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E31E7DCF-D53F-42BB-841E-1D71BC702930}"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DHS00" sheetId="139" r:id="rId5"/>
    <sheet name="DHS06" sheetId="140" r:id="rId6"/>
    <sheet name="DHS12" sheetId="141" r:id="rId7"/>
    <sheet name="DHS17"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<sst xmlns="http://schemas.openxmlformats.org/spreadsheetml/2006/main" count="26926" uniqueCount="569">
  <si>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</si>
  <si>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</si>
  <si>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</si>
  <si>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</si>
  <si>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</si>
  <si>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</si>
  <si>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</si>
  <si>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</si>
  <si>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</si>
  <si>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</si>
  <si>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</si>
  <si>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</si>
  <si>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</si>
  <si>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</si>
  <si>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</si>
  <si>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</si>
  <si>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</si>
  <si>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</si>
  <si>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</si>
  <si>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</si>
  <si>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</si>
  <si>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</si>
  <si>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</si>
  <si>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</si>
  <si>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</si>
  <si>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</si>
  <si>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</si>
  <si>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</si>
  <si>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</si>
  <si>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</si>
  <si>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</si>
  <si>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</si>
  <si>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</si>
  <si>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</si>
  <si>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</si>
  <si>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</si>
  <si>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</si>
  <si>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</si>
  <si>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</si>
  <si>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</si>
  <si>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</si>
  <si>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</si>
  <si>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</si>
  <si>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</si>
  <si>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</si>
  <si>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</si>
  <si>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</si>
  <si>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</si>
  <si>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</si>
  <si>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</si>
  <si>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</si>
  <si>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</si>
  <si>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</si>
  <si>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</si>
  <si>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</si>
  <si>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</si>
  <si>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</si>
  <si>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</si>
  <si>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</si>
  <si>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</si>
  <si>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</si>
  <si>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</si>
  <si>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</si>
  <si>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</si>
  <si>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</si>
  <si>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</si>
  <si>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</si>
  <si>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</si>
  <si>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</si>
  <si>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</si>
  <si>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</si>
  <si>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</si>
  <si>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</si>
  <si>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</si>
  <si>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</si>
  <si>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</si>
  <si>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</si>
  <si>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</si>
  <si>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</si>
  <si>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</si>
  <si>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</si>
  <si>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</si>
  <si>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</si>
  <si>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</si>
  <si>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</si>
  <si>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</si>
  <si>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</si>
  <si>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</si>
  <si>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</si>
  <si>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</si>
  <si>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</si>
  <si>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</si>
  <si>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</si>
  <si>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</si>
  <si>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</si>
  <si>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</si>
  <si>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</si>
  <si>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</si>
  <si>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</si>
  <si>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</si>
  <si>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</si>
  <si>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</si>
  <si>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</si>
  <si>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</si>
  <si>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</si>
  <si>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</si>
  <si>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</si>
  <si>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</si>
  <si>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</si>
  <si>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</si>
  <si>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</si>
  <si>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</si>
  <si>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</si>
  <si>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</si>
  <si>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</si>
  <si>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</si>
  <si>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</si>
  <si>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</si>
  <si>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</si>
  <si>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</si>
  <si>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</si>
  <si>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</si>
  <si>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</si>
  <si>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</si>
  <si>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</si>
  <si>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</si>
  <si>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</si>
  <si>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</si>
  <si>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</si>
  <si>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</si>
  <si>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</si>
  <si>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</si>
  <si>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</si>
  <si>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</si>
  <si>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</si>
  <si>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</si>
  <si>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</si>
  <si>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</si>
  <si>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</si>
  <si>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</si>
  <si>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</si>
  <si>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</si>
  <si>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</si>
  <si>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</si>
  <si>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</si>
  <si>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</si>
  <si>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wells based on:</t>
  </si>
  <si>
    <t>DHS06</t>
  </si>
  <si>
    <t>Time to inproved source based on:</t>
  </si>
  <si>
    <t>artibonite</t>
  </si>
  <si>
    <t>centre</t>
  </si>
  <si>
    <t>grande-anse</t>
  </si>
  <si>
    <t>metropolitain area</t>
  </si>
  <si>
    <t>north</t>
  </si>
  <si>
    <t>north-east</t>
  </si>
  <si>
    <t>north-west</t>
  </si>
  <si>
    <t>south</t>
  </si>
  <si>
    <t>south-east</t>
  </si>
  <si>
    <t>west</t>
  </si>
  <si>
    <t>Improved Water source on premises</t>
  </si>
  <si>
    <t>source of drinking water</t>
  </si>
  <si>
    <t>piped into dwelling</t>
  </si>
  <si>
    <t>public tap</t>
  </si>
  <si>
    <t>well in dwelling</t>
  </si>
  <si>
    <t>public well</t>
  </si>
  <si>
    <t>pretected source</t>
  </si>
  <si>
    <t>souce not protected</t>
  </si>
  <si>
    <t>river</t>
  </si>
  <si>
    <t>lake, pond</t>
  </si>
  <si>
    <t>canal</t>
  </si>
  <si>
    <t>rainwater</t>
  </si>
  <si>
    <t>tanker truck</t>
  </si>
  <si>
    <t>bottled water</t>
  </si>
  <si>
    <t>water vendor</t>
  </si>
  <si>
    <t>missing</t>
  </si>
  <si>
    <t>Shared among Improved Sanitation</t>
  </si>
  <si>
    <t>type of toilet facility</t>
  </si>
  <si>
    <t>w.c</t>
  </si>
  <si>
    <t>open, rudimentary</t>
  </si>
  <si>
    <t>improved latrines</t>
  </si>
  <si>
    <t>no facility, nature</t>
  </si>
  <si>
    <t>Total</t>
  </si>
  <si>
    <t>DHS00</t>
  </si>
  <si>
    <t>Haiti</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</si>
  <si>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</si>
  <si>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</si>
  <si>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</si>
  <si>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</si>
  <si>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</si>
  <si>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</si>
  <si>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</si>
  <si>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</si>
  <si>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</si>
  <si>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</si>
  <si>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</si>
  <si>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</si>
  <si>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</si>
  <si>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</si>
  <si>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</si>
  <si>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</si>
  <si>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has electricity</t>
  </si>
  <si>
    <t>electricity from edh</t>
  </si>
  <si>
    <t>if uses wood as cooking fuel</t>
  </si>
  <si>
    <t>has television</t>
  </si>
  <si>
    <t>has refrigerator</t>
  </si>
  <si>
    <t>if uses charcoal for cooking</t>
  </si>
  <si>
    <t>has radio</t>
  </si>
  <si>
    <t>if has dirt, sand, dung as principal floor inndwelling</t>
  </si>
  <si>
    <t>has telephone</t>
  </si>
  <si>
    <t>has car/truck</t>
  </si>
  <si>
    <t>Rents dwelling</t>
  </si>
  <si>
    <t>if has cement principal floor</t>
  </si>
  <si>
    <t>if has tiles for main flooring material</t>
  </si>
  <si>
    <t>Owns dwelling</t>
  </si>
  <si>
    <t>other source of electricity</t>
  </si>
  <si>
    <t>if uses gas as cooking fuel</t>
  </si>
  <si>
    <t>if uses biogas as cooking fuel</t>
  </si>
  <si>
    <t>has bicycle</t>
  </si>
  <si>
    <t>horse, mule</t>
  </si>
  <si>
    <t>bed</t>
  </si>
  <si>
    <t>has motorcycle/scooter</t>
  </si>
  <si>
    <t>if uses kerosene as cooking fuel</t>
  </si>
  <si>
    <t>furnace</t>
  </si>
  <si>
    <t>Free lodging</t>
  </si>
  <si>
    <t>if uses other cooking fuel</t>
  </si>
  <si>
    <t>if has wood, plank principal floor in dwelling</t>
  </si>
  <si>
    <t>Work provided dwelling</t>
  </si>
  <si>
    <t>if uses electricity as cooking fuel</t>
  </si>
  <si>
    <t>if has parquet or polished wood floors</t>
  </si>
  <si>
    <t>if has other type of flooring</t>
  </si>
  <si>
    <t>Communalities</t>
  </si>
  <si>
    <t>Extraction</t>
  </si>
  <si>
    <t>Total Variance Explained</t>
  </si>
  <si>
    <t>Extraction Sums of Squared Loadings</t>
  </si>
  <si>
    <t>% of Variance</t>
  </si>
  <si>
    <t>Cumulative %</t>
  </si>
  <si>
    <t>Component Score Coefficient Matrix</t>
  </si>
  <si>
    <t>Component Score Covariance Matrix</t>
  </si>
  <si>
    <t>aire metropolitaine/ reste-quest</t>
  </si>
  <si>
    <t>artibinite</t>
  </si>
  <si>
    <t>grand-ause</t>
  </si>
  <si>
    <t>nippes</t>
  </si>
  <si>
    <t>nord</t>
  </si>
  <si>
    <t>nord-est</t>
  </si>
  <si>
    <t>nord-quest</t>
  </si>
  <si>
    <t>sud</t>
  </si>
  <si>
    <t>sud-est</t>
  </si>
  <si>
    <t>....piped into dwelling</t>
  </si>
  <si>
    <t>....piped into yard/plot</t>
  </si>
  <si>
    <t>....piped - public</t>
  </si>
  <si>
    <t>....tube well or borehole</t>
  </si>
  <si>
    <t>....dug well - protected</t>
  </si>
  <si>
    <t>....dug - well unprotected</t>
  </si>
  <si>
    <t>....spring water protected</t>
  </si>
  <si>
    <t>....spring water unprotected</t>
  </si>
  <si>
    <t>cart with small tank</t>
  </si>
  <si>
    <t>surface water (river/dam)</t>
  </si>
  <si>
    <t>water sale by company</t>
  </si>
  <si>
    <t>other</t>
  </si>
  <si>
    <t>....flush - to piped sewer system</t>
  </si>
  <si>
    <t>....flush -to septic tank</t>
  </si>
  <si>
    <t>....flush - to pit latrine</t>
  </si>
  <si>
    <t>....flush - don't know</t>
  </si>
  <si>
    <t>....pit latrine - ventilated improved</t>
  </si>
  <si>
    <t>....pit latrine - with slab</t>
  </si>
  <si>
    <t>....pit latrine - without slab</t>
  </si>
  <si>
    <t>....not facility</t>
  </si>
  <si>
    <t>composting toilet</t>
  </si>
  <si>
    <t>bucket</t>
  </si>
  <si>
    <t>hanging toilet</t>
  </si>
  <si>
    <t>2006</t>
  </si>
  <si>
    <t>Household fuel type: wood, straw</t>
  </si>
  <si>
    <t>Has cement/concrete roof</t>
  </si>
  <si>
    <t>Has corrugated iron roof</t>
  </si>
  <si>
    <t>Has earth/sand floor</t>
  </si>
  <si>
    <t>owns a bank account</t>
  </si>
  <si>
    <t>Household fuel type: charcoal</t>
  </si>
  <si>
    <t>Has cement floor</t>
  </si>
  <si>
    <t>Has cement blocks wall</t>
  </si>
  <si>
    <t>has a watch</t>
  </si>
  <si>
    <t>house has windows with glass</t>
  </si>
  <si>
    <t>Uses inhouse kitchen</t>
  </si>
  <si>
    <t>Has brick floor</t>
  </si>
  <si>
    <t>Has jute roof</t>
  </si>
  <si>
    <t>Kooks outdoor</t>
  </si>
  <si>
    <t>house has any windows</t>
  </si>
  <si>
    <t>Has jute wall</t>
  </si>
  <si>
    <t>Has stone with lime wall</t>
  </si>
  <si>
    <t>Has bamboo with mud wall</t>
  </si>
  <si>
    <t>Household fuel type: LPG, natural gas</t>
  </si>
  <si>
    <t>Has cement wall</t>
  </si>
  <si>
    <t>Household fuel type: kerosene</t>
  </si>
  <si>
    <t>Has mud wall</t>
  </si>
  <si>
    <t>house has windows with curtains or shutters</t>
  </si>
  <si>
    <t>Persons per sleeping rooms</t>
  </si>
  <si>
    <t>Household fuel type: biogas</t>
  </si>
  <si>
    <t>house has windows with screens</t>
  </si>
  <si>
    <t>Uses separate room as kitchen</t>
  </si>
  <si>
    <t>Has wood planks wall</t>
  </si>
  <si>
    <t>has a boat with a motor</t>
  </si>
  <si>
    <t>Has palm/bamboo roof</t>
  </si>
  <si>
    <t>Has parquet/polished wood floor</t>
  </si>
  <si>
    <t>Household owns: pigs</t>
  </si>
  <si>
    <t>Has dung floor</t>
  </si>
  <si>
    <t>Has shingles roof</t>
  </si>
  <si>
    <t>Household owns: horses, donkeys or mules</t>
  </si>
  <si>
    <t>Has palm/bamboo floor</t>
  </si>
  <si>
    <t>Has wood floor</t>
  </si>
  <si>
    <t>Household owns: milk cows or bull</t>
  </si>
  <si>
    <t>Has calamine roof</t>
  </si>
  <si>
    <t>Has no wall</t>
  </si>
  <si>
    <t>Household fuel type: electricity</t>
  </si>
  <si>
    <t>Has reused wood wall</t>
  </si>
  <si>
    <t>Household owns: rabbit</t>
  </si>
  <si>
    <t>Has covered adobe wall</t>
  </si>
  <si>
    <t>Household fuel type: coal/lignite</t>
  </si>
  <si>
    <t>Has uncovered adobe wall</t>
  </si>
  <si>
    <t>Has no roof</t>
  </si>
  <si>
    <t>Has ceramic tile floor</t>
  </si>
  <si>
    <t>Household owns: goat</t>
  </si>
  <si>
    <t>Has plywoodwall</t>
  </si>
  <si>
    <t>Household owns: sheep</t>
  </si>
  <si>
    <t>bateau sans moteur</t>
  </si>
  <si>
    <t>Household owns: agricultural land</t>
  </si>
  <si>
    <t>Has cardboard wall</t>
  </si>
  <si>
    <t>Has tiles roof</t>
  </si>
  <si>
    <t>Household owns: chickens</t>
  </si>
  <si>
    <t>Has carpet floor</t>
  </si>
  <si>
    <t>has an animal-drawn cart</t>
  </si>
  <si>
    <t>Has bricks wall</t>
  </si>
  <si>
    <t>Has wood roof</t>
  </si>
  <si>
    <t>Aire Metropolitaine/ Reste-Ouest</t>
  </si>
  <si>
    <t>Artibonite</t>
  </si>
  <si>
    <t>Camps</t>
  </si>
  <si>
    <t>Centre</t>
  </si>
  <si>
    <t>Grand'Anse</t>
  </si>
  <si>
    <t>Nippes</t>
  </si>
  <si>
    <t>Nord</t>
  </si>
  <si>
    <t>Nord-Est</t>
  </si>
  <si>
    <t>Nord-Ouest</t>
  </si>
  <si>
    <t>Sud</t>
  </si>
  <si>
    <t>Sud-Est</t>
  </si>
  <si>
    <t>Source of drinking water</t>
  </si>
  <si>
    <t xml:space="preserve"> Piped into dwelling</t>
  </si>
  <si>
    <t xml:space="preserve"> Piped to yard/plot</t>
  </si>
  <si>
    <t xml:space="preserve"> Piped from the neighbor</t>
  </si>
  <si>
    <t xml:space="preserve"> Public tap/standpipe</t>
  </si>
  <si>
    <t>Protected wellto yard</t>
  </si>
  <si>
    <t>Others Protected well</t>
  </si>
  <si>
    <t>Unprotected well to yard</t>
  </si>
  <si>
    <t>Public and others Unprotected well</t>
  </si>
  <si>
    <t>Protected spring</t>
  </si>
  <si>
    <t>Unprotected spring</t>
  </si>
  <si>
    <t>River/dam/lake/ponds/stream/canal/irrigation channel</t>
  </si>
  <si>
    <t>Rainwater</t>
  </si>
  <si>
    <t>Tanker truck</t>
  </si>
  <si>
    <t>Cart with small tank</t>
  </si>
  <si>
    <t>Bottled water</t>
  </si>
  <si>
    <t>Sales Company of water</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</si>
  <si>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</si>
  <si>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</si>
  <si>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</si>
  <si>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</si>
  <si>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</si>
  <si>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</si>
  <si>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</si>
  <si>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</si>
  <si>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</si>
  <si>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</si>
  <si>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</si>
  <si>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</si>
  <si>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Toilet hanging (on stilts)</t>
  </si>
  <si>
    <t>Mobile chemical toilet</t>
  </si>
  <si>
    <t>Place where household members wash their hands</t>
  </si>
  <si>
    <t>Observed</t>
  </si>
  <si>
    <t>Not observed: not in dwelling</t>
  </si>
  <si>
    <t>Not observed: no permission to see</t>
  </si>
  <si>
    <t>Not observed: other reason</t>
  </si>
  <si>
    <t>DHS12</t>
  </si>
  <si>
    <t>2012</t>
  </si>
  <si>
    <t>Aire Metropolitaine</t>
  </si>
  <si>
    <t>Rest-Ouest</t>
  </si>
  <si>
    <t>Piped into dwelling</t>
  </si>
  <si>
    <t>Piped to yard/plot</t>
  </si>
  <si>
    <t>Piped to neighbor</t>
  </si>
  <si>
    <t>Public tap/standpipe</t>
  </si>
  <si>
    <t>Protected well</t>
  </si>
  <si>
    <t>Unprotected well</t>
  </si>
  <si>
    <t>Observed, fixed place</t>
  </si>
  <si>
    <t>Observed, mobile place</t>
  </si>
  <si>
    <t>DHS17</t>
  </si>
  <si>
    <t>2017</t>
  </si>
  <si>
    <t>Has television</t>
  </si>
  <si>
    <t>Has refrigerator</t>
  </si>
  <si>
    <t>Has electricity</t>
  </si>
  <si>
    <t>Calamine, cement fiber roof</t>
  </si>
  <si>
    <t>Wood for cooking</t>
  </si>
  <si>
    <t>Has cuisniere</t>
  </si>
  <si>
    <t>Earth, sand floor</t>
  </si>
  <si>
    <t>Metal/ corrugated iron roof</t>
  </si>
  <si>
    <t>Terrazo, ceramic tile floor</t>
  </si>
  <si>
    <t>Charcoal for cooking</t>
  </si>
  <si>
    <t>Has internet connection</t>
  </si>
  <si>
    <t>Has a computer</t>
  </si>
  <si>
    <t>Vinyl, asphalt strips floor</t>
  </si>
  <si>
    <t>LPG for cooking</t>
  </si>
  <si>
    <t>Has radio</t>
  </si>
  <si>
    <t>Has car/truck</t>
  </si>
  <si>
    <t>Has watch</t>
  </si>
  <si>
    <t>Brick walls</t>
  </si>
  <si>
    <t>Has mobile telephone</t>
  </si>
  <si>
    <t>Has lamp on solar energy</t>
  </si>
  <si>
    <t>Has motorcycle/scooter</t>
  </si>
  <si>
    <t>Household cooks outside house</t>
  </si>
  <si>
    <t>Cement walls</t>
  </si>
  <si>
    <t>Number of members per sleeping room</t>
  </si>
  <si>
    <t>Carton walls</t>
  </si>
  <si>
    <t>Cane/palm/trunks walls</t>
  </si>
  <si>
    <t>Bamboo with mud walls</t>
  </si>
  <si>
    <t>Has bicycle</t>
  </si>
  <si>
    <t>1-4 goats</t>
  </si>
  <si>
    <t>Thatch, palm leaf roof</t>
  </si>
  <si>
    <t>Dirt walls</t>
  </si>
  <si>
    <t>Wood planks roof</t>
  </si>
  <si>
    <t>Household cooks in other house</t>
  </si>
  <si>
    <t>Has gas or petrol lamp</t>
  </si>
  <si>
    <t>Stone walls with lime/cement</t>
  </si>
  <si>
    <t>1-2 cmilk cows or bulls</t>
  </si>
  <si>
    <t>Has boat with a motor</t>
  </si>
  <si>
    <t>Cement block walls</t>
  </si>
  <si>
    <t>1-3 chickens</t>
  </si>
  <si>
    <t>Kerosene for cooking</t>
  </si>
  <si>
    <t>1 horse, donkey, mule</t>
  </si>
  <si>
    <t>4-9 chickens</t>
  </si>
  <si>
    <t>Small land</t>
  </si>
  <si>
    <t>Electricity for cooking</t>
  </si>
  <si>
    <t>6+ milk cows or bulls</t>
  </si>
  <si>
    <t>Medium land</t>
  </si>
  <si>
    <t>Rustic mat roof</t>
  </si>
  <si>
    <t>Plywood walls</t>
  </si>
  <si>
    <t>Boat without motor</t>
  </si>
  <si>
    <t>Dung floor</t>
  </si>
  <si>
    <t>Other type of walls</t>
  </si>
  <si>
    <t>1-4 sheeps</t>
  </si>
  <si>
    <t>No walls</t>
  </si>
  <si>
    <t>Coal, lignite for cooking</t>
  </si>
  <si>
    <t>Biogas for cooking</t>
  </si>
  <si>
    <t>10+ more sheeps</t>
  </si>
  <si>
    <t>Does not cook</t>
  </si>
  <si>
    <t>10+ more goats</t>
  </si>
  <si>
    <t>Parquet, wood tile floor</t>
  </si>
  <si>
    <t>4+ horses, donkeys, mules</t>
  </si>
  <si>
    <t>5-9 goats</t>
  </si>
  <si>
    <t>Natural gas for cooking</t>
  </si>
  <si>
    <t>Big land</t>
  </si>
  <si>
    <t>Household cooks in other place</t>
  </si>
  <si>
    <t>2-3 horses, donkeys, mules</t>
  </si>
  <si>
    <t>Straw/shrubs/grass for cooking</t>
  </si>
  <si>
    <t>Other type of flooring</t>
  </si>
  <si>
    <t>5-5 milk cows or bulls</t>
  </si>
  <si>
    <t>Other type of roof</t>
  </si>
  <si>
    <t>Finished wood roof</t>
  </si>
  <si>
    <t>Uncovered adobe walls</t>
  </si>
  <si>
    <t>Has animal-drawn cart</t>
  </si>
  <si>
    <t>Other fuel for cooking</t>
  </si>
  <si>
    <t>No roof</t>
  </si>
  <si>
    <t>Rudimentary wood plank floor</t>
  </si>
  <si>
    <t>Tile roof</t>
  </si>
  <si>
    <t>Palm/bamboo roof</t>
  </si>
  <si>
    <t>10+ chickens</t>
  </si>
  <si>
    <t>5-9 sheeps</t>
  </si>
  <si>
    <t>% Improved
&lt; = 30min</t>
  </si>
  <si>
    <t>iso3</t>
  </si>
  <si>
    <t>HTI</t>
  </si>
  <si>
    <t>year</t>
  </si>
  <si>
    <t>data_source</t>
  </si>
  <si>
    <t>HTI_2000_DHS</t>
  </si>
  <si>
    <t>HTI_2006_DHS</t>
  </si>
  <si>
    <t>HTI_2012_DHS</t>
  </si>
  <si>
    <t>HTI_2017_DHS</t>
  </si>
  <si>
    <t>row</t>
  </si>
  <si>
    <t>var1</t>
  </si>
  <si>
    <t>var2</t>
  </si>
  <si>
    <t>varname</t>
  </si>
  <si>
    <t>w_imp</t>
  </si>
  <si>
    <t>w_bas</t>
  </si>
  <si>
    <t>w_lim</t>
  </si>
  <si>
    <t>w_unimp</t>
  </si>
  <si>
    <t>w_sur</t>
  </si>
  <si>
    <t>w_pip</t>
  </si>
  <si>
    <t>w_pop</t>
  </si>
  <si>
    <t>w_30min</t>
  </si>
  <si>
    <t>s_imp</t>
  </si>
  <si>
    <t>s_bas</t>
  </si>
  <si>
    <t>s_lim</t>
  </si>
  <si>
    <t>s_unimp</t>
  </si>
  <si>
    <t>s_od</t>
  </si>
  <si>
    <t>w_premises</t>
  </si>
  <si>
    <t>s_shared</t>
  </si>
  <si>
    <t>s_sew</t>
  </si>
  <si>
    <t>s_sep</t>
  </si>
  <si>
    <t>s_lat</t>
  </si>
  <si>
    <t>h_bas</t>
  </si>
  <si>
    <t>h_lim</t>
  </si>
  <si>
    <t>h_nfac</t>
  </si>
  <si>
    <t>w_available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</si>
  <si>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</si>
  <si>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</si>
  <si>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</si>
  <si>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</si>
  <si>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</si>
  <si>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</si>
  <si>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</si>
  <si>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</si>
  <si>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</si>
  <si>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</si>
  <si>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</si>
  <si>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</si>
  <si>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</si>
  <si>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</si>
  <si>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</si>
  <si>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</si>
  <si>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</si>
  <si>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</si>
  <si>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</si>
  <si>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</si>
  <si>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</si>
  <si>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</si>
  <si>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</si>
  <si>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</si>
  <si>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</si>
  <si>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</si>
  <si>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t>
  </si>
  <si>
    <t>region_2</t>
  </si>
  <si>
    <t>region_3</t>
  </si>
  <si>
    <t>region_4</t>
  </si>
  <si>
    <t>region_5</t>
  </si>
  <si>
    <t>region_6</t>
  </si>
  <si>
    <t>region_7</t>
  </si>
  <si>
    <t>region_8</t>
  </si>
  <si>
    <t>region_9</t>
  </si>
  <si>
    <t>region_10</t>
  </si>
  <si>
    <t>region_11</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</si>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</sst>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933">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772">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3" xfId="19344" applyNumberFormat="true" applyFont="true" applyFill="true" applyBorder="true" applyAlignment="true">
      <alignment vertical="center"/>
    </xf>
    <xf numFmtId="170" fontId="156" fillId="2" borderId="74"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4" xfId="19344" applyNumberFormat="true" applyFont="true" applyFill="true" applyBorder="true" applyAlignment="true">
      <alignment vertical="center"/>
    </xf>
    <xf numFmtId="0" fontId="151" fillId="26" borderId="107" xfId="40056" applyFont="true" applyFill="true" applyBorder="true" applyAlignment="true">
      <alignment horizontal="left" vertical="center"/>
    </xf>
    <xf numFmtId="0" fontId="151" fillId="26" borderId="107" xfId="40062" applyFont="true" applyFill="true" applyBorder="true" applyAlignment="true">
      <alignment horizontal="left" vertical="center"/>
    </xf>
    <xf numFmtId="0" fontId="151" fillId="26" borderId="108" xfId="40074" applyFont="true" applyFill="true" applyBorder="true" applyAlignment="true">
      <alignment horizontal="left" vertical="center"/>
    </xf>
    <xf numFmtId="0" fontId="151" fillId="26" borderId="107" xfId="40236" applyFont="true" applyFill="true" applyBorder="true" applyAlignment="true">
      <alignment horizontal="left" vertical="center"/>
    </xf>
    <xf numFmtId="0" fontId="151" fillId="26" borderId="107" xfId="40248" applyFont="true" applyFill="true" applyBorder="true" applyAlignment="true">
      <alignment horizontal="left"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115"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0" fontId="151" fillId="3" borderId="109"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6" xfId="39975" applyFont="true" applyBorder="true" applyAlignment="true">
      <alignment horizontal="center" vertical="center"/>
    </xf>
    <xf numFmtId="0" fontId="151" fillId="3" borderId="109"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6" xfId="40035" applyFont="true" applyBorder="true" applyAlignment="true">
      <alignment horizontal="center" vertical="center"/>
    </xf>
    <xf numFmtId="0" fontId="151" fillId="3" borderId="109"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6"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9"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6" xfId="40155" applyFont="true" applyBorder="true" applyAlignment="true">
      <alignment horizontal="center" vertical="center"/>
    </xf>
    <xf numFmtId="0" fontId="151" fillId="3" borderId="109"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6" xfId="40215" applyFont="true" applyBorder="true" applyAlignment="true">
      <alignment horizontal="center" vertical="center"/>
    </xf>
    <xf numFmtId="0" fontId="151" fillId="3" borderId="109"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6"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72"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0" fillId="0" borderId="11" xfId="0" applyFill="true" applyBorder="true" applyAlignment="true">
      <alignment vertical="center"/>
    </xf>
    <xf numFmtId="0" fontId="151" fillId="3" borderId="75" xfId="39979" applyFont="true" applyBorder="true" applyAlignment="true">
      <alignment horizontal="center" vertical="center" wrapText="true"/>
    </xf>
    <xf numFmtId="0" fontId="151" fillId="3" borderId="90" xfId="39981" applyFont="true" applyBorder="true" applyAlignment="true">
      <alignment horizontal="center" vertical="center" wrapText="true"/>
    </xf>
    <xf numFmtId="0" fontId="151" fillId="3" borderId="75" xfId="39980" applyFont="true" applyBorder="true" applyAlignment="true">
      <alignment horizontal="center" vertical="center" wrapText="true"/>
    </xf>
    <xf numFmtId="0" fontId="151" fillId="3" borderId="75" xfId="40039" applyFont="true" applyBorder="true" applyAlignment="true">
      <alignment horizontal="center" vertical="center" wrapText="true"/>
    </xf>
    <xf numFmtId="0" fontId="151" fillId="3" borderId="90" xfId="40041" applyFont="true" applyBorder="true" applyAlignment="true">
      <alignment horizontal="center" vertical="center" wrapText="true"/>
    </xf>
    <xf numFmtId="0" fontId="151" fillId="3" borderId="75" xfId="40099" applyFont="true" applyBorder="true" applyAlignment="true">
      <alignment horizontal="center" vertical="center" wrapText="true"/>
    </xf>
    <xf numFmtId="0" fontId="151" fillId="3" borderId="90" xfId="40101" applyFont="true" applyBorder="true" applyAlignment="true">
      <alignment horizontal="center" vertical="center" wrapText="true"/>
    </xf>
    <xf numFmtId="168" fontId="150" fillId="28" borderId="76" xfId="40111" applyNumberFormat="true" applyFont="true" applyFill="true" applyBorder="true" applyAlignment="true">
      <alignment horizontal="center" vertical="center"/>
    </xf>
    <xf numFmtId="168" fontId="150" fillId="28" borderId="91" xfId="40113" applyNumberFormat="true" applyFont="true" applyFill="true" applyBorder="true" applyAlignment="true">
      <alignment horizontal="center" vertical="center"/>
    </xf>
    <xf numFmtId="168" fontId="150" fillId="28" borderId="77" xfId="40123" applyNumberFormat="true" applyFont="true" applyFill="true" applyBorder="true" applyAlignment="true">
      <alignment horizontal="center" vertical="center"/>
    </xf>
    <xf numFmtId="168" fontId="150" fillId="28" borderId="92" xfId="40125" applyNumberFormat="true" applyFont="true" applyFill="true" applyBorder="true" applyAlignment="true">
      <alignment horizontal="center" vertical="center"/>
    </xf>
    <xf numFmtId="168" fontId="150" fillId="28" borderId="84" xfId="40123"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168" fontId="150" fillId="28" borderId="97" xfId="40125" applyNumberFormat="true" applyFont="true" applyFill="true" applyBorder="true" applyAlignment="true">
      <alignment horizontal="center" vertical="center"/>
    </xf>
    <xf numFmtId="0" fontId="151" fillId="3" borderId="75" xfId="40040" applyFont="true" applyBorder="true" applyAlignment="true">
      <alignment horizontal="center" vertical="center" wrapText="true"/>
    </xf>
    <xf numFmtId="0" fontId="151" fillId="3" borderId="75" xfId="40100" applyFont="true" applyBorder="true" applyAlignment="true">
      <alignment horizontal="center" vertical="center" wrapText="true"/>
    </xf>
    <xf numFmtId="168" fontId="150" fillId="28" borderId="76" xfId="40112" applyNumberFormat="true" applyFont="true" applyFill="true" applyBorder="true" applyAlignment="true">
      <alignment horizontal="center" vertical="center"/>
    </xf>
    <xf numFmtId="168" fontId="150" fillId="28" borderId="77" xfId="40124"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86" xfId="40126" applyNumberFormat="true" applyFont="true" applyFill="true" applyBorder="true" applyAlignment="true">
      <alignment horizontal="center" vertical="center"/>
    </xf>
    <xf numFmtId="0" fontId="151" fillId="3" borderId="75" xfId="40159" applyFont="true" applyBorder="true" applyAlignment="true">
      <alignment horizontal="center" vertical="center" wrapText="true"/>
    </xf>
    <xf numFmtId="0" fontId="151" fillId="3" borderId="90" xfId="40161" applyFont="true" applyBorder="true" applyAlignment="true">
      <alignment horizontal="center" vertical="center" wrapText="true"/>
    </xf>
    <xf numFmtId="0" fontId="151" fillId="3" borderId="75" xfId="40160" applyFont="true" applyBorder="true" applyAlignment="true">
      <alignment horizontal="center" vertical="center" wrapText="true"/>
    </xf>
    <xf numFmtId="0" fontId="151" fillId="3" borderId="75" xfId="40219" applyFont="true" applyBorder="true" applyAlignment="true">
      <alignment horizontal="center" vertical="center" wrapText="true"/>
    </xf>
    <xf numFmtId="0" fontId="151" fillId="3" borderId="90" xfId="40221" applyFont="true" applyBorder="true" applyAlignment="true">
      <alignment horizontal="center" vertical="center" wrapText="true"/>
    </xf>
    <xf numFmtId="168" fontId="150" fillId="28" borderId="81" xfId="40243"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77" xfId="40243" applyNumberFormat="true" applyFont="true" applyFill="true" applyBorder="true" applyAlignment="true">
      <alignment horizontal="center" vertical="center"/>
    </xf>
    <xf numFmtId="168" fontId="150" fillId="28" borderId="92" xfId="40245" applyNumberFormat="true" applyFont="true" applyFill="true" applyBorder="true" applyAlignment="true">
      <alignment horizontal="center" vertical="center"/>
    </xf>
    <xf numFmtId="0" fontId="151" fillId="3" borderId="75" xfId="40279" applyFont="true" applyBorder="true" applyAlignment="true">
      <alignment horizontal="center" vertical="center" wrapText="true"/>
    </xf>
    <xf numFmtId="0" fontId="151" fillId="3" borderId="90" xfId="40281" applyFont="true" applyBorder="true" applyAlignment="true">
      <alignment horizontal="center" vertical="center" wrapText="true"/>
    </xf>
    <xf numFmtId="168" fontId="150" fillId="28" borderId="77" xfId="40303" applyNumberFormat="true" applyFont="true" applyFill="true" applyBorder="true" applyAlignment="true">
      <alignment horizontal="center" vertical="center"/>
    </xf>
    <xf numFmtId="168" fontId="150" fillId="28" borderId="92" xfId="40305" applyNumberFormat="true" applyFont="true" applyFill="true" applyBorder="true" applyAlignment="true">
      <alignment horizontal="center" vertical="center"/>
    </xf>
    <xf numFmtId="168" fontId="150" fillId="28" borderId="84" xfId="40303"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168" fontId="150" fillId="28" borderId="97" xfId="40305" applyNumberFormat="true" applyFont="true" applyFill="true" applyBorder="true" applyAlignment="true">
      <alignment horizontal="center" vertical="center"/>
    </xf>
    <xf numFmtId="0" fontId="151" fillId="3" borderId="75" xfId="40220" applyFont="true" applyBorder="true" applyAlignment="true">
      <alignment horizontal="center" vertical="center" wrapText="true"/>
    </xf>
    <xf numFmtId="168" fontId="150" fillId="28" borderId="81" xfId="40244" applyNumberFormat="true" applyFont="true" applyFill="true" applyBorder="true" applyAlignment="true">
      <alignment horizontal="center" vertical="center"/>
    </xf>
    <xf numFmtId="168" fontId="150" fillId="28" borderId="77" xfId="40244" applyNumberFormat="true" applyFont="true" applyFill="true" applyBorder="true" applyAlignment="true">
      <alignment horizontal="center" vertical="center"/>
    </xf>
    <xf numFmtId="0" fontId="151" fillId="3" borderId="75" xfId="40280" applyFont="true" applyBorder="true" applyAlignment="true">
      <alignment horizontal="center" vertical="center" wrapText="true"/>
    </xf>
    <xf numFmtId="168" fontId="150" fillId="28" borderId="77" xfId="40304"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6"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84" xfId="40243" applyNumberFormat="true" applyFont="true" applyFill="true" applyBorder="true" applyAlignment="true">
      <alignment horizontal="center" vertical="center"/>
    </xf>
    <xf numFmtId="168" fontId="150" fillId="28" borderId="86" xfId="40306" applyNumberFormat="true" applyFont="true" applyFill="true" applyBorder="true" applyAlignment="true">
      <alignment horizontal="center" vertical="center"/>
    </xf>
    <xf numFmtId="0" fontId="151" fillId="3" borderId="75" xfId="40339" applyFont="true" applyBorder="true" applyAlignment="true">
      <alignment horizontal="center" vertical="center" wrapText="true"/>
    </xf>
    <xf numFmtId="0" fontId="151" fillId="3" borderId="90" xfId="40341" applyFont="true" applyBorder="true" applyAlignment="true">
      <alignment horizontal="center" vertical="center" wrapText="true"/>
    </xf>
    <xf numFmtId="0" fontId="151" fillId="3" borderId="75" xfId="40340" applyFont="true" applyBorder="true" applyAlignment="true">
      <alignment horizontal="center" vertical="center" wrapText="true"/>
    </xf>
    <xf numFmtId="0" fontId="151" fillId="3" borderId="75" xfId="40407" applyFont="true" applyBorder="true" applyAlignment="true">
      <alignment horizontal="center" vertical="center" wrapText="true"/>
    </xf>
    <xf numFmtId="0" fontId="151" fillId="3" borderId="90" xfId="40409" applyFont="true" applyBorder="true" applyAlignment="true">
      <alignment horizontal="center" vertical="center" wrapText="true"/>
    </xf>
    <xf numFmtId="0" fontId="151" fillId="3" borderId="75" xfId="40408" applyFont="true" applyBorder="true" applyAlignment="true">
      <alignment horizontal="center" vertical="center" wrapText="true"/>
    </xf>
    <xf numFmtId="168" fontId="115" fillId="28" borderId="76" xfId="40171" applyNumberFormat="true" applyFont="true" applyFill="true" applyBorder="true" applyAlignment="true">
      <alignment horizontal="center" vertical="center"/>
    </xf>
    <xf numFmtId="168" fontId="115" fillId="28" borderId="77" xfId="40183" applyNumberFormat="true" applyFont="true" applyFill="true" applyBorder="true" applyAlignment="true">
      <alignment horizontal="center" vertical="center"/>
    </xf>
    <xf numFmtId="168" fontId="115" fillId="28" borderId="76" xfId="40291" applyNumberFormat="true" applyFont="true" applyFill="true" applyBorder="true" applyAlignment="true">
      <alignment horizontal="center" vertical="center"/>
    </xf>
    <xf numFmtId="168" fontId="115" fillId="28" borderId="77"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1" xfId="40173" applyNumberFormat="true" applyFont="true" applyFill="true" applyBorder="true" applyAlignment="true">
      <alignment horizontal="center" vertical="center"/>
    </xf>
    <xf numFmtId="168" fontId="115" fillId="28" borderId="92" xfId="40185" applyNumberFormat="true" applyFont="true" applyFill="true" applyBorder="true" applyAlignment="true">
      <alignment horizontal="center" vertical="center"/>
    </xf>
    <xf numFmtId="168" fontId="115" fillId="28" borderId="91" xfId="40293" applyNumberFormat="true" applyFont="true" applyFill="true" applyBorder="true" applyAlignment="true">
      <alignment horizontal="center" vertical="center"/>
    </xf>
    <xf numFmtId="168" fontId="115" fillId="28" borderId="92" xfId="40305" applyNumberFormat="true" applyFont="true" applyFill="true" applyBorder="true" applyAlignment="true">
      <alignment horizontal="center" vertical="center"/>
    </xf>
    <xf numFmtId="168" fontId="115" fillId="28" borderId="76" xfId="40172" applyNumberFormat="true" applyFont="true" applyFill="true" applyBorder="true" applyAlignment="true">
      <alignment horizontal="center" vertical="center"/>
    </xf>
    <xf numFmtId="168" fontId="115" fillId="28" borderId="77" xfId="40184" applyNumberFormat="true" applyFont="true" applyFill="true" applyBorder="true" applyAlignment="true">
      <alignment horizontal="center" vertical="center"/>
    </xf>
    <xf numFmtId="168" fontId="115" fillId="28" borderId="76" xfId="40292" applyNumberFormat="true" applyFont="true" applyFill="true" applyBorder="true" applyAlignment="true">
      <alignment horizontal="center" vertical="center"/>
    </xf>
    <xf numFmtId="168" fontId="115" fillId="28" borderId="77" xfId="40304"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168" fontId="115" fillId="28" borderId="62" xfId="40294" applyNumberFormat="true" applyFont="true" applyFill="true" applyBorder="true" applyAlignment="true">
      <alignment horizontal="center" vertical="center"/>
    </xf>
    <xf numFmtId="168" fontId="115" fillId="28" borderId="64" xfId="40306"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15" borderId="10" xfId="19344" applyFill="true"/>
    <xf numFmtId="0" fontId="24" fillId="15" borderId="10" xfId="19344" applyFill="true" applyAlignment="true">
      <alignment vertical="center"/>
    </xf>
    <xf numFmtId="0" fontId="24" fillId="15" borderId="10" xfId="19344" applyFill="true" applyAlignment="true">
      <alignment vertical="center" wrapText="true"/>
    </xf>
    <xf numFmtId="0" fontId="24" fillId="27" borderId="10" xfId="19344" applyFill="true" applyAlignment="true">
      <alignment horizontal="center" vertical="center"/>
    </xf>
    <xf numFmtId="0" fontId="151" fillId="15" borderId="10" xfId="19405" applyFont="true" applyFill="true" applyAlignment="true">
      <alignment horizontal="left" vertical="center" wrapText="true"/>
    </xf>
    <xf numFmtId="0" fontId="151" fillId="3" borderId="57" xfId="45087" applyFont="true" applyBorder="true" applyAlignment="true">
      <alignment horizontal="center" wrapText="true"/>
    </xf>
    <xf numFmtId="0" fontId="151" fillId="26" borderId="58" xfId="45088" applyFont="true" applyFill="true" applyBorder="true" applyAlignment="true">
      <alignment horizontal="left" vertical="top" wrapText="true"/>
    </xf>
    <xf numFmtId="0" fontId="151" fillId="26" borderId="58" xfId="45089" applyFont="true" applyFill="true" applyBorder="true" applyAlignment="true">
      <alignment horizontal="left" vertical="top" wrapText="true"/>
    </xf>
    <xf numFmtId="168" fontId="150" fillId="3" borderId="58" xfId="45090" applyNumberFormat="true" applyFont="true" applyBorder="true" applyAlignment="true">
      <alignment horizontal="right" vertical="top"/>
    </xf>
    <xf numFmtId="0" fontId="151" fillId="26" borderId="59" xfId="45091" applyFont="true" applyFill="true" applyBorder="true" applyAlignment="true">
      <alignment horizontal="left" vertical="top" wrapText="true"/>
    </xf>
    <xf numFmtId="0" fontId="151" fillId="26" borderId="59" xfId="45092" applyFont="true" applyFill="true" applyBorder="true" applyAlignment="true">
      <alignment horizontal="left" vertical="top" wrapText="true"/>
    </xf>
    <xf numFmtId="168" fontId="150" fillId="3" borderId="59" xfId="45093" applyNumberFormat="true" applyFont="true" applyBorder="true" applyAlignment="true">
      <alignment horizontal="right" vertical="top"/>
    </xf>
    <xf numFmtId="0" fontId="151" fillId="26" borderId="60" xfId="45095" applyFont="true" applyFill="true" applyBorder="true" applyAlignment="true">
      <alignment horizontal="left" vertical="top" wrapText="true"/>
    </xf>
    <xf numFmtId="168" fontId="150" fillId="3" borderId="60" xfId="45096" applyNumberFormat="true" applyFont="true" applyBorder="true" applyAlignment="true">
      <alignment horizontal="right" vertical="top"/>
    </xf>
    <xf numFmtId="0" fontId="178" fillId="15" borderId="10" xfId="19444" applyFont="true" applyFill="true" applyAlignment="true">
      <alignment horizontal="center" vertical="center" wrapText="true"/>
    </xf>
    <xf numFmtId="0" fontId="178" fillId="15" borderId="10" xfId="19442" applyFont="true" applyFill="true" applyAlignment="true">
      <alignment horizontal="center" vertical="center"/>
    </xf>
    <xf numFmtId="0" fontId="178" fillId="15" borderId="10" xfId="19443" applyFont="true" applyFill="true" applyAlignment="true">
      <alignment horizontal="center" vertical="center" wrapText="true"/>
    </xf>
    <xf numFmtId="0" fontId="178" fillId="15" borderId="10" xfId="19466" applyFont="true" applyFill="true" applyAlignment="true">
      <alignment horizontal="center" vertical="center" wrapText="true"/>
    </xf>
    <xf numFmtId="0" fontId="178" fillId="15" borderId="10" xfId="19464" applyFont="true" applyFill="true" applyAlignment="true">
      <alignment horizontal="center" vertical="center"/>
    </xf>
    <xf numFmtId="0" fontId="178" fillId="15" borderId="10" xfId="19464" applyFont="true" applyFill="true" applyAlignment="true">
      <alignment horizontal="center" vertical="center" wrapText="true"/>
    </xf>
    <xf numFmtId="0" fontId="178"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03" applyFont="true" applyAlignment="true">
      <alignment horizontal="center" wrapText="true"/>
    </xf>
    <xf numFmtId="0" fontId="151" fillId="3" borderId="10" xfId="45104" applyFont="true" applyAlignment="true">
      <alignment horizontal="center" wrapText="true"/>
    </xf>
    <xf numFmtId="0" fontId="151" fillId="3" borderId="10" xfId="45105" applyFont="true" applyAlignment="true">
      <alignment horizontal="center" wrapText="true"/>
    </xf>
    <xf numFmtId="0" fontId="151" fillId="3" borderId="57" xfId="45106" applyFont="true" applyBorder="true" applyAlignment="true">
      <alignment horizontal="center"/>
    </xf>
    <xf numFmtId="0" fontId="151" fillId="3" borderId="57" xfId="45107" applyFont="true" applyBorder="true" applyAlignment="true">
      <alignment horizontal="center"/>
    </xf>
    <xf numFmtId="0" fontId="151" fillId="3" borderId="57" xfId="45108" applyFont="true" applyBorder="true" applyAlignment="true">
      <alignment horizontal="center"/>
    </xf>
    <xf numFmtId="0" fontId="24" fillId="3" borderId="10" xfId="19344"/>
    <xf numFmtId="0" fontId="151" fillId="3" borderId="57" xfId="45353" applyFont="true" applyBorder="true" applyAlignment="true">
      <alignment horizontal="center" wrapText="true"/>
    </xf>
    <xf numFmtId="0" fontId="151" fillId="26" borderId="58" xfId="45354" applyFont="true" applyFill="true" applyBorder="true" applyAlignment="true">
      <alignment horizontal="left" vertical="top" wrapText="true"/>
    </xf>
    <xf numFmtId="0" fontId="151" fillId="26" borderId="58" xfId="45355" applyFont="true" applyFill="true" applyBorder="true" applyAlignment="true">
      <alignment horizontal="left" vertical="top" wrapText="true"/>
    </xf>
    <xf numFmtId="168" fontId="150" fillId="3" borderId="58" xfId="45356" applyNumberFormat="true" applyFont="true" applyBorder="true" applyAlignment="true">
      <alignment horizontal="right" vertical="top"/>
    </xf>
    <xf numFmtId="0" fontId="151" fillId="26" borderId="59" xfId="45357" applyFont="true" applyFill="true" applyBorder="true" applyAlignment="true">
      <alignment horizontal="left" vertical="top" wrapText="true"/>
    </xf>
    <xf numFmtId="0" fontId="151" fillId="26" borderId="59" xfId="45358" applyFont="true" applyFill="true" applyBorder="true" applyAlignment="true">
      <alignment horizontal="left" vertical="top" wrapText="true"/>
    </xf>
    <xf numFmtId="168" fontId="150" fillId="3" borderId="59" xfId="45359" applyNumberFormat="true" applyFont="true" applyBorder="true" applyAlignment="true">
      <alignment horizontal="right" vertical="top"/>
    </xf>
    <xf numFmtId="0" fontId="151" fillId="26" borderId="60" xfId="45361" applyFont="true" applyFill="true" applyBorder="true" applyAlignment="true">
      <alignment horizontal="left" vertical="top" wrapText="true"/>
    </xf>
    <xf numFmtId="168" fontId="150" fillId="3" borderId="60" xfId="45362" applyNumberFormat="true" applyFont="true" applyBorder="true" applyAlignment="true">
      <alignment horizontal="right" vertical="top"/>
    </xf>
    <xf numFmtId="0" fontId="151" fillId="3" borderId="10" xfId="45369" applyFont="true" applyAlignment="true">
      <alignment horizontal="center" wrapText="true"/>
    </xf>
    <xf numFmtId="0" fontId="151" fillId="3" borderId="10" xfId="45370" applyFont="true" applyAlignment="true">
      <alignment horizontal="center" wrapText="true"/>
    </xf>
    <xf numFmtId="0" fontId="151" fillId="3" borderId="10" xfId="45371" applyFont="true" applyAlignment="true">
      <alignment horizontal="center" wrapText="true"/>
    </xf>
    <xf numFmtId="0" fontId="151" fillId="3" borderId="57" xfId="45372" applyFont="true" applyBorder="true" applyAlignment="true">
      <alignment horizontal="center"/>
    </xf>
    <xf numFmtId="0" fontId="151" fillId="3" borderId="57" xfId="45373" applyFont="true" applyBorder="true" applyAlignment="true">
      <alignment horizontal="center"/>
    </xf>
    <xf numFmtId="0" fontId="151" fillId="3" borderId="57" xfId="45374" applyFont="true" applyBorder="true" applyAlignment="true">
      <alignment horizontal="center"/>
    </xf>
    <xf numFmtId="0" fontId="151" fillId="3" borderId="57" xfId="45650" applyFont="true" applyBorder="true" applyAlignment="true">
      <alignment horizontal="center" wrapText="true"/>
    </xf>
    <xf numFmtId="0" fontId="151" fillId="26" borderId="58" xfId="45651" applyFont="true" applyFill="true" applyBorder="true" applyAlignment="true">
      <alignment horizontal="left" vertical="top" wrapText="true"/>
    </xf>
    <xf numFmtId="0" fontId="151" fillId="26" borderId="58" xfId="45652" applyFont="true" applyFill="true" applyBorder="true" applyAlignment="true">
      <alignment horizontal="left" vertical="top" wrapText="true"/>
    </xf>
    <xf numFmtId="168" fontId="150" fillId="3" borderId="58" xfId="45653" applyNumberFormat="true" applyFont="true" applyBorder="true" applyAlignment="true">
      <alignment horizontal="right" vertical="top"/>
    </xf>
    <xf numFmtId="0" fontId="151" fillId="26" borderId="59" xfId="45654" applyFont="true" applyFill="true" applyBorder="true" applyAlignment="true">
      <alignment horizontal="left" vertical="top" wrapText="true"/>
    </xf>
    <xf numFmtId="0" fontId="151" fillId="26" borderId="59" xfId="45655" applyFont="true" applyFill="true" applyBorder="true" applyAlignment="true">
      <alignment horizontal="left" vertical="top" wrapText="true"/>
    </xf>
    <xf numFmtId="168" fontId="150" fillId="3" borderId="59" xfId="45656" applyNumberFormat="true" applyFont="true" applyBorder="true" applyAlignment="true">
      <alignment horizontal="right" vertical="top"/>
    </xf>
    <xf numFmtId="0" fontId="151" fillId="26" borderId="60" xfId="45658" applyFont="true" applyFill="true" applyBorder="true" applyAlignment="true">
      <alignment horizontal="left" vertical="top" wrapText="true"/>
    </xf>
    <xf numFmtId="168" fontId="150" fillId="3" borderId="60" xfId="45659" applyNumberFormat="true" applyFont="true" applyBorder="true" applyAlignment="true">
      <alignment horizontal="right" vertical="top"/>
    </xf>
    <xf numFmtId="0" fontId="151" fillId="3" borderId="57" xfId="45869" applyFont="true" applyBorder="true" applyAlignment="true">
      <alignment horizontal="center" wrapText="true"/>
    </xf>
    <xf numFmtId="0" fontId="151" fillId="26" borderId="58" xfId="45870" applyFont="true" applyFill="true" applyBorder="true" applyAlignment="true">
      <alignment horizontal="left" vertical="top" wrapText="true"/>
    </xf>
    <xf numFmtId="0" fontId="151" fillId="26" borderId="58" xfId="45871" applyFont="true" applyFill="true" applyBorder="true" applyAlignment="true">
      <alignment horizontal="left" vertical="top" wrapText="true"/>
    </xf>
    <xf numFmtId="168" fontId="150" fillId="3" borderId="58" xfId="45872" applyNumberFormat="true" applyFont="true" applyBorder="true" applyAlignment="true">
      <alignment horizontal="right" vertical="top"/>
    </xf>
    <xf numFmtId="0" fontId="151" fillId="26" borderId="59" xfId="45873" applyFont="true" applyFill="true" applyBorder="true" applyAlignment="true">
      <alignment horizontal="left" vertical="top" wrapText="true"/>
    </xf>
    <xf numFmtId="0" fontId="151" fillId="26" borderId="59" xfId="45874" applyFont="true" applyFill="true" applyBorder="true" applyAlignment="true">
      <alignment horizontal="left" vertical="top" wrapText="true"/>
    </xf>
    <xf numFmtId="168" fontId="150" fillId="3" borderId="59" xfId="45875" applyNumberFormat="true" applyFont="true" applyBorder="true" applyAlignment="true">
      <alignment horizontal="right" vertical="top"/>
    </xf>
    <xf numFmtId="0" fontId="151" fillId="26" borderId="60" xfId="45877" applyFont="true" applyFill="true" applyBorder="true" applyAlignment="true">
      <alignment horizontal="left" vertical="top" wrapText="true"/>
    </xf>
    <xf numFmtId="168" fontId="150" fillId="3" borderId="60" xfId="45878" applyNumberFormat="true" applyFont="true" applyBorder="true" applyAlignment="true">
      <alignment horizontal="right" vertical="top"/>
    </xf>
    <xf numFmtId="0" fontId="151" fillId="3" borderId="10" xfId="45882" applyFont="true" applyAlignment="true">
      <alignment horizontal="center" wrapText="true"/>
    </xf>
    <xf numFmtId="0" fontId="151" fillId="3" borderId="10" xfId="45883" applyFont="true" applyAlignment="true">
      <alignment horizontal="center" wrapText="true"/>
    </xf>
    <xf numFmtId="0" fontId="151" fillId="3" borderId="10" xfId="45884" applyFont="true" applyAlignment="true">
      <alignment horizontal="center" wrapText="true"/>
    </xf>
    <xf numFmtId="0" fontId="151" fillId="3" borderId="57" xfId="45885" applyFont="true" applyBorder="true" applyAlignment="true">
      <alignment horizontal="center"/>
    </xf>
    <xf numFmtId="0" fontId="151" fillId="3" borderId="57" xfId="45886" applyFont="true" applyBorder="true" applyAlignment="true">
      <alignment horizontal="center"/>
    </xf>
    <xf numFmtId="0" fontId="151" fillId="3" borderId="57" xfId="45887"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24" fillId="15" borderId="10" xfId="19344" applyFill="true" applyAlignment="true">
      <alignment horizontal="right" vertical="top" wrapText="true"/>
    </xf>
    <xf numFmtId="0" fontId="151" fillId="3" borderId="57" xfId="45127" applyFont="true" applyBorder="true" applyAlignment="true">
      <alignment horizontal="right" vertical="top" wrapText="true"/>
    </xf>
    <xf numFmtId="0" fontId="151" fillId="3" borderId="57" xfId="45128" applyFont="true" applyBorder="true" applyAlignment="true">
      <alignment horizontal="right" vertical="top" wrapText="true"/>
    </xf>
    <xf numFmtId="0" fontId="151" fillId="3" borderId="57" xfId="45129" applyFont="true" applyBorder="true" applyAlignment="true">
      <alignment horizontal="right" vertical="top" wrapText="true"/>
    </xf>
    <xf numFmtId="0" fontId="151" fillId="3" borderId="117" xfId="45137" applyFont="true" applyBorder="true" applyAlignment="true">
      <alignment horizontal="right" vertical="top" wrapText="true"/>
    </xf>
    <xf numFmtId="0" fontId="151" fillId="3" borderId="54" xfId="45138" applyFont="true" applyBorder="true" applyAlignment="true">
      <alignment horizontal="right" vertical="top" wrapText="true"/>
    </xf>
    <xf numFmtId="0" fontId="151" fillId="3" borderId="55" xfId="45139" applyFont="true" applyBorder="true" applyAlignment="true">
      <alignment horizontal="right" vertical="top" wrapText="true"/>
    </xf>
    <xf numFmtId="0" fontId="151" fillId="3" borderId="117" xfId="45152" applyFont="true" applyBorder="true" applyAlignment="true">
      <alignment horizontal="right" vertical="top" wrapText="true"/>
    </xf>
    <xf numFmtId="0" fontId="151" fillId="3" borderId="54" xfId="45153" applyFont="true" applyBorder="true" applyAlignment="true">
      <alignment horizontal="right" vertical="top" wrapText="true"/>
    </xf>
    <xf numFmtId="0" fontId="151" fillId="3" borderId="55" xfId="45154" applyFont="true" applyBorder="true" applyAlignment="true">
      <alignment horizontal="right" vertical="top" wrapText="true"/>
    </xf>
    <xf numFmtId="0" fontId="151" fillId="3" borderId="117" xfId="45155" applyFont="true" applyBorder="true" applyAlignment="true">
      <alignment horizontal="right" vertical="top" wrapText="true"/>
    </xf>
    <xf numFmtId="0" fontId="151" fillId="3" borderId="54" xfId="45156" applyFont="true" applyBorder="true" applyAlignment="true">
      <alignment horizontal="right" vertical="top" wrapText="true"/>
    </xf>
    <xf numFmtId="0" fontId="151" fillId="3" borderId="55" xfId="45157" applyFont="true" applyBorder="true" applyAlignment="true">
      <alignment horizontal="right" vertical="top" wrapText="true"/>
    </xf>
    <xf numFmtId="0" fontId="151" fillId="3" borderId="10" xfId="45104" applyFont="true" applyAlignment="true">
      <alignment horizontal="right" vertical="top" wrapText="true"/>
    </xf>
    <xf numFmtId="0" fontId="151" fillId="3" borderId="10" xfId="45103" applyFont="true" applyAlignment="true">
      <alignment horizontal="right" vertical="top" wrapText="true"/>
    </xf>
    <xf numFmtId="0" fontId="151" fillId="3" borderId="10" xfId="45105" applyFont="true" applyAlignment="true">
      <alignment horizontal="right" vertical="top" wrapText="true"/>
    </xf>
    <xf numFmtId="0" fontId="24" fillId="3" borderId="10" xfId="19344" applyAlignment="true">
      <alignment horizontal="right" vertical="top" wrapText="true"/>
    </xf>
    <xf numFmtId="166" fontId="150" fillId="3" borderId="58" xfId="45110" applyNumberFormat="true" applyFont="true" applyBorder="true" applyAlignment="true">
      <alignment horizontal="right" vertical="top" wrapText="true"/>
    </xf>
    <xf numFmtId="166" fontId="150" fillId="3" borderId="58" xfId="45112" applyNumberFormat="true" applyFont="true" applyBorder="true" applyAlignment="true">
      <alignment horizontal="right" vertical="top" wrapText="true"/>
    </xf>
    <xf numFmtId="166" fontId="150" fillId="3" borderId="58" xfId="45114" applyNumberFormat="true" applyFont="true" applyBorder="true" applyAlignment="true">
      <alignment horizontal="right" vertical="top" wrapText="true"/>
    </xf>
    <xf numFmtId="166" fontId="150" fillId="3" borderId="59" xfId="45116" applyNumberFormat="true" applyFont="true" applyBorder="true" applyAlignment="true">
      <alignment horizontal="right" vertical="top" wrapText="true"/>
    </xf>
    <xf numFmtId="166" fontId="150" fillId="3" borderId="59" xfId="45118" applyNumberFormat="true" applyFont="true" applyBorder="true" applyAlignment="true">
      <alignment horizontal="right" vertical="top" wrapText="true"/>
    </xf>
    <xf numFmtId="166" fontId="150" fillId="3" borderId="59" xfId="45120" applyNumberFormat="true" applyFont="true" applyBorder="true" applyAlignment="true">
      <alignment horizontal="right" vertical="top" wrapText="true"/>
    </xf>
    <xf numFmtId="166" fontId="150" fillId="3" borderId="60" xfId="45122" applyNumberFormat="true" applyFont="true" applyBorder="true" applyAlignment="true">
      <alignment horizontal="right" vertical="top" wrapText="true"/>
    </xf>
    <xf numFmtId="166" fontId="150" fillId="3" borderId="60" xfId="45124" applyNumberFormat="true" applyFont="true" applyBorder="true" applyAlignment="true">
      <alignment horizontal="right" vertical="top" wrapText="true"/>
    </xf>
    <xf numFmtId="166" fontId="150" fillId="3" borderId="60" xfId="45126" applyNumberFormat="true" applyFont="true" applyBorder="true" applyAlignment="true">
      <alignment horizontal="right" vertical="top" wrapText="true"/>
    </xf>
    <xf numFmtId="167" fontId="150" fillId="3" borderId="59" xfId="45130" applyNumberFormat="true" applyFont="true" applyBorder="true" applyAlignment="true">
      <alignment horizontal="right" vertical="top" wrapText="true"/>
    </xf>
    <xf numFmtId="167" fontId="150" fillId="3" borderId="59" xfId="45131" applyNumberFormat="true" applyFont="true" applyBorder="true" applyAlignment="true">
      <alignment horizontal="right" vertical="top" wrapText="true"/>
    </xf>
    <xf numFmtId="167" fontId="150" fillId="3" borderId="59" xfId="45132" applyNumberFormat="true" applyFont="true" applyBorder="true" applyAlignment="true">
      <alignment horizontal="right" vertical="top" wrapText="true"/>
    </xf>
    <xf numFmtId="166" fontId="150" fillId="3" borderId="118" xfId="45145" applyNumberFormat="true" applyFont="true" applyBorder="true" applyAlignment="true">
      <alignment horizontal="right" vertical="top" wrapText="true"/>
    </xf>
    <xf numFmtId="166" fontId="150" fillId="3" borderId="119" xfId="45146" applyNumberFormat="true" applyFont="true" applyBorder="true" applyAlignment="true">
      <alignment horizontal="right" vertical="top" wrapText="true"/>
    </xf>
    <xf numFmtId="166" fontId="150" fillId="3" borderId="120" xfId="45147" applyNumberFormat="true" applyFont="true" applyBorder="true" applyAlignment="true">
      <alignment horizontal="right" vertical="top" wrapText="true"/>
    </xf>
    <xf numFmtId="166" fontId="150" fillId="3" borderId="118" xfId="45159" applyNumberFormat="true" applyFont="true" applyBorder="true" applyAlignment="true">
      <alignment horizontal="right" vertical="top" wrapText="true"/>
    </xf>
    <xf numFmtId="166" fontId="150" fillId="3" borderId="119" xfId="45160" applyNumberFormat="true" applyFont="true" applyBorder="true" applyAlignment="true">
      <alignment horizontal="right" vertical="top" wrapText="true"/>
    </xf>
    <xf numFmtId="166" fontId="150" fillId="3" borderId="120" xfId="45161" applyNumberFormat="true" applyFont="true" applyBorder="true" applyAlignment="true">
      <alignment horizontal="right" vertical="top" wrapText="true"/>
    </xf>
    <xf numFmtId="166" fontId="150" fillId="3" borderId="118" xfId="45163" applyNumberFormat="true" applyFont="true" applyBorder="true" applyAlignment="true">
      <alignment horizontal="right" vertical="top" wrapText="true"/>
    </xf>
    <xf numFmtId="166" fontId="150" fillId="3" borderId="119" xfId="45164" applyNumberFormat="true" applyFont="true" applyBorder="true" applyAlignment="true">
      <alignment horizontal="right" vertical="top" wrapText="true"/>
    </xf>
    <xf numFmtId="166" fontId="150" fillId="3" borderId="120" xfId="45165" applyNumberFormat="true" applyFont="true" applyBorder="true" applyAlignment="true">
      <alignment horizontal="right" vertical="top" wrapText="true"/>
    </xf>
    <xf numFmtId="0" fontId="151" fillId="3" borderId="57" xfId="45107" applyFont="true" applyBorder="true" applyAlignment="true">
      <alignment horizontal="right" vertical="top" wrapText="true"/>
    </xf>
    <xf numFmtId="0" fontId="151" fillId="3" borderId="57" xfId="45106" applyFont="true" applyBorder="true" applyAlignment="true">
      <alignment horizontal="right" vertical="top" wrapText="true"/>
    </xf>
    <xf numFmtId="0" fontId="151" fillId="3" borderId="57" xfId="45108" applyFont="true" applyBorder="true" applyAlignment="true">
      <alignment horizontal="right" vertical="top" wrapText="true"/>
    </xf>
    <xf numFmtId="0" fontId="151" fillId="3" borderId="57" xfId="45167" applyFont="true" applyBorder="true" applyAlignment="true">
      <alignment horizontal="right" vertical="top" wrapText="true"/>
    </xf>
    <xf numFmtId="166" fontId="150" fillId="3" borderId="121" xfId="45168" applyNumberFormat="true" applyFont="true" applyBorder="true" applyAlignment="true">
      <alignment horizontal="right" vertical="top" wrapText="true"/>
    </xf>
    <xf numFmtId="0" fontId="151" fillId="3" borderId="57" xfId="45170" applyFont="true" applyBorder="true" applyAlignment="true">
      <alignment horizontal="right" vertical="top" wrapText="true"/>
    </xf>
    <xf numFmtId="0" fontId="151" fillId="3" borderId="57" xfId="45172" applyFont="true" applyBorder="true" applyAlignment="true">
      <alignment horizontal="right" vertical="top" wrapText="true"/>
    </xf>
    <xf numFmtId="166" fontId="150" fillId="3" borderId="121" xfId="45173" applyNumberFormat="true" applyFont="true" applyBorder="true" applyAlignment="true">
      <alignment horizontal="right" vertical="top" wrapText="true"/>
    </xf>
    <xf numFmtId="166" fontId="150" fillId="3" borderId="121" xfId="45174" applyNumberFormat="true" applyFont="true" applyBorder="true" applyAlignment="true">
      <alignment horizontal="right" vertical="top" wrapText="true"/>
    </xf>
    <xf numFmtId="0" fontId="151" fillId="3" borderId="57" xfId="45389" applyFont="true" applyBorder="true" applyAlignment="true">
      <alignment horizontal="right" vertical="top" wrapText="true"/>
    </xf>
    <xf numFmtId="0" fontId="151" fillId="3" borderId="57" xfId="45395" applyFont="true" applyBorder="true" applyAlignment="true">
      <alignment horizontal="right" vertical="top" wrapText="true"/>
    </xf>
    <xf numFmtId="0" fontId="151" fillId="3" borderId="57" xfId="45396" applyFont="true" applyBorder="true" applyAlignment="true">
      <alignment horizontal="right" vertical="top" wrapText="true"/>
    </xf>
    <xf numFmtId="0" fontId="151" fillId="3" borderId="117" xfId="45403" applyFont="true" applyBorder="true" applyAlignment="true">
      <alignment horizontal="right" vertical="top" wrapText="true"/>
    </xf>
    <xf numFmtId="0" fontId="151" fillId="3" borderId="54" xfId="45404" applyFont="true" applyBorder="true" applyAlignment="true">
      <alignment horizontal="right" vertical="top" wrapText="true"/>
    </xf>
    <xf numFmtId="0" fontId="151" fillId="3" borderId="55" xfId="45405" applyFont="true" applyBorder="true" applyAlignment="true">
      <alignment horizontal="right" vertical="top" wrapText="true"/>
    </xf>
    <xf numFmtId="0" fontId="151" fillId="3" borderId="10" xfId="45369" applyFont="true" applyAlignment="true">
      <alignment horizontal="right" vertical="top" wrapText="true"/>
    </xf>
    <xf numFmtId="0" fontId="151" fillId="3" borderId="117" xfId="45415" applyFont="true" applyBorder="true" applyAlignment="true">
      <alignment horizontal="right" vertical="top" wrapText="true"/>
    </xf>
    <xf numFmtId="0" fontId="151" fillId="3" borderId="54" xfId="45416" applyFont="true" applyBorder="true" applyAlignment="true">
      <alignment horizontal="right" vertical="top" wrapText="true"/>
    </xf>
    <xf numFmtId="0" fontId="151" fillId="3" borderId="55" xfId="45417" applyFont="true" applyBorder="true" applyAlignment="true">
      <alignment horizontal="right" vertical="top" wrapText="true"/>
    </xf>
    <xf numFmtId="0" fontId="151" fillId="3" borderId="117" xfId="45426" applyFont="true" applyBorder="true" applyAlignment="true">
      <alignment horizontal="right" vertical="top" wrapText="true"/>
    </xf>
    <xf numFmtId="0" fontId="151" fillId="3" borderId="54" xfId="45427" applyFont="true" applyBorder="true" applyAlignment="true">
      <alignment horizontal="right" vertical="top" wrapText="true"/>
    </xf>
    <xf numFmtId="0" fontId="151" fillId="3" borderId="55" xfId="45428" applyFont="true" applyBorder="true" applyAlignment="true">
      <alignment horizontal="right" vertical="top" wrapText="true"/>
    </xf>
    <xf numFmtId="0" fontId="151" fillId="3" borderId="10" xfId="45371" applyFont="true" applyAlignment="true">
      <alignment horizontal="right" vertical="top" wrapText="true"/>
    </xf>
    <xf numFmtId="0" fontId="151" fillId="3" borderId="10" xfId="45370" applyFont="true" applyAlignment="true">
      <alignment horizontal="right" vertical="top" wrapText="true"/>
    </xf>
    <xf numFmtId="166" fontId="150" fillId="3" borderId="58" xfId="45376" applyNumberFormat="true" applyFont="true" applyBorder="true" applyAlignment="true">
      <alignment horizontal="right" vertical="top" wrapText="true"/>
    </xf>
    <xf numFmtId="166" fontId="150" fillId="3" borderId="58" xfId="45378" applyNumberFormat="true" applyFont="true" applyBorder="true" applyAlignment="true">
      <alignment horizontal="right" vertical="top" wrapText="true"/>
    </xf>
    <xf numFmtId="166" fontId="150" fillId="3" borderId="58" xfId="45380" applyNumberFormat="true" applyFont="true" applyBorder="true" applyAlignment="true">
      <alignment horizontal="right" vertical="top" wrapText="true"/>
    </xf>
    <xf numFmtId="166" fontId="150" fillId="3" borderId="59" xfId="45382" applyNumberFormat="true" applyFont="true" applyBorder="true" applyAlignment="true">
      <alignment horizontal="right" vertical="top" wrapText="true"/>
    </xf>
    <xf numFmtId="166" fontId="150" fillId="3" borderId="59" xfId="45384" applyNumberFormat="true" applyFont="true" applyBorder="true" applyAlignment="true">
      <alignment horizontal="right" vertical="top" wrapText="true"/>
    </xf>
    <xf numFmtId="166" fontId="150" fillId="3" borderId="59" xfId="45386" applyNumberFormat="true" applyFont="true" applyBorder="true" applyAlignment="true">
      <alignment horizontal="right" vertical="top" wrapText="true"/>
    </xf>
    <xf numFmtId="166" fontId="150" fillId="3" borderId="60" xfId="45388" applyNumberFormat="true" applyFont="true" applyBorder="true" applyAlignment="true">
      <alignment horizontal="right" vertical="top" wrapText="true"/>
    </xf>
    <xf numFmtId="166" fontId="150" fillId="3" borderId="60" xfId="45391" applyNumberFormat="true" applyFont="true" applyBorder="true" applyAlignment="true">
      <alignment horizontal="right" vertical="top" wrapText="true"/>
    </xf>
    <xf numFmtId="166" fontId="150" fillId="3" borderId="60" xfId="45393" applyNumberFormat="true" applyFont="true" applyBorder="true" applyAlignment="true">
      <alignment horizontal="right" vertical="top" wrapText="true"/>
    </xf>
    <xf numFmtId="167" fontId="150" fillId="3" borderId="59" xfId="45394" applyNumberFormat="true" applyFont="true" applyBorder="true" applyAlignment="true">
      <alignment horizontal="right" vertical="top" wrapText="true"/>
    </xf>
    <xf numFmtId="167" fontId="150" fillId="3" borderId="59" xfId="45397" applyNumberFormat="true" applyFont="true" applyBorder="true" applyAlignment="true">
      <alignment horizontal="right" vertical="top" wrapText="true"/>
    </xf>
    <xf numFmtId="167" fontId="150" fillId="3" borderId="59" xfId="45398" applyNumberFormat="true" applyFont="true" applyBorder="true" applyAlignment="true">
      <alignment horizontal="right" vertical="top" wrapText="true"/>
    </xf>
    <xf numFmtId="166" fontId="150" fillId="3" borderId="118" xfId="45407" applyNumberFormat="true" applyFont="true" applyBorder="true" applyAlignment="true">
      <alignment horizontal="right" vertical="top" wrapText="true"/>
    </xf>
    <xf numFmtId="166" fontId="150" fillId="3" borderId="119" xfId="45408" applyNumberFormat="true" applyFont="true" applyBorder="true" applyAlignment="true">
      <alignment horizontal="right" vertical="top" wrapText="true"/>
    </xf>
    <xf numFmtId="166" fontId="150" fillId="3" borderId="120" xfId="45409" applyNumberFormat="true" applyFont="true" applyBorder="true" applyAlignment="true">
      <alignment horizontal="right" vertical="top" wrapText="true"/>
    </xf>
    <xf numFmtId="0" fontId="151" fillId="3" borderId="57" xfId="45372" applyFont="true" applyBorder="true" applyAlignment="true">
      <alignment horizontal="right" vertical="top" wrapText="true"/>
    </xf>
    <xf numFmtId="167" fontId="150" fillId="3" borderId="60" xfId="45410" applyNumberFormat="true" applyFont="true" applyBorder="true" applyAlignment="true">
      <alignment horizontal="right" vertical="top" wrapText="true"/>
    </xf>
    <xf numFmtId="166" fontId="150" fillId="3" borderId="118" xfId="45423" applyNumberFormat="true" applyFont="true" applyBorder="true" applyAlignment="true">
      <alignment horizontal="right" vertical="top" wrapText="true"/>
    </xf>
    <xf numFmtId="166" fontId="150" fillId="3" borderId="119" xfId="45424" applyNumberFormat="true" applyFont="true" applyBorder="true" applyAlignment="true">
      <alignment horizontal="right" vertical="top" wrapText="true"/>
    </xf>
    <xf numFmtId="166" fontId="150" fillId="3" borderId="120" xfId="45425" applyNumberFormat="true" applyFont="true" applyBorder="true" applyAlignment="true">
      <alignment horizontal="right" vertical="top" wrapText="true"/>
    </xf>
    <xf numFmtId="166" fontId="150" fillId="3" borderId="118" xfId="45430" applyNumberFormat="true" applyFont="true" applyBorder="true" applyAlignment="true">
      <alignment horizontal="right" vertical="top" wrapText="true"/>
    </xf>
    <xf numFmtId="166" fontId="150" fillId="3" borderId="119" xfId="45431" applyNumberFormat="true" applyFont="true" applyBorder="true" applyAlignment="true">
      <alignment horizontal="right" vertical="top" wrapText="true"/>
    </xf>
    <xf numFmtId="166" fontId="150" fillId="3" borderId="120" xfId="45432" applyNumberFormat="true" applyFont="true" applyBorder="true" applyAlignment="true">
      <alignment horizontal="right" vertical="top" wrapText="true"/>
    </xf>
    <xf numFmtId="0" fontId="151" fillId="3" borderId="57" xfId="45374" applyFont="true" applyBorder="true" applyAlignment="true">
      <alignment horizontal="right" vertical="top" wrapText="true"/>
    </xf>
    <xf numFmtId="0" fontId="151" fillId="3" borderId="57" xfId="45373" applyFont="true" applyBorder="true" applyAlignment="true">
      <alignment horizontal="right" vertical="top" wrapText="true"/>
    </xf>
    <xf numFmtId="0" fontId="151" fillId="3" borderId="57" xfId="45434" applyFont="true" applyBorder="true" applyAlignment="true">
      <alignment horizontal="right" vertical="top" wrapText="true"/>
    </xf>
    <xf numFmtId="166" fontId="150" fillId="3" borderId="121" xfId="45435" applyNumberFormat="true" applyFont="true" applyBorder="true" applyAlignment="true">
      <alignment horizontal="right" vertical="top" wrapText="true"/>
    </xf>
    <xf numFmtId="0" fontId="151" fillId="3" borderId="57" xfId="45437" applyFont="true" applyBorder="true" applyAlignment="true">
      <alignment horizontal="right" vertical="top" wrapText="true"/>
    </xf>
    <xf numFmtId="166" fontId="150" fillId="3" borderId="121" xfId="45438" applyNumberFormat="true" applyFont="true" applyBorder="true" applyAlignment="true">
      <alignment horizontal="right" vertical="top" wrapText="true"/>
    </xf>
    <xf numFmtId="0" fontId="151" fillId="3" borderId="57" xfId="45440" applyFont="true" applyBorder="true" applyAlignment="true">
      <alignment horizontal="right" vertical="top" wrapText="true"/>
    </xf>
    <xf numFmtId="166" fontId="150" fillId="3" borderId="121" xfId="45441" applyNumberFormat="true" applyFont="true" applyBorder="true" applyAlignment="true">
      <alignment horizontal="right" vertical="top" wrapText="true"/>
    </xf>
    <xf numFmtId="0" fontId="151" fillId="3" borderId="57" xfId="45895" applyFont="true" applyBorder="true" applyAlignment="true">
      <alignment horizontal="right" vertical="top" wrapText="true"/>
    </xf>
    <xf numFmtId="0" fontId="151" fillId="3" borderId="57" xfId="45898" applyFont="true" applyBorder="true" applyAlignment="true">
      <alignment horizontal="right" vertical="top" wrapText="true"/>
    </xf>
    <xf numFmtId="0" fontId="151" fillId="3" borderId="57" xfId="45899" applyFont="true" applyBorder="true" applyAlignment="true">
      <alignment horizontal="right" vertical="top" wrapText="true"/>
    </xf>
    <xf numFmtId="0" fontId="151" fillId="3" borderId="117" xfId="45903" applyFont="true" applyBorder="true" applyAlignment="true">
      <alignment horizontal="right" vertical="top" wrapText="true"/>
    </xf>
    <xf numFmtId="0" fontId="151" fillId="3" borderId="54" xfId="45904" applyFont="true" applyBorder="true" applyAlignment="true">
      <alignment horizontal="right" vertical="top" wrapText="true"/>
    </xf>
    <xf numFmtId="0" fontId="151" fillId="3" borderId="55" xfId="45905" applyFont="true" applyBorder="true" applyAlignment="true">
      <alignment horizontal="right" vertical="top" wrapText="true"/>
    </xf>
    <xf numFmtId="0" fontId="151" fillId="3" borderId="10" xfId="45882" applyFont="true" applyAlignment="true">
      <alignment horizontal="right" vertical="top" wrapText="true"/>
    </xf>
    <xf numFmtId="0" fontId="151" fillId="3" borderId="117" xfId="45912" applyFont="true" applyBorder="true" applyAlignment="true">
      <alignment horizontal="right" vertical="top" wrapText="true"/>
    </xf>
    <xf numFmtId="0" fontId="151" fillId="3" borderId="54" xfId="45913" applyFont="true" applyBorder="true" applyAlignment="true">
      <alignment horizontal="right" vertical="top" wrapText="true"/>
    </xf>
    <xf numFmtId="0" fontId="151" fillId="3" borderId="55" xfId="45914" applyFont="true" applyBorder="true" applyAlignment="true">
      <alignment horizontal="right" vertical="top" wrapText="true"/>
    </xf>
    <xf numFmtId="0" fontId="151" fillId="3" borderId="117" xfId="45921" applyFont="true" applyBorder="true" applyAlignment="true">
      <alignment horizontal="right" vertical="top" wrapText="true"/>
    </xf>
    <xf numFmtId="0" fontId="151" fillId="3" borderId="54" xfId="45922" applyFont="true" applyBorder="true" applyAlignment="true">
      <alignment horizontal="right" vertical="top" wrapText="true"/>
    </xf>
    <xf numFmtId="0" fontId="151" fillId="3" borderId="55" xfId="45923" applyFont="true" applyBorder="true" applyAlignment="true">
      <alignment horizontal="right" vertical="top" wrapText="true"/>
    </xf>
    <xf numFmtId="0" fontId="151" fillId="3" borderId="10" xfId="45884" applyFont="true" applyAlignment="true">
      <alignment horizontal="right" vertical="top" wrapText="true"/>
    </xf>
    <xf numFmtId="0" fontId="151" fillId="3" borderId="10" xfId="45883" applyFont="true" applyAlignment="true">
      <alignment horizontal="right" vertical="top" wrapText="true"/>
    </xf>
    <xf numFmtId="166" fontId="150" fillId="3" borderId="58" xfId="45888" applyNumberFormat="true" applyFont="true" applyBorder="true" applyAlignment="true">
      <alignment horizontal="right" vertical="top" wrapText="true"/>
    </xf>
    <xf numFmtId="166" fontId="150" fillId="3" borderId="58" xfId="45889" applyNumberFormat="true" applyFont="true" applyBorder="true" applyAlignment="true">
      <alignment horizontal="right" vertical="top" wrapText="true"/>
    </xf>
    <xf numFmtId="166" fontId="150" fillId="3" borderId="58" xfId="45890" applyNumberFormat="true" applyFont="true" applyBorder="true" applyAlignment="true">
      <alignment horizontal="right" vertical="top" wrapText="true"/>
    </xf>
    <xf numFmtId="166" fontId="150" fillId="3" borderId="59" xfId="45891" applyNumberFormat="true" applyFont="true" applyBorder="true" applyAlignment="true">
      <alignment horizontal="right" vertical="top" wrapText="true"/>
    </xf>
    <xf numFmtId="166" fontId="150" fillId="3" borderId="59" xfId="45892" applyNumberFormat="true" applyFont="true" applyBorder="true" applyAlignment="true">
      <alignment horizontal="right" vertical="top" wrapText="true"/>
    </xf>
    <xf numFmtId="166" fontId="150" fillId="3" borderId="59" xfId="45893" applyNumberFormat="true" applyFont="true" applyBorder="true" applyAlignment="true">
      <alignment horizontal="right" vertical="top" wrapText="true"/>
    </xf>
    <xf numFmtId="166" fontId="150" fillId="3" borderId="60" xfId="45894" applyNumberFormat="true" applyFont="true" applyBorder="true" applyAlignment="true">
      <alignment horizontal="right" vertical="top" wrapText="true"/>
    </xf>
    <xf numFmtId="166" fontId="150" fillId="3" borderId="60" xfId="45896" applyNumberFormat="true" applyFont="true" applyBorder="true" applyAlignment="true">
      <alignment horizontal="right" vertical="top" wrapText="true"/>
    </xf>
    <xf numFmtId="166" fontId="150" fillId="3" borderId="60" xfId="45897" applyNumberFormat="true" applyFont="true" applyBorder="true" applyAlignment="true">
      <alignment horizontal="right" vertical="top" wrapText="true"/>
    </xf>
    <xf numFmtId="166" fontId="150" fillId="3" borderId="118" xfId="45906" applyNumberFormat="true" applyFont="true" applyBorder="true" applyAlignment="true">
      <alignment horizontal="right" vertical="top" wrapText="true"/>
    </xf>
    <xf numFmtId="166" fontId="150" fillId="3" borderId="119" xfId="45907" applyNumberFormat="true" applyFont="true" applyBorder="true" applyAlignment="true">
      <alignment horizontal="right" vertical="top" wrapText="true"/>
    </xf>
    <xf numFmtId="166" fontId="150" fillId="3" borderId="120" xfId="45908" applyNumberFormat="true" applyFont="true" applyBorder="true" applyAlignment="true">
      <alignment horizontal="right" vertical="top" wrapText="true"/>
    </xf>
    <xf numFmtId="0" fontId="151" fillId="3" borderId="57" xfId="45885" applyFont="true" applyBorder="true" applyAlignment="true">
      <alignment horizontal="right" vertical="top" wrapText="true"/>
    </xf>
    <xf numFmtId="166" fontId="150" fillId="3" borderId="118" xfId="45915" applyNumberFormat="true" applyFont="true" applyBorder="true" applyAlignment="true">
      <alignment horizontal="right" vertical="top" wrapText="true"/>
    </xf>
    <xf numFmtId="166" fontId="150" fillId="3" borderId="119" xfId="45916" applyNumberFormat="true" applyFont="true" applyBorder="true" applyAlignment="true">
      <alignment horizontal="right" vertical="top" wrapText="true"/>
    </xf>
    <xf numFmtId="166" fontId="150" fillId="3" borderId="120" xfId="45917" applyNumberFormat="true" applyFont="true" applyBorder="true" applyAlignment="true">
      <alignment horizontal="right" vertical="top" wrapText="true"/>
    </xf>
    <xf numFmtId="166" fontId="150" fillId="3" borderId="118" xfId="45924" applyNumberFormat="true" applyFont="true" applyBorder="true" applyAlignment="true">
      <alignment horizontal="right" vertical="top" wrapText="true"/>
    </xf>
    <xf numFmtId="166" fontId="150" fillId="3" borderId="119" xfId="45925" applyNumberFormat="true" applyFont="true" applyBorder="true" applyAlignment="true">
      <alignment horizontal="right" vertical="top" wrapText="true"/>
    </xf>
    <xf numFmtId="166" fontId="150" fillId="3" borderId="120" xfId="45926" applyNumberFormat="true" applyFont="true" applyBorder="true" applyAlignment="true">
      <alignment horizontal="right" vertical="top" wrapText="true"/>
    </xf>
    <xf numFmtId="0" fontId="151" fillId="3" borderId="57" xfId="45887" applyFont="true" applyBorder="true" applyAlignment="true">
      <alignment horizontal="right" vertical="top" wrapText="true"/>
    </xf>
    <xf numFmtId="0" fontId="151" fillId="3" borderId="57" xfId="45886" applyFont="true" applyBorder="true" applyAlignment="true">
      <alignment horizontal="right" vertical="top" wrapText="true"/>
    </xf>
    <xf numFmtId="0" fontId="151" fillId="3" borderId="57" xfId="45927" applyFont="true" applyBorder="true" applyAlignment="true">
      <alignment horizontal="right" vertical="top" wrapText="true"/>
    </xf>
    <xf numFmtId="166" fontId="150" fillId="3" borderId="121" xfId="45928" applyNumberFormat="true" applyFont="true" applyBorder="true" applyAlignment="true">
      <alignment horizontal="right" vertical="top" wrapText="true"/>
    </xf>
    <xf numFmtId="0" fontId="151" fillId="3" borderId="57" xfId="45929" applyFont="true" applyBorder="true" applyAlignment="true">
      <alignment horizontal="right" vertical="top" wrapText="true"/>
    </xf>
    <xf numFmtId="166" fontId="150" fillId="3" borderId="121" xfId="45930" applyNumberFormat="true" applyFont="true" applyBorder="true" applyAlignment="true">
      <alignment horizontal="right" vertical="top" wrapText="true"/>
    </xf>
    <xf numFmtId="0" fontId="151" fillId="3" borderId="57" xfId="45931" applyFont="true" applyBorder="true" applyAlignment="true">
      <alignment horizontal="right" vertical="top" wrapText="true"/>
    </xf>
    <xf numFmtId="166" fontId="150" fillId="3" borderId="121" xfId="45932" applyNumberFormat="true" applyFont="true" applyBorder="true" applyAlignment="true">
      <alignment horizontal="right" vertical="top" wrapText="true"/>
    </xf>
    <xf numFmtId="0" fontId="151" fillId="0" borderId="10" xfId="44961" applyFont="true" applyFill="true" applyBorder="true" applyAlignment="true">
      <alignment horizontal="left" vertical="top" wrapText="true"/>
    </xf>
    <xf numFmtId="0" fontId="151" fillId="0" borderId="10" xfId="44967"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44973"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151" fillId="0" borderId="10" xfId="44960" applyFont="true" applyFill="true" applyBorder="true" applyAlignment="true">
      <alignment horizontal="left" vertical="top" wrapText="true"/>
    </xf>
    <xf numFmtId="0" fontId="151" fillId="0" borderId="10" xfId="44966" applyFont="true" applyFill="true" applyBorder="true" applyAlignment="true">
      <alignment horizontal="left" vertical="top" wrapText="true"/>
    </xf>
    <xf numFmtId="0" fontId="151" fillId="0" borderId="10" xfId="44972" applyFont="true" applyFill="true" applyBorder="true" applyAlignment="true">
      <alignment horizontal="left" vertical="top" wrapText="true"/>
    </xf>
    <xf numFmtId="0" fontId="24" fillId="0" borderId="10" xfId="19344" applyFill="true" applyBorder="true"/>
    <xf numFmtId="0" fontId="24" fillId="0" borderId="10" xfId="19344" applyFill="true" applyBorder="true" applyAlignment="true"/>
    <xf numFmtId="0" fontId="151" fillId="0" borderId="10" xfId="45218" applyFont="true" applyFill="true" applyBorder="true" applyAlignment="true">
      <alignment horizontal="left" vertical="top" wrapText="true"/>
    </xf>
    <xf numFmtId="0" fontId="151" fillId="0" borderId="10" xfId="45224" applyFont="true" applyFill="true" applyBorder="true" applyAlignment="true">
      <alignment horizontal="left" vertical="top" wrapText="true"/>
    </xf>
    <xf numFmtId="0" fontId="151" fillId="0" borderId="10" xfId="45230" applyFont="true" applyFill="true" applyBorder="true" applyAlignment="true">
      <alignment horizontal="left" vertical="top" wrapText="true"/>
    </xf>
    <xf numFmtId="0" fontId="151" fillId="0" borderId="10" xfId="45217" applyFont="true" applyFill="true" applyBorder="true" applyAlignment="true">
      <alignment horizontal="left" vertical="top" wrapText="true"/>
    </xf>
    <xf numFmtId="0" fontId="151" fillId="0" borderId="10" xfId="45223" applyFont="true" applyFill="true" applyBorder="true" applyAlignment="true">
      <alignment horizontal="left" vertical="top" wrapText="true"/>
    </xf>
    <xf numFmtId="0" fontId="151" fillId="0" borderId="10" xfId="45229" applyFont="true" applyFill="true" applyBorder="true" applyAlignment="true">
      <alignment horizontal="left" vertical="top" wrapText="true"/>
    </xf>
    <xf numFmtId="0" fontId="151" fillId="0" borderId="10" xfId="45485" applyFont="true" applyFill="true" applyBorder="true" applyAlignment="true">
      <alignment horizontal="left" vertical="top" wrapText="true"/>
    </xf>
    <xf numFmtId="0" fontId="151" fillId="0" borderId="10" xfId="45491" applyFont="true" applyFill="true" applyBorder="true" applyAlignment="true">
      <alignment horizontal="left" vertical="top" wrapText="true"/>
    </xf>
    <xf numFmtId="169" fontId="150" fillId="0" borderId="10" xfId="45492" applyNumberFormat="true" applyFont="true" applyFill="true" applyBorder="true" applyAlignment="true">
      <alignment horizontal="right" vertical="top"/>
    </xf>
    <xf numFmtId="0" fontId="151" fillId="0" borderId="10" xfId="45497" applyFont="true" applyFill="true" applyBorder="true" applyAlignment="true">
      <alignment horizontal="left" vertical="top" wrapText="true"/>
    </xf>
    <xf numFmtId="169" fontId="150" fillId="0" borderId="10" xfId="45498" applyNumberFormat="true" applyFont="true" applyFill="true" applyBorder="true" applyAlignment="true">
      <alignment horizontal="right" vertical="top"/>
    </xf>
    <xf numFmtId="0" fontId="151" fillId="0" borderId="10" xfId="45484" applyFont="true" applyFill="true" applyBorder="true" applyAlignment="true">
      <alignment horizontal="left" vertical="top" wrapText="true"/>
    </xf>
    <xf numFmtId="0" fontId="151" fillId="0" borderId="10" xfId="45490" applyFont="true" applyFill="true" applyBorder="true" applyAlignment="true">
      <alignment horizontal="left" vertical="top" wrapText="true"/>
    </xf>
    <xf numFmtId="0" fontId="151" fillId="0" borderId="10" xfId="45496" applyFont="true" applyFill="true" applyBorder="true" applyAlignment="true">
      <alignment horizontal="left" vertical="top" wrapText="true"/>
    </xf>
    <xf numFmtId="0" fontId="151" fillId="0" borderId="10" xfId="45706" applyFont="true" applyFill="true" applyBorder="true" applyAlignment="true">
      <alignment horizontal="left" vertical="top" wrapText="true"/>
    </xf>
    <xf numFmtId="0" fontId="151" fillId="0" borderId="10" xfId="45712" applyFont="true" applyFill="true" applyBorder="true" applyAlignment="true">
      <alignment horizontal="left" vertical="top" wrapText="true"/>
    </xf>
    <xf numFmtId="169" fontId="150" fillId="0" borderId="10" xfId="45713" applyNumberFormat="true" applyFont="true" applyFill="true" applyBorder="true" applyAlignment="true">
      <alignment horizontal="right" vertical="top"/>
    </xf>
    <xf numFmtId="0" fontId="151" fillId="0" borderId="10" xfId="45718" applyFont="true" applyFill="true" applyBorder="true" applyAlignment="true">
      <alignment horizontal="left" vertical="top" wrapText="true"/>
    </xf>
    <xf numFmtId="169" fontId="150" fillId="0" borderId="10" xfId="45719" applyNumberFormat="true" applyFont="true" applyFill="true" applyBorder="true" applyAlignment="true">
      <alignment horizontal="right" vertical="top"/>
    </xf>
    <xf numFmtId="0" fontId="151" fillId="0" borderId="10" xfId="45705" applyFont="true" applyFill="true" applyBorder="true" applyAlignment="true">
      <alignment horizontal="left" vertical="top" wrapText="true"/>
    </xf>
    <xf numFmtId="0" fontId="151" fillId="0" borderId="10" xfId="45711" applyFont="true" applyFill="true" applyBorder="true" applyAlignment="true">
      <alignment horizontal="left" vertical="top" wrapText="true"/>
    </xf>
    <xf numFmtId="0" fontId="151" fillId="0" borderId="10" xfId="45717" applyFont="true" applyFill="true" applyBorder="true" applyAlignment="true">
      <alignment horizontal="left" vertical="top" wrapText="true"/>
    </xf>
    <xf numFmtId="0" fontId="24" fillId="15" borderId="10" xfId="19344" applyFill="true" applyBorder="true" applyAlignment="true">
      <alignment vertical="center" wrapText="true"/>
    </xf>
    <xf numFmtId="0" fontId="151" fillId="0" borderId="10" xfId="19382" applyFont="true" applyFill="true" applyBorder="true" applyAlignment="true">
      <alignment horizontal="left" vertical="center" wrapText="true"/>
    </xf>
    <xf numFmtId="0" fontId="151" fillId="0" borderId="10" xfId="19384" applyFont="true" applyFill="true" applyBorder="true" applyAlignment="true">
      <alignment horizontal="left" vertical="center"/>
    </xf>
    <xf numFmtId="0" fontId="24" fillId="0" borderId="10" xfId="19344" applyFill="true" applyBorder="true" applyAlignment="true">
      <alignment vertical="center"/>
    </xf>
    <xf numFmtId="0" fontId="24" fillId="15" borderId="10" xfId="19344" applyFill="true" applyBorder="true" applyAlignment="true">
      <alignment vertical="center"/>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151" fillId="0" borderId="10" xfId="45025" applyFont="true" applyFill="true" applyBorder="true" applyAlignment="true">
      <alignment horizontal="left" vertical="center" wrapText="true"/>
    </xf>
    <xf numFmtId="0" fontId="151" fillId="0" borderId="10" xfId="45031" applyFont="true" applyFill="true" applyBorder="true" applyAlignment="true">
      <alignment horizontal="left" vertical="center" wrapText="true"/>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57" applyFont="true" applyBorder="true" applyAlignment="true">
      <alignment horizontal="center" vertical="center" wrapText="true"/>
    </xf>
    <xf numFmtId="0" fontId="151" fillId="3" borderId="53" xfId="44958" applyFont="true" applyBorder="true" applyAlignment="true">
      <alignment horizontal="center" vertical="center" wrapText="true"/>
    </xf>
    <xf numFmtId="0" fontId="151" fillId="3" borderId="53" xfId="44959" applyFont="true" applyBorder="true" applyAlignment="true">
      <alignment horizontal="center" vertical="center" wrapText="true"/>
    </xf>
    <xf numFmtId="0" fontId="151" fillId="3" borderId="52" xfId="44983" applyFont="true" applyBorder="true" applyAlignment="true">
      <alignment horizontal="center" vertical="center" wrapText="true"/>
    </xf>
    <xf numFmtId="0" fontId="151" fillId="3" borderId="53" xfId="44984" applyFont="true" applyBorder="true" applyAlignment="true">
      <alignment horizontal="center" vertical="center" wrapText="true"/>
    </xf>
    <xf numFmtId="0" fontId="151" fillId="3" borderId="53" xfId="44985" applyFont="true" applyBorder="true" applyAlignment="true">
      <alignment horizontal="center" vertical="center" wrapText="true"/>
    </xf>
    <xf numFmtId="0" fontId="151" fillId="3" borderId="52" xfId="45013" applyFont="true" applyBorder="true" applyAlignment="true">
      <alignment horizontal="center" vertical="center" wrapText="true"/>
    </xf>
    <xf numFmtId="0" fontId="151" fillId="3" borderId="53" xfId="45014" applyFont="true" applyBorder="true" applyAlignment="true">
      <alignment horizontal="center" vertical="center" wrapText="true"/>
    </xf>
    <xf numFmtId="0" fontId="151" fillId="3" borderId="53" xfId="45015" applyFont="true" applyBorder="true" applyAlignment="true">
      <alignment horizontal="center" vertical="center" wrapText="true"/>
    </xf>
    <xf numFmtId="0" fontId="151" fillId="3" borderId="52" xfId="45034" applyFont="true" applyBorder="true" applyAlignment="true">
      <alignment horizontal="center" vertical="center" wrapText="true"/>
    </xf>
    <xf numFmtId="0" fontId="151" fillId="3" borderId="53" xfId="45035" applyFont="true" applyBorder="true" applyAlignment="true">
      <alignment horizontal="center" vertical="center" wrapText="true"/>
    </xf>
    <xf numFmtId="0" fontId="151" fillId="3" borderId="53" xfId="45036" applyFont="true" applyBorder="true" applyAlignment="true">
      <alignment horizontal="center" vertical="center" wrapText="true"/>
    </xf>
    <xf numFmtId="0" fontId="151" fillId="3" borderId="52" xfId="45073" applyFont="true" applyBorder="true" applyAlignment="true">
      <alignment horizontal="center" vertical="center" wrapText="true"/>
    </xf>
    <xf numFmtId="0" fontId="151" fillId="3" borderId="53" xfId="45074" applyFont="true" applyBorder="true" applyAlignment="true">
      <alignment horizontal="center" vertical="center" wrapText="true"/>
    </xf>
    <xf numFmtId="0" fontId="151" fillId="3" borderId="53" xfId="45075" applyFont="true" applyBorder="true" applyAlignment="true">
      <alignment horizontal="center" vertical="center" wrapText="true"/>
    </xf>
    <xf numFmtId="0" fontId="24" fillId="0" borderId="100" xfId="19344" applyFill="true" applyBorder="true" applyAlignment="true">
      <alignment vertical="center" wrapText="true"/>
    </xf>
    <xf numFmtId="0" fontId="24" fillId="3" borderId="100" xfId="19344" applyBorder="true" applyAlignment="true">
      <alignment vertical="center" wrapText="true"/>
    </xf>
    <xf numFmtId="0" fontId="24" fillId="15" borderId="100" xfId="19344" applyFill="true" applyBorder="true" applyAlignment="true">
      <alignment vertical="center" wrapText="true"/>
    </xf>
    <xf numFmtId="0" fontId="24" fillId="27" borderId="100" xfId="19344" applyFill="true" applyBorder="true" applyAlignment="true">
      <alignment vertical="center" wrapText="true"/>
    </xf>
    <xf numFmtId="0" fontId="24" fillId="27" borderId="105" xfId="19344" applyFill="true" applyBorder="true" applyAlignment="true">
      <alignment vertical="center" wrapText="true"/>
    </xf>
    <xf numFmtId="0" fontId="24" fillId="0" borderId="105" xfId="19344" applyFill="true" applyBorder="true" applyAlignment="true">
      <alignment vertical="center" wrapText="true"/>
    </xf>
    <xf numFmtId="0" fontId="155" fillId="33" borderId="100" xfId="19344"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169" fontId="115" fillId="33" borderId="100" xfId="40237" applyNumberFormat="true" applyFont="true" applyFill="true" applyBorder="true" applyAlignment="true">
      <alignment horizontal="center" vertical="center"/>
    </xf>
    <xf numFmtId="169" fontId="115" fillId="33" borderId="125" xfId="40238" applyNumberFormat="true" applyFont="true" applyFill="true" applyBorder="true" applyAlignment="true">
      <alignment horizontal="center" vertical="center"/>
    </xf>
    <xf numFmtId="169" fontId="115" fillId="33" borderId="125" xfId="40240" applyNumberFormat="true" applyFont="true" applyFill="true" applyBorder="true" applyAlignment="true">
      <alignment horizontal="center" vertical="center"/>
    </xf>
    <xf numFmtId="169" fontId="115" fillId="33" borderId="100" xfId="40249" applyNumberFormat="true" applyFont="true" applyFill="true" applyBorder="true" applyAlignment="true">
      <alignment horizontal="center" vertical="center"/>
    </xf>
    <xf numFmtId="169" fontId="115" fillId="33" borderId="125" xfId="40250" applyNumberFormat="true" applyFont="true" applyFill="true" applyBorder="true" applyAlignment="true">
      <alignment horizontal="center" vertical="center"/>
    </xf>
    <xf numFmtId="169" fontId="115" fillId="33" borderId="125" xfId="40252" applyNumberFormat="true" applyFont="true" applyFill="true" applyBorder="true" applyAlignment="true">
      <alignment horizontal="center" vertical="center"/>
    </xf>
    <xf numFmtId="0" fontId="151" fillId="33" borderId="100" xfId="45027" applyFont="true" applyFill="true" applyBorder="true" applyAlignment="true">
      <alignment horizontal="center" vertical="center" wrapText="true"/>
    </xf>
    <xf numFmtId="0" fontId="151" fillId="33" borderId="125" xfId="45028" applyFont="true" applyFill="true" applyBorder="true" applyAlignment="true">
      <alignment horizontal="center" vertical="center" wrapText="true"/>
    </xf>
    <xf numFmtId="0" fontId="151" fillId="33" borderId="100" xfId="45033" applyFont="true" applyFill="true" applyBorder="true" applyAlignment="true">
      <alignment horizontal="center" vertical="center" wrapText="true"/>
    </xf>
    <xf numFmtId="0" fontId="151" fillId="33" borderId="125" xfId="45034" applyFont="true" applyFill="true" applyBorder="true" applyAlignment="true">
      <alignment horizontal="center" vertical="center" wrapText="true"/>
    </xf>
    <xf numFmtId="0" fontId="151" fillId="33" borderId="100" xfId="25757" applyFont="true" applyFill="true" applyBorder="true" applyAlignment="true">
      <alignment horizontal="center" vertical="center" wrapText="true"/>
    </xf>
    <xf numFmtId="0" fontId="151" fillId="33" borderId="125" xfId="25755" applyFont="true" applyFill="true" applyBorder="true" applyAlignment="true">
      <alignment horizontal="center" vertical="center" wrapText="true"/>
    </xf>
    <xf numFmtId="0" fontId="151" fillId="33" borderId="100" xfId="25752" applyFont="true" applyFill="true" applyBorder="true" applyAlignment="true">
      <alignment horizontal="center" vertical="center" wrapText="true"/>
    </xf>
    <xf numFmtId="0" fontId="151" fillId="33" borderId="125" xfId="25750" applyFont="true" applyFill="true" applyBorder="true" applyAlignment="true">
      <alignment horizontal="center" vertical="center" wrapText="true"/>
    </xf>
    <xf numFmtId="0" fontId="151" fillId="33" borderId="100" xfId="45066" applyFont="true" applyFill="true" applyBorder="true" applyAlignment="true">
      <alignment horizontal="center" vertical="center" wrapText="true"/>
    </xf>
    <xf numFmtId="0" fontId="151" fillId="33" borderId="125" xfId="45067" applyFont="true" applyFill="true" applyBorder="true" applyAlignment="true">
      <alignment horizontal="center" vertical="center" wrapText="true"/>
    </xf>
    <xf numFmtId="0" fontId="151" fillId="33" borderId="100" xfId="45072" applyFont="true" applyFill="true" applyBorder="true" applyAlignment="true">
      <alignment horizontal="center" vertical="center" wrapText="true"/>
    </xf>
    <xf numFmtId="0" fontId="151" fillId="33" borderId="125" xfId="45073" applyFont="true" applyFill="true" applyBorder="true" applyAlignment="true">
      <alignment horizontal="center" vertical="center" wrapText="true"/>
    </xf>
    <xf numFmtId="0" fontId="151" fillId="33" borderId="100" xfId="19411" applyFont="true" applyFill="true" applyBorder="true" applyAlignment="true">
      <alignment horizontal="center" vertical="center" wrapText="true"/>
    </xf>
    <xf numFmtId="0" fontId="151" fillId="33" borderId="125" xfId="19409" applyFont="true" applyFill="true" applyBorder="true" applyAlignment="true">
      <alignment horizontal="center" vertical="center" wrapText="true"/>
    </xf>
    <xf numFmtId="0" fontId="151" fillId="33" borderId="100" xfId="19413" applyFont="true" applyFill="true" applyBorder="true" applyAlignment="true">
      <alignment horizontal="center" vertical="center" wrapText="true"/>
    </xf>
    <xf numFmtId="0" fontId="151" fillId="33" borderId="125" xfId="19414" applyFont="true" applyFill="true" applyBorder="true" applyAlignment="true">
      <alignment horizontal="center" vertical="center" wrapText="true"/>
    </xf>
    <xf numFmtId="0" fontId="24" fillId="33" borderId="107" xfId="19344" applyFill="true" applyBorder="true" applyAlignment="true">
      <alignment horizontal="center" vertical="center"/>
    </xf>
    <xf numFmtId="0" fontId="155" fillId="33" borderId="107" xfId="19344" applyFont="true" applyFill="true" applyBorder="true" applyAlignment="true">
      <alignment horizontal="center" vertical="center" wrapText="true"/>
    </xf>
    <xf numFmtId="169" fontId="115" fillId="33" borderId="107" xfId="40239" applyNumberFormat="true" applyFont="true" applyFill="true" applyBorder="true" applyAlignment="true">
      <alignment horizontal="center" vertical="center"/>
    </xf>
    <xf numFmtId="169" fontId="115" fillId="33" borderId="107" xfId="40251" applyNumberFormat="true" applyFont="true" applyFill="true" applyBorder="true" applyAlignment="true">
      <alignment horizontal="center" vertical="center"/>
    </xf>
    <xf numFmtId="0" fontId="151" fillId="33" borderId="107" xfId="45029" applyFont="true" applyFill="true" applyBorder="true" applyAlignment="true">
      <alignment horizontal="center" vertical="center" wrapText="true"/>
    </xf>
    <xf numFmtId="0" fontId="151" fillId="33" borderId="107" xfId="45035" applyFont="true" applyFill="true" applyBorder="true" applyAlignment="true">
      <alignment horizontal="center" vertical="center" wrapText="true"/>
    </xf>
    <xf numFmtId="0" fontId="151" fillId="33" borderId="107" xfId="25756" applyFont="true" applyFill="true" applyBorder="true" applyAlignment="true">
      <alignment horizontal="center" vertical="center" wrapText="true"/>
    </xf>
    <xf numFmtId="0" fontId="151" fillId="33" borderId="107" xfId="25751" applyFont="true" applyFill="true" applyBorder="true" applyAlignment="true">
      <alignment horizontal="center" vertical="center" wrapText="true"/>
    </xf>
    <xf numFmtId="0" fontId="151" fillId="33" borderId="107" xfId="45068" applyFont="true" applyFill="true" applyBorder="true" applyAlignment="true">
      <alignment horizontal="center" vertical="center" wrapText="true"/>
    </xf>
    <xf numFmtId="0" fontId="151" fillId="33" borderId="107" xfId="45074" applyFont="true" applyFill="true" applyBorder="true" applyAlignment="true">
      <alignment horizontal="center" vertical="center" wrapText="true"/>
    </xf>
    <xf numFmtId="0" fontId="151" fillId="33" borderId="107" xfId="19410" applyFont="true" applyFill="true" applyBorder="true" applyAlignment="true">
      <alignment horizontal="center" vertical="center" wrapText="true"/>
    </xf>
    <xf numFmtId="0" fontId="151" fillId="33" borderId="107" xfId="19415"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57" applyFont="true" applyBorder="true" applyAlignment="true">
      <alignment horizontal="center" vertical="center" wrapText="true"/>
    </xf>
    <xf numFmtId="0" fontId="151" fillId="3" borderId="109" xfId="44983" applyFont="true" applyBorder="true" applyAlignment="true">
      <alignment horizontal="center" vertical="center" wrapText="true"/>
    </xf>
    <xf numFmtId="0" fontId="151" fillId="3" borderId="109" xfId="45013" applyFont="true" applyBorder="true" applyAlignment="true">
      <alignment horizontal="center" vertical="center" wrapText="true"/>
    </xf>
    <xf numFmtId="0" fontId="151" fillId="3" borderId="109" xfId="45034" applyFont="true" applyBorder="true" applyAlignment="true">
      <alignment horizontal="center" vertical="center" wrapText="true"/>
    </xf>
    <xf numFmtId="169" fontId="115" fillId="33" borderId="100" xfId="40238" applyNumberFormat="true" applyFont="true" applyFill="true" applyBorder="true" applyAlignment="true">
      <alignment horizontal="center" vertical="center"/>
    </xf>
    <xf numFmtId="169" fontId="115" fillId="33" borderId="100" xfId="40250" applyNumberFormat="true" applyFont="true" applyFill="true" applyBorder="true" applyAlignment="true">
      <alignment horizontal="center" vertical="center"/>
    </xf>
    <xf numFmtId="0" fontId="151" fillId="33" borderId="100" xfId="45029" applyFont="true" applyFill="true" applyBorder="true" applyAlignment="true">
      <alignment horizontal="center" vertical="center" wrapText="true"/>
    </xf>
    <xf numFmtId="0" fontId="151" fillId="33" borderId="100" xfId="45034" applyFont="true" applyFill="true" applyBorder="true" applyAlignment="true">
      <alignment horizontal="center" vertical="center" wrapText="true"/>
    </xf>
    <xf numFmtId="0" fontId="151" fillId="33" borderId="100" xfId="25756" applyFont="true" applyFill="true" applyBorder="true" applyAlignment="true">
      <alignment horizontal="center" vertical="center" wrapText="true"/>
    </xf>
    <xf numFmtId="0" fontId="151" fillId="33" borderId="100" xfId="25750" applyFont="true" applyFill="true" applyBorder="true" applyAlignment="true">
      <alignment horizontal="center" vertical="center" wrapText="true"/>
    </xf>
    <xf numFmtId="0" fontId="151" fillId="3" borderId="109" xfId="45073" applyFont="true" applyBorder="true" applyAlignment="true">
      <alignment horizontal="center" vertical="center" wrapText="true"/>
    </xf>
    <xf numFmtId="0" fontId="151" fillId="33" borderId="100" xfId="45068" applyFont="true" applyFill="true" applyBorder="true" applyAlignment="true">
      <alignment horizontal="center" vertical="center" wrapText="true"/>
    </xf>
    <xf numFmtId="0" fontId="151" fillId="33" borderId="100" xfId="45073" applyFont="true" applyFill="true" applyBorder="true" applyAlignment="true">
      <alignment horizontal="center" vertical="center" wrapText="true"/>
    </xf>
    <xf numFmtId="0" fontId="151" fillId="33" borderId="100" xfId="19410" applyFont="true" applyFill="true" applyBorder="true" applyAlignment="true">
      <alignment horizontal="center" vertical="center" wrapText="true"/>
    </xf>
    <xf numFmtId="0" fontId="151" fillId="33" borderId="100" xfId="19414" applyFont="true" applyFill="true" applyBorder="true" applyAlignment="true">
      <alignment horizontal="center" vertical="center" wrapText="true"/>
    </xf>
    <xf numFmtId="0" fontId="151" fillId="3" borderId="110" xfId="44936" applyFont="true" applyBorder="true" applyAlignment="true">
      <alignment horizontal="center" vertical="center" wrapText="true"/>
    </xf>
    <xf numFmtId="0" fontId="151" fillId="3" borderId="110" xfId="44957" applyFont="true" applyBorder="true" applyAlignment="true">
      <alignment horizontal="center" vertical="center" wrapText="true"/>
    </xf>
    <xf numFmtId="0" fontId="151" fillId="3" borderId="110" xfId="44983" applyFont="true" applyBorder="true" applyAlignment="true">
      <alignment horizontal="center" vertical="center" wrapText="true"/>
    </xf>
    <xf numFmtId="0" fontId="155" fillId="33" borderId="130" xfId="19344" applyFont="true" applyFill="true" applyBorder="true" applyAlignment="true">
      <alignment horizontal="center" vertical="center" wrapText="true"/>
    </xf>
    <xf numFmtId="0" fontId="151" fillId="3" borderId="110" xfId="45013" applyFont="true" applyBorder="true" applyAlignment="true">
      <alignment horizontal="center" vertical="center" wrapText="true"/>
    </xf>
    <xf numFmtId="0" fontId="151" fillId="3" borderId="110" xfId="45034" applyFont="true" applyBorder="true" applyAlignment="true">
      <alignment horizontal="center" vertical="center" wrapText="true"/>
    </xf>
    <xf numFmtId="169" fontId="115" fillId="33" borderId="130" xfId="40238" applyNumberFormat="true" applyFont="true" applyFill="true" applyBorder="true" applyAlignment="true">
      <alignment horizontal="center" vertical="center"/>
    </xf>
    <xf numFmtId="169" fontId="115" fillId="33" borderId="130" xfId="40250" applyNumberFormat="true" applyFont="true" applyFill="true" applyBorder="true" applyAlignment="true">
      <alignment horizontal="center" vertical="center"/>
    </xf>
    <xf numFmtId="0" fontId="151" fillId="33" borderId="130" xfId="45029" applyFont="true" applyFill="true" applyBorder="true" applyAlignment="true">
      <alignment horizontal="center" vertical="center" wrapText="true"/>
    </xf>
    <xf numFmtId="0" fontId="151" fillId="33" borderId="130" xfId="45034" applyFont="true" applyFill="true" applyBorder="true" applyAlignment="true">
      <alignment horizontal="center" vertical="center" wrapText="true"/>
    </xf>
    <xf numFmtId="0" fontId="151" fillId="33" borderId="130" xfId="25756" applyFont="true" applyFill="true" applyBorder="true" applyAlignment="true">
      <alignment horizontal="center" vertical="center" wrapText="true"/>
    </xf>
    <xf numFmtId="0" fontId="151" fillId="33" borderId="130" xfId="25750" applyFont="true" applyFill="true" applyBorder="true" applyAlignment="true">
      <alignment horizontal="center" vertical="center" wrapText="true"/>
    </xf>
    <xf numFmtId="0" fontId="151" fillId="3" borderId="110" xfId="45073" applyFont="true" applyBorder="true" applyAlignment="true">
      <alignment horizontal="center" vertical="center" wrapText="true"/>
    </xf>
    <xf numFmtId="0" fontId="151" fillId="33" borderId="130" xfId="45068" applyFont="true" applyFill="true" applyBorder="true" applyAlignment="true">
      <alignment horizontal="center" vertical="center" wrapText="true"/>
    </xf>
    <xf numFmtId="0" fontId="151" fillId="33" borderId="130" xfId="45073" applyFont="true" applyFill="true" applyBorder="true" applyAlignment="true">
      <alignment horizontal="center" vertical="center" wrapText="true"/>
    </xf>
    <xf numFmtId="0" fontId="151" fillId="33" borderId="130" xfId="19410" applyFont="true" applyFill="true" applyBorder="true" applyAlignment="true">
      <alignment horizontal="center" vertical="center" wrapText="true"/>
    </xf>
    <xf numFmtId="0" fontId="151" fillId="33" borderId="130" xfId="19414" applyFont="true" applyFill="true" applyBorder="true" applyAlignment="true">
      <alignment horizontal="center" vertical="center" wrapText="true"/>
    </xf>
    <xf numFmtId="0" fontId="24" fillId="33" borderId="126" xfId="19344" applyFill="true" applyBorder="true" applyAlignment="true">
      <alignment horizontal="center" vertical="center"/>
    </xf>
    <xf numFmtId="0" fontId="155" fillId="33" borderId="126" xfId="19344" applyFont="true" applyFill="true" applyBorder="true" applyAlignment="true">
      <alignment horizontal="center" vertical="center" wrapText="true"/>
    </xf>
    <xf numFmtId="0" fontId="151" fillId="3" borderId="96" xfId="44937" applyFont="true" applyBorder="true" applyAlignment="true">
      <alignment horizontal="center" vertical="center" wrapText="true"/>
    </xf>
    <xf numFmtId="0" fontId="151" fillId="3" borderId="96" xfId="44958" applyFont="true" applyBorder="true" applyAlignment="true">
      <alignment horizontal="center" vertical="center" wrapText="true"/>
    </xf>
    <xf numFmtId="0" fontId="151" fillId="3" borderId="96" xfId="44984" applyFont="true" applyBorder="true" applyAlignment="true">
      <alignment horizontal="center" vertical="center" wrapText="true"/>
    </xf>
    <xf numFmtId="169" fontId="115" fillId="33" borderId="126" xfId="40239" applyNumberFormat="true" applyFont="true" applyFill="true" applyBorder="true" applyAlignment="true">
      <alignment horizontal="center" vertical="center"/>
    </xf>
    <xf numFmtId="169" fontId="115" fillId="33" borderId="126" xfId="40251" applyNumberFormat="true" applyFont="true" applyFill="true" applyBorder="true" applyAlignment="true">
      <alignment horizontal="center" vertical="center"/>
    </xf>
    <xf numFmtId="0" fontId="151" fillId="33" borderId="126" xfId="45029" applyFont="true" applyFill="true" applyBorder="true" applyAlignment="true">
      <alignment horizontal="center" vertical="center" wrapText="true"/>
    </xf>
    <xf numFmtId="0" fontId="151" fillId="33" borderId="126" xfId="45035" applyFont="true" applyFill="true" applyBorder="true" applyAlignment="true">
      <alignment horizontal="center" vertical="center" wrapText="true"/>
    </xf>
    <xf numFmtId="0" fontId="151" fillId="33" borderId="126" xfId="25756" applyFont="true" applyFill="true" applyBorder="true" applyAlignment="true">
      <alignment horizontal="center" vertical="center" wrapText="true"/>
    </xf>
    <xf numFmtId="0" fontId="151" fillId="33" borderId="126" xfId="25751" applyFont="true" applyFill="true" applyBorder="true" applyAlignment="true">
      <alignment horizontal="center" vertical="center" wrapText="true"/>
    </xf>
    <xf numFmtId="0" fontId="151" fillId="3" borderId="96" xfId="45014" applyFont="true" applyBorder="true" applyAlignment="true">
      <alignment horizontal="center" vertical="center" wrapText="true"/>
    </xf>
    <xf numFmtId="0" fontId="151" fillId="3" borderId="96" xfId="45035" applyFont="true" applyBorder="true" applyAlignment="true">
      <alignment horizontal="center" vertical="center" wrapText="true"/>
    </xf>
    <xf numFmtId="0" fontId="151" fillId="33" borderId="126" xfId="45068" applyFont="true" applyFill="true" applyBorder="true" applyAlignment="true">
      <alignment horizontal="center" vertical="center" wrapText="true"/>
    </xf>
    <xf numFmtId="0" fontId="151" fillId="33" borderId="126" xfId="45074" applyFont="true" applyFill="true" applyBorder="true" applyAlignment="true">
      <alignment horizontal="center" vertical="center" wrapText="true"/>
    </xf>
    <xf numFmtId="0" fontId="151" fillId="33" borderId="126" xfId="19410" applyFont="true" applyFill="true" applyBorder="true" applyAlignment="true">
      <alignment horizontal="center" vertical="center" wrapText="true"/>
    </xf>
    <xf numFmtId="0" fontId="151" fillId="33" borderId="126" xfId="19415" applyFont="true" applyFill="true" applyBorder="true" applyAlignment="true">
      <alignment horizontal="center" vertical="center" wrapText="true"/>
    </xf>
    <xf numFmtId="0" fontId="151" fillId="3" borderId="96" xfId="45074" applyFont="true" applyBorder="true" applyAlignment="true">
      <alignment horizontal="center" vertical="center" wrapText="true"/>
    </xf>
    <xf numFmtId="0" fontId="151" fillId="0" borderId="100" xfId="44992" applyFont="true" applyFill="true" applyBorder="true" applyAlignment="true">
      <alignment horizontal="left" vertical="center" wrapText="true"/>
    </xf>
    <xf numFmtId="0" fontId="151" fillId="0" borderId="100" xfId="44998" applyFont="true" applyFill="true" applyBorder="true" applyAlignment="true">
      <alignment horizontal="left" vertical="center" wrapText="true"/>
    </xf>
    <xf numFmtId="0" fontId="151" fillId="0" borderId="100" xfId="19355" applyFont="true" applyFill="true" applyBorder="true" applyAlignment="true">
      <alignment horizontal="left" vertical="center" wrapText="true"/>
    </xf>
    <xf numFmtId="0" fontId="151" fillId="0" borderId="100" xfId="19357" applyFont="true" applyFill="true" applyBorder="true" applyAlignment="true">
      <alignment horizontal="left" vertical="center" wrapText="true"/>
    </xf>
    <xf numFmtId="0" fontId="155" fillId="0" borderId="100" xfId="19344" applyFont="true" applyFill="true" applyBorder="true" applyAlignment="true">
      <alignment horizontal="left" vertical="center" wrapText="true"/>
    </xf>
    <xf numFmtId="0" fontId="151" fillId="0" borderId="100" xfId="45040" applyFont="true" applyFill="true" applyBorder="true" applyAlignment="true">
      <alignment horizontal="left" vertical="center" wrapText="true"/>
    </xf>
    <xf numFmtId="0" fontId="151" fillId="0" borderId="100" xfId="45046" applyFont="true" applyFill="true" applyBorder="true" applyAlignment="true">
      <alignment horizontal="left" vertical="center" wrapText="true"/>
    </xf>
    <xf numFmtId="0" fontId="151" fillId="0" borderId="100" xfId="19385" applyFont="true" applyFill="true" applyBorder="true" applyAlignment="true">
      <alignment horizontal="left" vertical="center" wrapText="true"/>
    </xf>
    <xf numFmtId="0" fontId="151" fillId="0" borderId="100" xfId="25759" applyFont="true" applyFill="true" applyBorder="true" applyAlignment="true">
      <alignment horizontal="left" vertical="center" wrapText="true"/>
    </xf>
    <xf numFmtId="0" fontId="151" fillId="15" borderId="100" xfId="25754" applyFont="true" applyFill="true" applyBorder="true" applyAlignment="true">
      <alignment horizontal="left" vertical="center" wrapText="true"/>
    </xf>
    <xf numFmtId="0" fontId="151" fillId="15" borderId="100" xfId="19381" applyFont="true" applyFill="true" applyBorder="true" applyAlignment="true">
      <alignment horizontal="left" vertical="center" wrapText="true"/>
    </xf>
    <xf numFmtId="0" fontId="151" fillId="15" borderId="100" xfId="19382" applyFont="true" applyFill="true" applyBorder="true" applyAlignment="true">
      <alignment horizontal="left" vertical="center" wrapText="true"/>
    </xf>
    <xf numFmtId="0" fontId="151" fillId="15" borderId="100" xfId="19385" applyFont="true" applyFill="true" applyBorder="true" applyAlignment="true">
      <alignment horizontal="left" vertical="center" wrapText="true"/>
    </xf>
    <xf numFmtId="0" fontId="24" fillId="15" borderId="100" xfId="19344" applyFill="true" applyBorder="true" applyAlignment="true">
      <alignment horizontal="center" vertical="center" wrapText="true"/>
    </xf>
    <xf numFmtId="0" fontId="151" fillId="0" borderId="100" xfId="45064" applyFont="true" applyFill="true" applyBorder="true" applyAlignment="true">
      <alignment horizontal="left" vertical="center" wrapText="true"/>
    </xf>
    <xf numFmtId="0" fontId="151" fillId="0" borderId="100" xfId="45070" applyFont="true" applyFill="true" applyBorder="true" applyAlignment="true">
      <alignment horizontal="left" vertical="center" wrapText="true"/>
    </xf>
    <xf numFmtId="0" fontId="151" fillId="0" borderId="100" xfId="45076" applyFont="true" applyFill="true" applyBorder="true" applyAlignment="true">
      <alignment horizontal="left" vertical="center" wrapText="true"/>
    </xf>
    <xf numFmtId="0" fontId="151" fillId="0" borderId="100" xfId="45078" applyFont="true" applyFill="true" applyBorder="true" applyAlignment="true">
      <alignment horizontal="left" vertical="center" wrapText="true"/>
    </xf>
    <xf numFmtId="0" fontId="151" fillId="0" borderId="100" xfId="45080" applyFont="true" applyFill="true" applyBorder="true" applyAlignment="true">
      <alignment horizontal="left" vertical="center" wrapText="true"/>
    </xf>
    <xf numFmtId="0" fontId="151" fillId="0" borderId="100" xfId="19405" applyFont="true" applyFill="true" applyBorder="true" applyAlignment="true">
      <alignment horizontal="left" vertical="center" wrapText="true"/>
    </xf>
    <xf numFmtId="0" fontId="151" fillId="0" borderId="100" xfId="19407" applyFont="true" applyFill="true" applyBorder="true" applyAlignment="true">
      <alignment horizontal="left" vertical="center" wrapText="true"/>
    </xf>
    <xf numFmtId="0" fontId="151" fillId="0" borderId="100" xfId="19417" applyFont="true" applyFill="true" applyBorder="true" applyAlignment="true">
      <alignment horizontal="left" vertical="center" wrapText="true"/>
    </xf>
    <xf numFmtId="0" fontId="151" fillId="0" borderId="100" xfId="19418" applyFont="true" applyFill="true" applyBorder="true" applyAlignment="true">
      <alignment horizontal="left" vertical="center" wrapText="true"/>
    </xf>
    <xf numFmtId="0" fontId="151" fillId="0" borderId="100" xfId="19421" applyFont="true" applyFill="true" applyBorder="true" applyAlignment="true">
      <alignment horizontal="left" vertical="center" wrapText="true"/>
    </xf>
    <xf numFmtId="0" fontId="151" fillId="0" borderId="102" xfId="45037" applyFont="true" applyFill="true" applyBorder="true" applyAlignment="true">
      <alignment horizontal="left" vertical="center" wrapText="true"/>
    </xf>
    <xf numFmtId="0" fontId="151" fillId="0" borderId="102" xfId="19418" applyFont="true" applyFill="true" applyBorder="true" applyAlignment="true">
      <alignment horizontal="left" vertical="center" wrapText="true"/>
    </xf>
    <xf numFmtId="0" fontId="155" fillId="0" borderId="105" xfId="19344" applyFont="true" applyFill="true" applyBorder="true" applyAlignment="true">
      <alignment horizontal="left" vertical="center" wrapText="true"/>
    </xf>
    <xf numFmtId="0" fontId="151" fillId="0" borderId="107" xfId="19356" applyFont="true" applyFill="true" applyBorder="true" applyAlignment="true">
      <alignment horizontal="left" vertical="center"/>
    </xf>
    <xf numFmtId="0" fontId="151" fillId="0" borderId="107" xfId="19358" applyFont="true" applyFill="true" applyBorder="true" applyAlignment="true">
      <alignment horizontal="left" vertical="center"/>
    </xf>
    <xf numFmtId="0" fontId="24" fillId="0" borderId="107" xfId="19344" applyFill="true" applyBorder="true" applyAlignment="true">
      <alignment vertical="center"/>
    </xf>
    <xf numFmtId="0" fontId="24" fillId="0" borderId="107" xfId="19344" applyFill="true" applyBorder="true" applyAlignment="true">
      <alignment horizontal="center" vertical="center"/>
    </xf>
    <xf numFmtId="0" fontId="155" fillId="0" borderId="107" xfId="19344" applyFont="true" applyFill="true" applyBorder="true" applyAlignment="true">
      <alignment horizontal="left" vertical="center"/>
    </xf>
    <xf numFmtId="0" fontId="155" fillId="0" borderId="108" xfId="19344" applyFont="true" applyFill="true" applyBorder="true" applyAlignment="true">
      <alignment horizontal="left" vertical="center"/>
    </xf>
    <xf numFmtId="0" fontId="151" fillId="0" borderId="107" xfId="19386" applyFont="true" applyFill="true" applyBorder="true" applyAlignment="true">
      <alignment horizontal="left" vertical="center"/>
    </xf>
    <xf numFmtId="0" fontId="151" fillId="0" borderId="107" xfId="25758" applyFont="true" applyFill="true" applyBorder="true" applyAlignment="true">
      <alignment horizontal="left" vertical="center"/>
    </xf>
    <xf numFmtId="0" fontId="151" fillId="15" borderId="107" xfId="25753" applyFont="true" applyFill="true" applyBorder="true" applyAlignment="true">
      <alignment horizontal="left" vertical="center"/>
    </xf>
    <xf numFmtId="0" fontId="151" fillId="15" borderId="107" xfId="19383" applyFont="true" applyFill="true" applyBorder="true" applyAlignment="true">
      <alignment horizontal="left" vertical="center"/>
    </xf>
    <xf numFmtId="0" fontId="151" fillId="15" borderId="107" xfId="19384" applyFont="true" applyFill="true" applyBorder="true" applyAlignment="true">
      <alignment horizontal="left" vertical="center"/>
    </xf>
    <xf numFmtId="0" fontId="151" fillId="15" borderId="107" xfId="19386" applyFont="true" applyFill="true" applyBorder="true" applyAlignment="true">
      <alignment horizontal="left" vertical="center"/>
    </xf>
    <xf numFmtId="0" fontId="24" fillId="15" borderId="107" xfId="19344" applyFill="true" applyBorder="true" applyAlignment="true">
      <alignment vertical="center"/>
    </xf>
    <xf numFmtId="0" fontId="24" fillId="27" borderId="107" xfId="19344" applyFill="true" applyBorder="true" applyAlignment="true">
      <alignment vertical="center"/>
    </xf>
    <xf numFmtId="0" fontId="155" fillId="15" borderId="107" xfId="19344" applyFont="true" applyFill="true" applyBorder="true" applyAlignment="true">
      <alignment horizontal="left" vertical="center"/>
    </xf>
    <xf numFmtId="0" fontId="24" fillId="27" borderId="108" xfId="19344" applyFill="true" applyBorder="true" applyAlignment="true">
      <alignment vertical="center"/>
    </xf>
    <xf numFmtId="0" fontId="151" fillId="0" borderId="106" xfId="19420" applyFont="true" applyFill="true" applyBorder="true" applyAlignment="true">
      <alignment horizontal="left" vertical="center"/>
    </xf>
    <xf numFmtId="0" fontId="151" fillId="0" borderId="107" xfId="19406" applyFont="true" applyFill="true" applyBorder="true" applyAlignment="true">
      <alignment horizontal="left" vertical="center"/>
    </xf>
    <xf numFmtId="0" fontId="151" fillId="0" borderId="107" xfId="19408" applyFont="true" applyFill="true" applyBorder="true" applyAlignment="true">
      <alignment horizontal="left" vertical="center"/>
    </xf>
    <xf numFmtId="0" fontId="151" fillId="0" borderId="107" xfId="19419" applyFont="true" applyFill="true" applyBorder="true" applyAlignment="true">
      <alignment horizontal="left" vertical="center"/>
    </xf>
    <xf numFmtId="0" fontId="151" fillId="0" borderId="107" xfId="19420" applyFont="true" applyFill="true" applyBorder="true" applyAlignment="true">
      <alignment horizontal="left" vertical="center"/>
    </xf>
    <xf numFmtId="0" fontId="151" fillId="0" borderId="107" xfId="19429" applyFont="true" applyFill="true" applyBorder="true" applyAlignment="true">
      <alignment horizontal="left" vertical="center"/>
    </xf>
    <xf numFmtId="0" fontId="151" fillId="0" borderId="107" xfId="19422" applyFont="true" applyFill="true" applyBorder="true" applyAlignment="true">
      <alignment horizontal="left" vertical="center"/>
    </xf>
    <xf numFmtId="0" fontId="24" fillId="0" borderId="108" xfId="19344" applyFill="true" applyBorder="true" applyAlignment="true">
      <alignment vertical="center"/>
    </xf>
    <xf numFmtId="169" fontId="150" fillId="33" borderId="102" xfId="44941" applyNumberFormat="true" applyFont="true" applyFill="true" applyBorder="true" applyAlignment="true">
      <alignment horizontal="center" vertical="center"/>
    </xf>
    <xf numFmtId="169" fontId="150" fillId="33" borderId="123" xfId="44941" applyNumberFormat="true" applyFont="true" applyFill="true" applyBorder="true" applyAlignment="true">
      <alignment horizontal="center" vertical="center"/>
    </xf>
    <xf numFmtId="169" fontId="150" fillId="33" borderId="124" xfId="44941" applyNumberFormat="true" applyFont="true" applyFill="true" applyBorder="true" applyAlignment="true">
      <alignment horizontal="center" vertical="center"/>
    </xf>
    <xf numFmtId="169" fontId="150" fillId="33" borderId="129" xfId="44941" applyNumberFormat="true" applyFont="true" applyFill="true" applyBorder="true" applyAlignment="true">
      <alignment horizontal="center" vertical="center"/>
    </xf>
    <xf numFmtId="169" fontId="150" fillId="33" borderId="106" xfId="44941" applyNumberFormat="true" applyFont="true" applyFill="true" applyBorder="true" applyAlignment="true">
      <alignment horizontal="center" vertical="center"/>
    </xf>
    <xf numFmtId="169" fontId="150" fillId="33" borderId="100" xfId="44944" applyNumberFormat="true" applyFont="true" applyFill="true" applyBorder="true" applyAlignment="true">
      <alignment horizontal="center" vertical="center"/>
    </xf>
    <xf numFmtId="169" fontId="150" fillId="33" borderId="125" xfId="44944" applyNumberFormat="true" applyFont="true" applyFill="true" applyBorder="true" applyAlignment="true">
      <alignment horizontal="center" vertical="center"/>
    </xf>
    <xf numFmtId="169" fontId="150" fillId="33" borderId="126" xfId="44944" applyNumberFormat="true" applyFont="true" applyFill="true" applyBorder="true" applyAlignment="true">
      <alignment horizontal="center" vertical="center"/>
    </xf>
    <xf numFmtId="169" fontId="150" fillId="33" borderId="130" xfId="44944" applyNumberFormat="true" applyFont="true" applyFill="true" applyBorder="true" applyAlignment="true">
      <alignment horizontal="center" vertical="center"/>
    </xf>
    <xf numFmtId="169" fontId="150" fillId="33" borderId="107" xfId="44944" applyNumberFormat="true" applyFont="true" applyFill="true" applyBorder="true" applyAlignment="true">
      <alignment horizontal="center" vertical="center"/>
    </xf>
    <xf numFmtId="0" fontId="24" fillId="33" borderId="127" xfId="19344" applyFill="true" applyBorder="true" applyAlignment="true">
      <alignment horizontal="center" vertical="center"/>
    </xf>
    <xf numFmtId="0" fontId="24" fillId="33" borderId="128" xfId="19344" applyFill="true" applyBorder="true" applyAlignment="true">
      <alignment horizontal="center" vertical="center"/>
    </xf>
    <xf numFmtId="169" fontId="150" fillId="33" borderId="102" xfId="44968" applyNumberFormat="true" applyFont="true" applyFill="true" applyBorder="true" applyAlignment="true">
      <alignment horizontal="center" vertical="center"/>
    </xf>
    <xf numFmtId="169" fontId="150" fillId="33" borderId="123" xfId="44969" applyNumberFormat="true" applyFont="true" applyFill="true" applyBorder="true" applyAlignment="true">
      <alignment horizontal="center" vertical="center"/>
    </xf>
    <xf numFmtId="169" fontId="150" fillId="33" borderId="124" xfId="44970" applyNumberFormat="true" applyFont="true" applyFill="true" applyBorder="true" applyAlignment="true">
      <alignment horizontal="center" vertical="center"/>
    </xf>
    <xf numFmtId="169" fontId="150" fillId="33" borderId="129" xfId="44969" applyNumberFormat="true" applyFont="true" applyFill="true" applyBorder="true" applyAlignment="true">
      <alignment horizontal="center" vertical="center"/>
    </xf>
    <xf numFmtId="169" fontId="150" fillId="33" borderId="106" xfId="44970" applyNumberFormat="true" applyFont="true" applyFill="true" applyBorder="true" applyAlignment="true">
      <alignment horizontal="center" vertical="center"/>
    </xf>
    <xf numFmtId="169" fontId="150" fillId="33" borderId="102" xfId="44969" applyNumberFormat="true" applyFont="true" applyFill="true" applyBorder="true" applyAlignment="true">
      <alignment horizontal="center" vertical="center"/>
    </xf>
    <xf numFmtId="169" fontId="150" fillId="33" borderId="100" xfId="44968" applyNumberFormat="true" applyFont="true" applyFill="true" applyBorder="true" applyAlignment="true">
      <alignment horizontal="center" vertical="center"/>
    </xf>
    <xf numFmtId="169" fontId="150" fillId="33" borderId="125" xfId="44969" applyNumberFormat="true" applyFont="true" applyFill="true" applyBorder="true" applyAlignment="true">
      <alignment horizontal="center" vertical="center"/>
    </xf>
    <xf numFmtId="169" fontId="150" fillId="33" borderId="126" xfId="44970" applyNumberFormat="true" applyFont="true" applyFill="true" applyBorder="true" applyAlignment="true">
      <alignment horizontal="center" vertical="center"/>
    </xf>
    <xf numFmtId="169" fontId="150" fillId="33" borderId="130" xfId="44969" applyNumberFormat="true" applyFont="true" applyFill="true" applyBorder="true" applyAlignment="true">
      <alignment horizontal="center" vertical="center"/>
    </xf>
    <xf numFmtId="169" fontId="150" fillId="33" borderId="107" xfId="44970" applyNumberFormat="true" applyFont="true" applyFill="true" applyBorder="true" applyAlignment="true">
      <alignment horizontal="center" vertical="center"/>
    </xf>
    <xf numFmtId="169" fontId="150" fillId="33" borderId="100" xfId="44969" applyNumberFormat="true" applyFont="true" applyFill="true" applyBorder="true" applyAlignment="true">
      <alignment horizontal="center" vertical="center"/>
    </xf>
    <xf numFmtId="0" fontId="24" fillId="33" borderId="125"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169" fontId="150" fillId="33" borderId="100" xfId="44962" applyNumberFormat="true" applyFont="true" applyFill="true" applyBorder="true" applyAlignment="true">
      <alignment horizontal="center" vertical="center"/>
    </xf>
    <xf numFmtId="169" fontId="150" fillId="33" borderId="125" xfId="44963" applyNumberFormat="true" applyFont="true" applyFill="true" applyBorder="true" applyAlignment="true">
      <alignment horizontal="center" vertical="center"/>
    </xf>
    <xf numFmtId="169" fontId="150" fillId="33" borderId="126" xfId="44964" applyNumberFormat="true" applyFont="true" applyFill="true" applyBorder="true" applyAlignment="true">
      <alignment horizontal="center" vertical="center"/>
    </xf>
    <xf numFmtId="169" fontId="150" fillId="33" borderId="130" xfId="44963" applyNumberFormat="true" applyFont="true" applyFill="true" applyBorder="true" applyAlignment="true">
      <alignment horizontal="center" vertical="center"/>
    </xf>
    <xf numFmtId="169" fontId="150" fillId="33" borderId="107" xfId="44964" applyNumberFormat="true" applyFont="true" applyFill="true" applyBorder="true" applyAlignment="true">
      <alignment horizontal="center" vertical="center"/>
    </xf>
    <xf numFmtId="169" fontId="150" fillId="33" borderId="100" xfId="44963" applyNumberFormat="true" applyFont="true" applyFill="true" applyBorder="true" applyAlignment="true">
      <alignment horizontal="center" vertical="center"/>
    </xf>
    <xf numFmtId="169" fontId="150" fillId="33" borderId="102" xfId="44988" applyNumberFormat="true" applyFont="true" applyFill="true" applyBorder="true" applyAlignment="true">
      <alignment horizontal="center" vertical="center"/>
    </xf>
    <xf numFmtId="169" fontId="150" fillId="33" borderId="123" xfId="44989" applyNumberFormat="true" applyFont="true" applyFill="true" applyBorder="true" applyAlignment="true">
      <alignment horizontal="center" vertical="center"/>
    </xf>
    <xf numFmtId="169" fontId="150" fillId="33" borderId="124" xfId="44990" applyNumberFormat="true" applyFont="true" applyFill="true" applyBorder="true" applyAlignment="true">
      <alignment horizontal="center" vertical="center"/>
    </xf>
    <xf numFmtId="169" fontId="150" fillId="33" borderId="129" xfId="44989" applyNumberFormat="true" applyFont="true" applyFill="true" applyBorder="true" applyAlignment="true">
      <alignment horizontal="center" vertical="center"/>
    </xf>
    <xf numFmtId="169" fontId="150" fillId="33" borderId="106" xfId="44990" applyNumberFormat="true" applyFont="true" applyFill="true" applyBorder="true" applyAlignment="true">
      <alignment horizontal="center" vertical="center"/>
    </xf>
    <xf numFmtId="169" fontId="150" fillId="33" borderId="102" xfId="44989" applyNumberFormat="true" applyFont="true" applyFill="true" applyBorder="true" applyAlignment="true">
      <alignment horizontal="center" vertical="center"/>
    </xf>
    <xf numFmtId="169" fontId="150" fillId="33" borderId="100" xfId="44994" applyNumberFormat="true" applyFont="true" applyFill="true" applyBorder="true" applyAlignment="true">
      <alignment horizontal="center" vertical="center"/>
    </xf>
    <xf numFmtId="169" fontId="150" fillId="33" borderId="125" xfId="44995" applyNumberFormat="true" applyFont="true" applyFill="true" applyBorder="true" applyAlignment="true">
      <alignment horizontal="center" vertical="center"/>
    </xf>
    <xf numFmtId="169" fontId="150" fillId="33" borderId="126" xfId="44996" applyNumberFormat="true" applyFont="true" applyFill="true" applyBorder="true" applyAlignment="true">
      <alignment horizontal="center" vertical="center"/>
    </xf>
    <xf numFmtId="169" fontId="150" fillId="33" borderId="130" xfId="44995" applyNumberFormat="true" applyFont="true" applyFill="true" applyBorder="true" applyAlignment="true">
      <alignment horizontal="center" vertical="center"/>
    </xf>
    <xf numFmtId="169" fontId="150" fillId="33" borderId="107" xfId="44996" applyNumberFormat="true" applyFont="true" applyFill="true" applyBorder="true" applyAlignment="true">
      <alignment horizontal="center" vertical="center"/>
    </xf>
    <xf numFmtId="169" fontId="150" fillId="33" borderId="100" xfId="44995" applyNumberFormat="true" applyFont="true" applyFill="true" applyBorder="true" applyAlignment="true">
      <alignment horizontal="center" vertical="center"/>
    </xf>
    <xf numFmtId="169" fontId="150" fillId="33" borderId="100" xfId="45000" applyNumberFormat="true" applyFont="true" applyFill="true" applyBorder="true" applyAlignment="true">
      <alignment horizontal="center" vertical="center"/>
    </xf>
    <xf numFmtId="169" fontId="150" fillId="33" borderId="125" xfId="45001" applyNumberFormat="true" applyFont="true" applyFill="true" applyBorder="true" applyAlignment="true">
      <alignment horizontal="center" vertical="center"/>
    </xf>
    <xf numFmtId="169" fontId="150" fillId="33" borderId="126" xfId="45002" applyNumberFormat="true" applyFont="true" applyFill="true" applyBorder="true" applyAlignment="true">
      <alignment horizontal="center" vertical="center"/>
    </xf>
    <xf numFmtId="169" fontId="150" fillId="33" borderId="130" xfId="45001" applyNumberFormat="true" applyFont="true" applyFill="true" applyBorder="true" applyAlignment="true">
      <alignment horizontal="center" vertical="center"/>
    </xf>
    <xf numFmtId="169" fontId="150" fillId="33" borderId="107" xfId="45002" applyNumberFormat="true" applyFont="true" applyFill="true" applyBorder="true" applyAlignment="true">
      <alignment horizontal="center" vertical="center"/>
    </xf>
    <xf numFmtId="169" fontId="150" fillId="33" borderId="100" xfId="45001" applyNumberFormat="true" applyFont="true" applyFill="true" applyBorder="true" applyAlignment="true">
      <alignment horizontal="center" vertical="center"/>
    </xf>
    <xf numFmtId="168" fontId="150" fillId="33" borderId="100" xfId="19366" applyNumberFormat="true" applyFont="true" applyFill="true" applyBorder="true" applyAlignment="true">
      <alignment horizontal="center" vertical="center"/>
    </xf>
    <xf numFmtId="168" fontId="150" fillId="33" borderId="125" xfId="19367" applyNumberFormat="true" applyFont="true" applyFill="true" applyBorder="true" applyAlignment="true">
      <alignment horizontal="center" vertical="center"/>
    </xf>
    <xf numFmtId="168" fontId="150" fillId="33" borderId="126" xfId="19368" applyNumberFormat="true" applyFont="true" applyFill="true" applyBorder="true" applyAlignment="true">
      <alignment horizontal="center" vertical="center"/>
    </xf>
    <xf numFmtId="168" fontId="150" fillId="33" borderId="130" xfId="19367" applyNumberFormat="true" applyFont="true" applyFill="true" applyBorder="true" applyAlignment="true">
      <alignment horizontal="center" vertical="center"/>
    </xf>
    <xf numFmtId="168" fontId="150" fillId="33" borderId="107" xfId="19368" applyNumberFormat="true" applyFont="true" applyFill="true" applyBorder="true" applyAlignment="true">
      <alignment horizontal="center" vertical="center"/>
    </xf>
    <xf numFmtId="168" fontId="150" fillId="33" borderId="100" xfId="19367" applyNumberFormat="true" applyFont="true" applyFill="true" applyBorder="true" applyAlignment="true">
      <alignment horizontal="center" vertical="center"/>
    </xf>
    <xf numFmtId="168" fontId="150" fillId="33" borderId="100" xfId="19370" applyNumberFormat="true" applyFont="true" applyFill="true" applyBorder="true" applyAlignment="true">
      <alignment horizontal="center" vertical="center"/>
    </xf>
    <xf numFmtId="168" fontId="150" fillId="33" borderId="125" xfId="19371" applyNumberFormat="true" applyFont="true" applyFill="true" applyBorder="true" applyAlignment="true">
      <alignment horizontal="center" vertical="center"/>
    </xf>
    <xf numFmtId="168" fontId="150" fillId="33" borderId="126" xfId="19372" applyNumberFormat="true" applyFont="true" applyFill="true" applyBorder="true" applyAlignment="true">
      <alignment horizontal="center" vertical="center"/>
    </xf>
    <xf numFmtId="168" fontId="150" fillId="33" borderId="130" xfId="19371" applyNumberFormat="true" applyFont="true" applyFill="true" applyBorder="true" applyAlignment="true">
      <alignment horizontal="center" vertical="center"/>
    </xf>
    <xf numFmtId="168" fontId="150" fillId="33" borderId="107" xfId="19372" applyNumberFormat="true" applyFont="true" applyFill="true" applyBorder="true" applyAlignment="true">
      <alignment horizontal="center" vertical="center"/>
    </xf>
    <xf numFmtId="168" fontId="150" fillId="33" borderId="100" xfId="19371" applyNumberFormat="true" applyFont="true" applyFill="true" applyBorder="true" applyAlignment="true">
      <alignment horizontal="center" vertical="center"/>
    </xf>
    <xf numFmtId="0" fontId="24" fillId="33" borderId="100"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70" fontId="155" fillId="33" borderId="100"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31" xfId="19344" applyNumberFormat="true" applyFont="true" applyFill="true" applyBorder="true" applyAlignment="true">
      <alignment horizontal="center" vertical="center"/>
    </xf>
    <xf numFmtId="170" fontId="155" fillId="33" borderId="108" xfId="19344" applyNumberFormat="true" applyFont="true" applyFill="true" applyBorder="true" applyAlignment="true">
      <alignment horizontal="center" vertical="center"/>
    </xf>
    <xf numFmtId="0" fontId="24" fillId="33" borderId="127" xfId="19344" applyFill="true" applyBorder="true" applyAlignment="true">
      <alignment horizontal="center" vertical="center" wrapText="true"/>
    </xf>
    <xf numFmtId="0" fontId="24" fillId="33" borderId="128" xfId="19344" applyFill="true" applyBorder="true" applyAlignment="true">
      <alignment horizontal="center" vertical="center" wrapText="true"/>
    </xf>
    <xf numFmtId="169" fontId="150" fillId="33" borderId="102" xfId="45018" applyNumberFormat="true" applyFont="true" applyFill="true" applyBorder="true" applyAlignment="true">
      <alignment horizontal="center" vertical="center"/>
    </xf>
    <xf numFmtId="169" fontId="150" fillId="33" borderId="123" xfId="45018" applyNumberFormat="true" applyFont="true" applyFill="true" applyBorder="true" applyAlignment="true">
      <alignment horizontal="center" vertical="center"/>
    </xf>
    <xf numFmtId="169" fontId="150" fillId="33" borderId="124" xfId="45018" applyNumberFormat="true" applyFont="true" applyFill="true" applyBorder="true" applyAlignment="true">
      <alignment horizontal="center" vertical="center"/>
    </xf>
    <xf numFmtId="169" fontId="150" fillId="33" borderId="129" xfId="45018" applyNumberFormat="true" applyFont="true" applyFill="true" applyBorder="true" applyAlignment="true">
      <alignment horizontal="center" vertical="center"/>
    </xf>
    <xf numFmtId="169" fontId="150" fillId="33" borderId="106" xfId="45018" applyNumberFormat="true" applyFont="true" applyFill="true" applyBorder="true" applyAlignment="true">
      <alignment horizontal="center" vertical="center"/>
    </xf>
    <xf numFmtId="169" fontId="150" fillId="33" borderId="100" xfId="45021" applyNumberFormat="true" applyFont="true" applyFill="true" applyBorder="true" applyAlignment="true">
      <alignment horizontal="center" vertical="center"/>
    </xf>
    <xf numFmtId="169" fontId="150" fillId="33" borderId="125" xfId="45021" applyNumberFormat="true" applyFont="true" applyFill="true" applyBorder="true" applyAlignment="true">
      <alignment horizontal="center" vertical="center"/>
    </xf>
    <xf numFmtId="169" fontId="150" fillId="33" borderId="126" xfId="45021" applyNumberFormat="true" applyFont="true" applyFill="true" applyBorder="true" applyAlignment="true">
      <alignment horizontal="center" vertical="center"/>
    </xf>
    <xf numFmtId="169" fontId="150" fillId="33" borderId="130" xfId="45021" applyNumberFormat="true" applyFont="true" applyFill="true" applyBorder="true" applyAlignment="true">
      <alignment horizontal="center" vertical="center"/>
    </xf>
    <xf numFmtId="169" fontId="150" fillId="33" borderId="107" xfId="45021" applyNumberFormat="true" applyFont="true" applyFill="true" applyBorder="true" applyAlignment="true">
      <alignment horizontal="center" vertical="center"/>
    </xf>
    <xf numFmtId="169" fontId="150" fillId="33" borderId="100" xfId="45042" applyNumberFormat="true" applyFont="true" applyFill="true" applyBorder="true" applyAlignment="true">
      <alignment horizontal="center" vertical="center"/>
    </xf>
    <xf numFmtId="169" fontId="150" fillId="33" borderId="125" xfId="45043" applyNumberFormat="true" applyFont="true" applyFill="true" applyBorder="true" applyAlignment="true">
      <alignment horizontal="center" vertical="center"/>
    </xf>
    <xf numFmtId="169" fontId="150" fillId="33" borderId="126" xfId="45044" applyNumberFormat="true" applyFont="true" applyFill="true" applyBorder="true" applyAlignment="true">
      <alignment horizontal="center" vertical="center"/>
    </xf>
    <xf numFmtId="169" fontId="150" fillId="33" borderId="130" xfId="45043" applyNumberFormat="true" applyFont="true" applyFill="true" applyBorder="true" applyAlignment="true">
      <alignment horizontal="center" vertical="center"/>
    </xf>
    <xf numFmtId="169" fontId="150" fillId="33" borderId="107" xfId="45044" applyNumberFormat="true" applyFont="true" applyFill="true" applyBorder="true" applyAlignment="true">
      <alignment horizontal="center" vertical="center"/>
    </xf>
    <xf numFmtId="169" fontId="150" fillId="33" borderId="100" xfId="45043" applyNumberFormat="true" applyFont="true" applyFill="true" applyBorder="true" applyAlignment="true">
      <alignment horizontal="center" vertical="center"/>
    </xf>
    <xf numFmtId="169" fontId="150" fillId="33" borderId="100" xfId="19388" applyNumberFormat="true" applyFont="true" applyFill="true" applyBorder="true" applyAlignment="true">
      <alignment horizontal="center" vertical="center" wrapText="true"/>
    </xf>
    <xf numFmtId="169" fontId="150" fillId="33" borderId="125" xfId="19389" applyNumberFormat="true" applyFont="true" applyFill="true" applyBorder="true" applyAlignment="true">
      <alignment horizontal="center" vertical="center" wrapText="true"/>
    </xf>
    <xf numFmtId="169" fontId="150" fillId="33" borderId="126" xfId="19390" applyNumberFormat="true" applyFont="true" applyFill="true" applyBorder="true" applyAlignment="true">
      <alignment horizontal="center" vertical="center" wrapText="true"/>
    </xf>
    <xf numFmtId="169" fontId="150" fillId="33" borderId="130" xfId="19389" applyNumberFormat="true" applyFont="true" applyFill="true" applyBorder="true" applyAlignment="true">
      <alignment horizontal="center" vertical="center" wrapText="true"/>
    </xf>
    <xf numFmtId="169" fontId="150" fillId="33" borderId="107" xfId="19390" applyNumberFormat="true" applyFont="true" applyFill="true" applyBorder="true" applyAlignment="true">
      <alignment horizontal="center" vertical="center" wrapText="true"/>
    </xf>
    <xf numFmtId="169" fontId="150" fillId="33" borderId="100" xfId="19389" applyNumberFormat="true" applyFont="true" applyFill="true" applyBorder="true" applyAlignment="true">
      <alignment horizontal="center" vertical="center" wrapText="true"/>
    </xf>
    <xf numFmtId="168" fontId="150" fillId="33" borderId="100" xfId="45052" applyNumberFormat="true" applyFont="true" applyFill="true" applyBorder="true" applyAlignment="true">
      <alignment horizontal="center" vertical="center"/>
    </xf>
    <xf numFmtId="168" fontId="150" fillId="33" borderId="125" xfId="45053" applyNumberFormat="true" applyFont="true" applyFill="true" applyBorder="true" applyAlignment="true">
      <alignment horizontal="center" vertical="center"/>
    </xf>
    <xf numFmtId="168" fontId="150" fillId="33" borderId="126" xfId="45054" applyNumberFormat="true" applyFont="true" applyFill="true" applyBorder="true" applyAlignment="true">
      <alignment horizontal="center" vertical="center"/>
    </xf>
    <xf numFmtId="168" fontId="150" fillId="33" borderId="130" xfId="45053" applyNumberFormat="true" applyFont="true" applyFill="true" applyBorder="true" applyAlignment="true">
      <alignment horizontal="center" vertical="center"/>
    </xf>
    <xf numFmtId="168" fontId="150" fillId="33" borderId="107" xfId="45054" applyNumberFormat="true" applyFont="true" applyFill="true" applyBorder="true" applyAlignment="true">
      <alignment horizontal="center" vertical="center"/>
    </xf>
    <xf numFmtId="168" fontId="150" fillId="33" borderId="100" xfId="45053" applyNumberFormat="true" applyFont="true" applyFill="true" applyBorder="true" applyAlignment="true">
      <alignment horizontal="center" vertical="center"/>
    </xf>
    <xf numFmtId="168" fontId="150" fillId="33" borderId="100" xfId="45056" applyNumberFormat="true" applyFont="true" applyFill="true" applyBorder="true" applyAlignment="true">
      <alignment horizontal="center" vertical="center"/>
    </xf>
    <xf numFmtId="168" fontId="150" fillId="33" borderId="125" xfId="45057" applyNumberFormat="true" applyFont="true" applyFill="true" applyBorder="true" applyAlignment="true">
      <alignment horizontal="center" vertical="center"/>
    </xf>
    <xf numFmtId="168" fontId="150" fillId="33" borderId="126" xfId="45058" applyNumberFormat="true" applyFont="true" applyFill="true" applyBorder="true" applyAlignment="true">
      <alignment horizontal="center" vertical="center"/>
    </xf>
    <xf numFmtId="168" fontId="150" fillId="33" borderId="130" xfId="45057" applyNumberFormat="true" applyFont="true" applyFill="true" applyBorder="true" applyAlignment="true">
      <alignment horizontal="center" vertical="center"/>
    </xf>
    <xf numFmtId="168" fontId="150" fillId="33" borderId="107" xfId="45058" applyNumberFormat="true" applyFont="true" applyFill="true" applyBorder="true" applyAlignment="true">
      <alignment horizontal="center" vertical="center"/>
    </xf>
    <xf numFmtId="168" fontId="150" fillId="33" borderId="100" xfId="45057" applyNumberFormat="true" applyFont="true" applyFill="true" applyBorder="true" applyAlignment="true">
      <alignment horizontal="center" vertical="center"/>
    </xf>
    <xf numFmtId="168" fontId="150" fillId="33" borderId="100" xfId="45060" applyNumberFormat="true" applyFont="true" applyFill="true" applyBorder="true" applyAlignment="true">
      <alignment horizontal="center" vertical="center"/>
    </xf>
    <xf numFmtId="168" fontId="150" fillId="33" borderId="125" xfId="45061" applyNumberFormat="true" applyFont="true" applyFill="true" applyBorder="true" applyAlignment="true">
      <alignment horizontal="center" vertical="center"/>
    </xf>
    <xf numFmtId="168" fontId="150" fillId="33" borderId="126" xfId="45062" applyNumberFormat="true" applyFont="true" applyFill="true" applyBorder="true" applyAlignment="true">
      <alignment horizontal="center" vertical="center"/>
    </xf>
    <xf numFmtId="168" fontId="150" fillId="33" borderId="130" xfId="45061" applyNumberFormat="true" applyFont="true" applyFill="true" applyBorder="true" applyAlignment="true">
      <alignment horizontal="center" vertical="center"/>
    </xf>
    <xf numFmtId="168" fontId="150" fillId="33" borderId="107" xfId="45062" applyNumberFormat="true" applyFont="true" applyFill="true" applyBorder="true" applyAlignment="true">
      <alignment horizontal="center" vertical="center"/>
    </xf>
    <xf numFmtId="168" fontId="150" fillId="33" borderId="100" xfId="45061" applyNumberFormat="true" applyFont="true" applyFill="true" applyBorder="true" applyAlignment="true">
      <alignment horizontal="center" vertical="center"/>
    </xf>
    <xf numFmtId="169" fontId="150" fillId="33" borderId="100" xfId="22514" applyNumberFormat="true" applyFont="true" applyFill="true" applyBorder="true" applyAlignment="true">
      <alignment horizontal="center" vertical="center" wrapText="true"/>
    </xf>
    <xf numFmtId="169" fontId="150" fillId="33" borderId="125" xfId="22515" applyNumberFormat="true" applyFont="true" applyFill="true" applyBorder="true" applyAlignment="true">
      <alignment horizontal="center" vertical="center" wrapText="true"/>
    </xf>
    <xf numFmtId="169" fontId="150" fillId="33" borderId="126" xfId="22516" applyNumberFormat="true" applyFont="true" applyFill="true" applyBorder="true" applyAlignment="true">
      <alignment horizontal="center" vertical="center" wrapText="true"/>
    </xf>
    <xf numFmtId="169" fontId="150" fillId="33" borderId="130" xfId="22515" applyNumberFormat="true" applyFont="true" applyFill="true" applyBorder="true" applyAlignment="true">
      <alignment horizontal="center" vertical="center" wrapText="true"/>
    </xf>
    <xf numFmtId="169" fontId="150" fillId="33" borderId="107" xfId="22516" applyNumberFormat="true" applyFont="true" applyFill="true" applyBorder="true" applyAlignment="true">
      <alignment horizontal="center" vertical="center" wrapText="true"/>
    </xf>
    <xf numFmtId="169" fontId="150" fillId="33" borderId="100" xfId="22515" applyNumberFormat="true" applyFont="true" applyFill="true" applyBorder="true" applyAlignment="true">
      <alignment horizontal="center" vertical="center" wrapText="true"/>
    </xf>
    <xf numFmtId="168" fontId="155" fillId="33" borderId="100" xfId="19344" applyNumberFormat="true" applyFont="true" applyFill="true" applyBorder="true" applyAlignment="true">
      <alignment horizontal="center" vertical="center" wrapText="true"/>
    </xf>
    <xf numFmtId="168" fontId="155" fillId="33" borderId="125" xfId="19344" applyNumberFormat="true" applyFont="true" applyFill="true" applyBorder="true" applyAlignment="true">
      <alignment horizontal="center" vertical="center" wrapText="true"/>
    </xf>
    <xf numFmtId="168" fontId="155" fillId="33" borderId="126" xfId="19344" applyNumberFormat="true" applyFont="true" applyFill="true" applyBorder="true" applyAlignment="true">
      <alignment horizontal="center" vertical="center" wrapText="true"/>
    </xf>
    <xf numFmtId="168" fontId="155" fillId="33" borderId="130" xfId="19344" applyNumberFormat="true" applyFont="true" applyFill="true" applyBorder="true" applyAlignment="true">
      <alignment horizontal="center" vertical="center" wrapText="true"/>
    </xf>
    <xf numFmtId="168" fontId="155" fillId="33" borderId="107" xfId="19344" applyNumberFormat="true" applyFont="true" applyFill="true" applyBorder="true" applyAlignment="true">
      <alignment horizontal="center" vertical="center" wrapText="true"/>
    </xf>
    <xf numFmtId="168" fontId="150" fillId="33" borderId="100" xfId="19393" applyNumberFormat="true" applyFont="true" applyFill="true" applyBorder="true" applyAlignment="true">
      <alignment horizontal="center" vertical="center" wrapText="true"/>
    </xf>
    <xf numFmtId="168" fontId="150" fillId="33" borderId="125" xfId="19394" applyNumberFormat="true" applyFont="true" applyFill="true" applyBorder="true" applyAlignment="true">
      <alignment horizontal="center" vertical="center" wrapText="true"/>
    </xf>
    <xf numFmtId="168" fontId="150" fillId="33" borderId="126" xfId="19395" applyNumberFormat="true" applyFont="true" applyFill="true" applyBorder="true" applyAlignment="true">
      <alignment horizontal="center" vertical="center" wrapText="true"/>
    </xf>
    <xf numFmtId="168" fontId="150" fillId="33" borderId="130" xfId="19394" applyNumberFormat="true" applyFont="true" applyFill="true" applyBorder="true" applyAlignment="true">
      <alignment horizontal="center" vertical="center" wrapText="true"/>
    </xf>
    <xf numFmtId="168" fontId="150" fillId="33" borderId="107" xfId="19395" applyNumberFormat="true" applyFont="true" applyFill="true" applyBorder="true" applyAlignment="true">
      <alignment horizontal="center" vertical="center" wrapText="true"/>
    </xf>
    <xf numFmtId="168" fontId="150" fillId="33" borderId="100" xfId="19394" applyNumberFormat="true" applyFont="true" applyFill="true" applyBorder="true" applyAlignment="true">
      <alignment horizontal="center" vertical="center" wrapText="true"/>
    </xf>
    <xf numFmtId="168" fontId="150" fillId="33" borderId="100" xfId="19397" applyNumberFormat="true" applyFont="true" applyFill="true" applyBorder="true" applyAlignment="true">
      <alignment horizontal="center" vertical="center" wrapText="true"/>
    </xf>
    <xf numFmtId="168" fontId="150" fillId="33" borderId="125" xfId="19398" applyNumberFormat="true" applyFont="true" applyFill="true" applyBorder="true" applyAlignment="true">
      <alignment horizontal="center" vertical="center" wrapText="true"/>
    </xf>
    <xf numFmtId="168" fontId="150" fillId="33" borderId="126" xfId="19399" applyNumberFormat="true" applyFont="true" applyFill="true" applyBorder="true" applyAlignment="true">
      <alignment horizontal="center" vertical="center" wrapText="true"/>
    </xf>
    <xf numFmtId="168" fontId="150" fillId="33" borderId="130" xfId="19398" applyNumberFormat="true" applyFont="true" applyFill="true" applyBorder="true" applyAlignment="true">
      <alignment horizontal="center" vertical="center" wrapText="true"/>
    </xf>
    <xf numFmtId="168" fontId="150" fillId="33" borderId="107" xfId="19399" applyNumberFormat="true" applyFont="true" applyFill="true" applyBorder="true" applyAlignment="true">
      <alignment horizontal="center" vertical="center" wrapText="true"/>
    </xf>
    <xf numFmtId="168" fontId="150" fillId="33" borderId="100" xfId="19398" applyNumberFormat="true" applyFont="true" applyFill="true" applyBorder="true" applyAlignment="true">
      <alignment horizontal="center" vertical="center" wrapText="true"/>
    </xf>
    <xf numFmtId="168" fontId="150" fillId="33" borderId="100" xfId="19401" applyNumberFormat="true" applyFont="true" applyFill="true" applyBorder="true" applyAlignment="true">
      <alignment horizontal="center" vertical="center" wrapText="true"/>
    </xf>
    <xf numFmtId="168" fontId="150" fillId="33" borderId="125" xfId="19402" applyNumberFormat="true" applyFont="true" applyFill="true" applyBorder="true" applyAlignment="true">
      <alignment horizontal="center" vertical="center" wrapText="true"/>
    </xf>
    <xf numFmtId="168" fontId="150" fillId="33" borderId="126" xfId="19403" applyNumberFormat="true" applyFont="true" applyFill="true" applyBorder="true" applyAlignment="true">
      <alignment horizontal="center" vertical="center" wrapText="true"/>
    </xf>
    <xf numFmtId="168" fontId="150" fillId="33" borderId="130" xfId="19402" applyNumberFormat="true" applyFont="true" applyFill="true" applyBorder="true" applyAlignment="true">
      <alignment horizontal="center" vertical="center" wrapText="true"/>
    </xf>
    <xf numFmtId="168" fontId="150" fillId="33" borderId="107" xfId="19403" applyNumberFormat="true" applyFont="true" applyFill="true" applyBorder="true" applyAlignment="true">
      <alignment horizontal="center" vertical="center" wrapText="true"/>
    </xf>
    <xf numFmtId="168" fontId="150" fillId="33" borderId="100" xfId="19402" applyNumberFormat="true" applyFont="true" applyFill="true" applyBorder="true" applyAlignment="true">
      <alignment horizontal="center" vertical="center" wrapText="true"/>
    </xf>
    <xf numFmtId="169" fontId="150" fillId="33" borderId="100" xfId="45048" applyNumberFormat="true" applyFont="true" applyFill="true" applyBorder="true" applyAlignment="true">
      <alignment horizontal="center" vertical="center"/>
    </xf>
    <xf numFmtId="169" fontId="150" fillId="33" borderId="125" xfId="45049" applyNumberFormat="true" applyFont="true" applyFill="true" applyBorder="true" applyAlignment="true">
      <alignment horizontal="center" vertical="center"/>
    </xf>
    <xf numFmtId="169" fontId="150" fillId="33" borderId="126" xfId="45050" applyNumberFormat="true" applyFont="true" applyFill="true" applyBorder="true" applyAlignment="true">
      <alignment horizontal="center" vertical="center"/>
    </xf>
    <xf numFmtId="169" fontId="150" fillId="33" borderId="130" xfId="45049" applyNumberFormat="true" applyFont="true" applyFill="true" applyBorder="true" applyAlignment="true">
      <alignment horizontal="center" vertical="center"/>
    </xf>
    <xf numFmtId="169" fontId="150" fillId="33" borderId="107" xfId="45050" applyNumberFormat="true" applyFont="true" applyFill="true" applyBorder="true" applyAlignment="true">
      <alignment horizontal="center" vertical="center"/>
    </xf>
    <xf numFmtId="169" fontId="150" fillId="33" borderId="100" xfId="45049" applyNumberFormat="true" applyFont="true" applyFill="true" applyBorder="true" applyAlignment="true">
      <alignment horizontal="center" vertical="center"/>
    </xf>
    <xf numFmtId="0" fontId="24" fillId="33" borderId="105" xfId="19344" applyFill="true" applyBorder="true" applyAlignment="true">
      <alignment horizontal="center" vertical="center" wrapText="true"/>
    </xf>
    <xf numFmtId="0" fontId="24" fillId="33" borderId="131" xfId="19344" applyFill="true" applyBorder="true" applyAlignment="true">
      <alignment horizontal="center" vertical="center" wrapText="true"/>
    </xf>
    <xf numFmtId="0" fontId="24" fillId="33" borderId="108" xfId="19344" applyFill="true" applyBorder="true" applyAlignment="true">
      <alignment horizontal="center" vertical="center" wrapText="true"/>
    </xf>
    <xf numFmtId="169" fontId="150" fillId="33" borderId="100" xfId="33483" applyNumberFormat="true" applyFont="true" applyFill="true" applyBorder="true" applyAlignment="true">
      <alignment horizontal="center" vertical="center"/>
    </xf>
    <xf numFmtId="169" fontId="150" fillId="33" borderId="125" xfId="33483" applyNumberFormat="true" applyFont="true" applyFill="true" applyBorder="true" applyAlignment="true">
      <alignment horizontal="center" vertical="center"/>
    </xf>
    <xf numFmtId="169" fontId="150" fillId="33" borderId="126" xfId="33483" applyNumberFormat="true" applyFont="true" applyFill="true" applyBorder="true" applyAlignment="true">
      <alignment horizontal="center" vertical="center"/>
    </xf>
    <xf numFmtId="169" fontId="150" fillId="33" borderId="130" xfId="33483" applyNumberFormat="true" applyFont="true" applyFill="true" applyBorder="true" applyAlignment="true">
      <alignment horizontal="center" vertical="center"/>
    </xf>
    <xf numFmtId="169" fontId="150" fillId="33" borderId="107" xfId="33483" applyNumberFormat="true" applyFont="true" applyFill="true" applyBorder="true" applyAlignment="true">
      <alignment horizontal="center" vertical="center"/>
    </xf>
    <xf numFmtId="169" fontId="150" fillId="33" borderId="100" xfId="33486" applyNumberFormat="true" applyFont="true" applyFill="true" applyBorder="true" applyAlignment="true">
      <alignment horizontal="center" vertical="center"/>
    </xf>
    <xf numFmtId="169" fontId="150" fillId="33" borderId="125" xfId="33486" applyNumberFormat="true" applyFont="true" applyFill="true" applyBorder="true" applyAlignment="true">
      <alignment horizontal="center" vertical="center"/>
    </xf>
    <xf numFmtId="169" fontId="150" fillId="33" borderId="126" xfId="33486" applyNumberFormat="true" applyFont="true" applyFill="true" applyBorder="true" applyAlignment="true">
      <alignment horizontal="center" vertical="center"/>
    </xf>
    <xf numFmtId="169" fontId="150" fillId="33" borderId="130" xfId="33486" applyNumberFormat="true" applyFont="true" applyFill="true" applyBorder="true" applyAlignment="true">
      <alignment horizontal="center" vertical="center"/>
    </xf>
    <xf numFmtId="169" fontId="150" fillId="33" borderId="107" xfId="33486" applyNumberFormat="true" applyFont="true" applyFill="true" applyBorder="true" applyAlignment="true">
      <alignment horizontal="center" vertical="center"/>
    </xf>
    <xf numFmtId="169" fontId="150" fillId="33" borderId="100" xfId="19424" applyNumberFormat="true" applyFont="true" applyFill="true" applyBorder="true" applyAlignment="true">
      <alignment horizontal="center" vertical="center" wrapText="true"/>
    </xf>
    <xf numFmtId="169" fontId="150" fillId="33" borderId="125" xfId="19425" applyNumberFormat="true" applyFont="true" applyFill="true" applyBorder="true" applyAlignment="true">
      <alignment horizontal="center" vertical="center" wrapText="true"/>
    </xf>
    <xf numFmtId="169" fontId="150" fillId="33" borderId="126" xfId="19426" applyNumberFormat="true" applyFont="true" applyFill="true" applyBorder="true" applyAlignment="true">
      <alignment horizontal="center" vertical="center" wrapText="true"/>
    </xf>
    <xf numFmtId="169" fontId="150" fillId="33" borderId="130" xfId="19425" applyNumberFormat="true" applyFont="true" applyFill="true" applyBorder="true" applyAlignment="true">
      <alignment horizontal="center" vertical="center" wrapText="true"/>
    </xf>
    <xf numFmtId="169" fontId="150" fillId="33" borderId="107" xfId="19426" applyNumberFormat="true" applyFont="true" applyFill="true" applyBorder="true" applyAlignment="true">
      <alignment horizontal="center" vertical="center" wrapText="true"/>
    </xf>
    <xf numFmtId="169" fontId="150" fillId="33" borderId="100" xfId="19425" applyNumberFormat="true" applyFont="true" applyFill="true" applyBorder="true" applyAlignment="true">
      <alignment horizontal="center" vertical="center" wrapText="true"/>
    </xf>
    <xf numFmtId="169" fontId="150" fillId="33" borderId="100" xfId="33480" applyNumberFormat="true" applyFont="true" applyFill="true" applyBorder="true" applyAlignment="true">
      <alignment horizontal="center" vertical="center"/>
    </xf>
    <xf numFmtId="169" fontId="150" fillId="33" borderId="125" xfId="33480" applyNumberFormat="true" applyFont="true" applyFill="true" applyBorder="true" applyAlignment="true">
      <alignment horizontal="center" vertical="center"/>
    </xf>
    <xf numFmtId="169" fontId="150" fillId="33" borderId="126" xfId="33480" applyNumberFormat="true" applyFont="true" applyFill="true" applyBorder="true" applyAlignment="true">
      <alignment horizontal="center" vertical="center"/>
    </xf>
    <xf numFmtId="169" fontId="150" fillId="33" borderId="130" xfId="33480" applyNumberFormat="true" applyFont="true" applyFill="true" applyBorder="true" applyAlignment="true">
      <alignment horizontal="center" vertical="center"/>
    </xf>
    <xf numFmtId="169" fontId="150" fillId="33" borderId="107" xfId="33480" applyNumberFormat="true" applyFont="true" applyFill="true" applyBorder="true" applyAlignment="true">
      <alignment horizontal="center" vertical="center"/>
    </xf>
    <xf numFmtId="168" fontId="150" fillId="33" borderId="100" xfId="19430" applyNumberFormat="true" applyFont="true" applyFill="true" applyBorder="true" applyAlignment="true">
      <alignment horizontal="center" vertical="center" wrapText="true"/>
    </xf>
    <xf numFmtId="168" fontId="150" fillId="33" borderId="125" xfId="19431" applyNumberFormat="true" applyFont="true" applyFill="true" applyBorder="true" applyAlignment="true">
      <alignment horizontal="center" vertical="center" wrapText="true"/>
    </xf>
    <xf numFmtId="168" fontId="150" fillId="33" borderId="126" xfId="19432" applyNumberFormat="true" applyFont="true" applyFill="true" applyBorder="true" applyAlignment="true">
      <alignment horizontal="center" vertical="center" wrapText="true"/>
    </xf>
    <xf numFmtId="168" fontId="150" fillId="33" borderId="130" xfId="19431" applyNumberFormat="true" applyFont="true" applyFill="true" applyBorder="true" applyAlignment="true">
      <alignment horizontal="center" vertical="center" wrapText="true"/>
    </xf>
    <xf numFmtId="168" fontId="150" fillId="33" borderId="107" xfId="19432" applyNumberFormat="true" applyFont="true" applyFill="true" applyBorder="true" applyAlignment="true">
      <alignment horizontal="center" vertical="center" wrapText="true"/>
    </xf>
    <xf numFmtId="168" fontId="150" fillId="33" borderId="100" xfId="19431" applyNumberFormat="true" applyFont="true" applyFill="true" applyBorder="true" applyAlignment="true">
      <alignment horizontal="center" vertical="center" wrapText="true"/>
    </xf>
    <xf numFmtId="168" fontId="150" fillId="33" borderId="100" xfId="19434" applyNumberFormat="true" applyFont="true" applyFill="true" applyBorder="true" applyAlignment="true">
      <alignment horizontal="center" vertical="center" wrapText="true"/>
    </xf>
    <xf numFmtId="168" fontId="150" fillId="33" borderId="125" xfId="19435" applyNumberFormat="true" applyFont="true" applyFill="true" applyBorder="true" applyAlignment="true">
      <alignment horizontal="center" vertical="center" wrapText="true"/>
    </xf>
    <xf numFmtId="168" fontId="150" fillId="33" borderId="126" xfId="19436" applyNumberFormat="true" applyFont="true" applyFill="true" applyBorder="true" applyAlignment="true">
      <alignment horizontal="center" vertical="center" wrapText="true"/>
    </xf>
    <xf numFmtId="168" fontId="150" fillId="33" borderId="130" xfId="19435" applyNumberFormat="true" applyFont="true" applyFill="true" applyBorder="true" applyAlignment="true">
      <alignment horizontal="center" vertical="center" wrapText="true"/>
    </xf>
    <xf numFmtId="168" fontId="150" fillId="33" borderId="107" xfId="19436" applyNumberFormat="true" applyFont="true" applyFill="true" applyBorder="true" applyAlignment="true">
      <alignment horizontal="center" vertical="center" wrapText="true"/>
    </xf>
    <xf numFmtId="168" fontId="150" fillId="33" borderId="100" xfId="19435" applyNumberFormat="true" applyFont="true" applyFill="true" applyBorder="true" applyAlignment="true">
      <alignment horizontal="center" vertical="center" wrapText="true"/>
    </xf>
    <xf numFmtId="168" fontId="150" fillId="33" borderId="100" xfId="19438" applyNumberFormat="true" applyFont="true" applyFill="true" applyBorder="true" applyAlignment="true">
      <alignment horizontal="center" vertical="center" wrapText="true"/>
    </xf>
    <xf numFmtId="168" fontId="150" fillId="33" borderId="125" xfId="19439" applyNumberFormat="true" applyFont="true" applyFill="true" applyBorder="true" applyAlignment="true">
      <alignment horizontal="center" vertical="center" wrapText="true"/>
    </xf>
    <xf numFmtId="168" fontId="150" fillId="33" borderId="126" xfId="19440" applyNumberFormat="true" applyFont="true" applyFill="true" applyBorder="true" applyAlignment="true">
      <alignment horizontal="center" vertical="center" wrapText="true"/>
    </xf>
    <xf numFmtId="168" fontId="150" fillId="33" borderId="130" xfId="19439" applyNumberFormat="true" applyFont="true" applyFill="true" applyBorder="true" applyAlignment="true">
      <alignment horizontal="center" vertical="center" wrapText="true"/>
    </xf>
    <xf numFmtId="168" fontId="150" fillId="33" borderId="107" xfId="19440" applyNumberFormat="true" applyFont="true" applyFill="true" applyBorder="true" applyAlignment="true">
      <alignment horizontal="center" vertical="center" wrapText="true"/>
    </xf>
    <xf numFmtId="168" fontId="150" fillId="33" borderId="100" xfId="19439" applyNumberFormat="true" applyFont="true" applyFill="true" applyBorder="true" applyAlignment="true">
      <alignment horizontal="center" vertical="center" wrapText="true"/>
    </xf>
    <xf numFmtId="0" fontId="24" fillId="0" borderId="100" xfId="19344" applyFill="true" applyBorder="true" applyAlignment="true">
      <alignment horizontal="center" vertical="center" wrapText="true"/>
    </xf>
    <xf numFmtId="0" fontId="151" fillId="26" borderId="106" xfId="44940" applyFont="true" applyFill="true" applyBorder="true" applyAlignment="true">
      <alignment horizontal="left" vertical="center"/>
    </xf>
    <xf numFmtId="0" fontId="151" fillId="26" borderId="107" xfId="44943" applyFont="true" applyFill="true" applyBorder="true" applyAlignment="true">
      <alignment horizontal="left" vertical="center"/>
    </xf>
    <xf numFmtId="0" fontId="151" fillId="26" borderId="108" xfId="44946" applyFont="true" applyFill="true" applyBorder="true" applyAlignment="true">
      <alignment horizontal="left" vertical="center"/>
    </xf>
    <xf numFmtId="0" fontId="151" fillId="26" borderId="106" xfId="44967" applyFont="true" applyFill="true" applyBorder="true" applyAlignment="true">
      <alignment horizontal="left" vertical="center"/>
    </xf>
    <xf numFmtId="0" fontId="151" fillId="26" borderId="107" xfId="44967" applyFont="true" applyFill="true" applyBorder="true" applyAlignment="true">
      <alignment horizontal="left" vertical="center"/>
    </xf>
    <xf numFmtId="0" fontId="151" fillId="26" borderId="106" xfId="44987" applyFont="true" applyFill="true" applyBorder="true" applyAlignment="true">
      <alignment horizontal="left" vertical="center"/>
    </xf>
    <xf numFmtId="0" fontId="151" fillId="26" borderId="107" xfId="44993" applyFont="true" applyFill="true" applyBorder="true" applyAlignment="true">
      <alignment horizontal="left" vertical="center"/>
    </xf>
    <xf numFmtId="0" fontId="151" fillId="0" borderId="107" xfId="44993" applyFont="true" applyFill="true" applyBorder="true" applyAlignment="true">
      <alignment horizontal="left" vertical="center"/>
    </xf>
    <xf numFmtId="0" fontId="151" fillId="0" borderId="107" xfId="44999" applyFont="true" applyFill="true" applyBorder="true" applyAlignment="true">
      <alignment horizontal="left" vertical="center"/>
    </xf>
    <xf numFmtId="0" fontId="151" fillId="26" borderId="106" xfId="45017" applyFont="true" applyFill="true" applyBorder="true" applyAlignment="true">
      <alignment horizontal="left" vertical="center"/>
    </xf>
    <xf numFmtId="0" fontId="151" fillId="26" borderId="107" xfId="45020" applyFont="true" applyFill="true" applyBorder="true" applyAlignment="true">
      <alignment horizontal="left" vertical="center"/>
    </xf>
    <xf numFmtId="0" fontId="151" fillId="26" borderId="108" xfId="45023" applyFont="true" applyFill="true" applyBorder="true" applyAlignment="true">
      <alignment horizontal="left" vertical="center"/>
    </xf>
    <xf numFmtId="0" fontId="151" fillId="26" borderId="106" xfId="45038" applyFont="true" applyFill="true" applyBorder="true" applyAlignment="true">
      <alignment horizontal="left" vertical="center"/>
    </xf>
    <xf numFmtId="0" fontId="151" fillId="26" borderId="107" xfId="45041" applyFont="true" applyFill="true" applyBorder="true" applyAlignment="true">
      <alignment horizontal="left" vertical="center"/>
    </xf>
    <xf numFmtId="0" fontId="24" fillId="3" borderId="107" xfId="19344" applyBorder="true" applyAlignment="true">
      <alignment vertical="center"/>
    </xf>
    <xf numFmtId="0" fontId="151" fillId="0" borderId="10" xfId="45026" applyFont="true" applyFill="true" applyBorder="true" applyAlignment="true">
      <alignment horizontal="left" vertical="center"/>
    </xf>
    <xf numFmtId="0" fontId="151" fillId="0" borderId="10" xfId="45032" applyFont="true" applyFill="true" applyBorder="true" applyAlignment="true">
      <alignment horizontal="left" vertical="center"/>
    </xf>
    <xf numFmtId="0" fontId="151" fillId="0" borderId="106" xfId="45038" applyFont="true" applyFill="true" applyBorder="true" applyAlignment="true">
      <alignment horizontal="left" vertical="center"/>
    </xf>
    <xf numFmtId="0" fontId="151" fillId="0" borderId="107" xfId="45041" applyFont="true" applyFill="true" applyBorder="true" applyAlignment="true">
      <alignment horizontal="left" vertical="center"/>
    </xf>
    <xf numFmtId="0" fontId="151" fillId="0" borderId="107" xfId="45047" applyFont="true" applyFill="true" applyBorder="true" applyAlignment="true">
      <alignment horizontal="left" vertical="center"/>
    </xf>
    <xf numFmtId="0" fontId="151" fillId="15" borderId="107" xfId="45041" applyFont="true" applyFill="true" applyBorder="true" applyAlignment="true">
      <alignment horizontal="left" vertical="center"/>
    </xf>
    <xf numFmtId="0" fontId="151" fillId="15" borderId="107" xfId="45047" applyFont="true" applyFill="true" applyBorder="true" applyAlignment="true">
      <alignment horizontal="left" vertical="center"/>
    </xf>
    <xf numFmtId="0" fontId="151" fillId="26" borderId="106" xfId="45077" applyFont="true" applyFill="true" applyBorder="true" applyAlignment="true">
      <alignment horizontal="left" vertical="center"/>
    </xf>
    <xf numFmtId="0" fontId="151" fillId="26" borderId="107" xfId="45079" applyFont="true" applyFill="true" applyBorder="true" applyAlignment="true">
      <alignment horizontal="left" vertical="center"/>
    </xf>
    <xf numFmtId="0" fontId="151" fillId="26" borderId="108" xfId="45081" applyFont="true" applyFill="true" applyBorder="true" applyAlignment="true">
      <alignment horizontal="left" vertical="center"/>
    </xf>
    <xf numFmtId="0" fontId="151" fillId="0" borderId="107" xfId="45065" applyFont="true" applyFill="true" applyBorder="true" applyAlignment="true">
      <alignment horizontal="left" vertical="center"/>
    </xf>
    <xf numFmtId="0" fontId="151" fillId="0" borderId="107" xfId="45071" applyFont="true" applyFill="true" applyBorder="true" applyAlignment="true">
      <alignment horizontal="left" vertical="center"/>
    </xf>
    <xf numFmtId="0" fontId="151" fillId="0" borderId="107" xfId="45077" applyFont="true" applyFill="true" applyBorder="true" applyAlignment="true">
      <alignment horizontal="left" vertical="center"/>
    </xf>
    <xf numFmtId="0" fontId="151" fillId="0" borderId="107" xfId="45079" applyFont="true" applyFill="true" applyBorder="true" applyAlignment="true">
      <alignment horizontal="left" vertical="center"/>
    </xf>
    <xf numFmtId="0" fontId="151" fillId="0" borderId="107" xfId="45081" applyFont="true" applyFill="true" applyBorder="true" applyAlignment="true">
      <alignment horizontal="left" vertical="center"/>
    </xf>
    <xf numFmtId="0" fontId="151" fillId="26" borderId="58" xfId="45038" applyFont="true" applyFill="true" applyBorder="true" applyAlignment="true">
      <alignment horizontal="left" vertical="center"/>
    </xf>
    <xf numFmtId="0" fontId="151" fillId="26" borderId="59" xfId="45041" applyFont="true" applyFill="true" applyBorder="true" applyAlignment="true">
      <alignment horizontal="left" vertical="center"/>
    </xf>
    <xf numFmtId="0" fontId="151" fillId="26" borderId="60" xfId="45047" applyFont="true" applyFill="true" applyBorder="true" applyAlignment="true">
      <alignment horizontal="left" vertical="center"/>
    </xf>
    <xf numFmtId="169" fontId="181" fillId="33" borderId="100" xfId="44944" applyNumberFormat="true" applyFont="true" applyFill="true" applyBorder="true" applyAlignment="true">
      <alignment horizontal="center" vertical="center"/>
    </xf>
    <xf numFmtId="169" fontId="181" fillId="33" borderId="105" xfId="44947" applyNumberFormat="true" applyFont="true" applyFill="true" applyBorder="true" applyAlignment="true">
      <alignment horizontal="center" vertical="center"/>
    </xf>
    <xf numFmtId="169" fontId="181" fillId="33" borderId="100" xfId="40057" applyNumberFormat="true" applyFont="true" applyFill="true" applyBorder="true" applyAlignment="true">
      <alignment horizontal="center" vertical="center"/>
    </xf>
    <xf numFmtId="169" fontId="181" fillId="33" borderId="100" xfId="44968" applyNumberFormat="true" applyFont="true" applyFill="true" applyBorder="true" applyAlignment="true">
      <alignment horizontal="center" vertical="center"/>
    </xf>
    <xf numFmtId="169" fontId="181" fillId="33" borderId="100" xfId="33366" applyNumberFormat="true" applyFont="true" applyFill="true" applyBorder="true" applyAlignment="true">
      <alignment horizontal="center" vertical="center"/>
    </xf>
    <xf numFmtId="169" fontId="181" fillId="33" borderId="105" xfId="40069" applyNumberFormat="true" applyFont="true" applyFill="true" applyBorder="true" applyAlignment="true">
      <alignment horizontal="center" vertical="center"/>
    </xf>
    <xf numFmtId="169" fontId="181" fillId="33" borderId="100" xfId="45021" applyNumberFormat="true" applyFont="true" applyFill="true" applyBorder="true" applyAlignment="true">
      <alignment horizontal="center" vertical="center"/>
    </xf>
    <xf numFmtId="169" fontId="181" fillId="33" borderId="105" xfId="45024" applyNumberFormat="true" applyFont="true" applyFill="true" applyBorder="true" applyAlignment="true">
      <alignment horizontal="center" vertical="center"/>
    </xf>
    <xf numFmtId="169" fontId="181" fillId="33" borderId="102" xfId="45039" applyNumberFormat="true" applyFont="true" applyFill="true" applyBorder="true" applyAlignment="true">
      <alignment horizontal="center" vertical="center"/>
    </xf>
    <xf numFmtId="169" fontId="181" fillId="33" borderId="100" xfId="45042" applyNumberFormat="true" applyFont="true" applyFill="true" applyBorder="true" applyAlignment="true">
      <alignment horizontal="center" vertical="center"/>
    </xf>
    <xf numFmtId="169" fontId="181" fillId="33" borderId="100" xfId="40237" applyNumberFormat="true" applyFont="true" applyFill="true" applyBorder="true" applyAlignment="true">
      <alignment horizontal="center" vertical="center"/>
    </xf>
    <xf numFmtId="169" fontId="181" fillId="33" borderId="102" xfId="33480" applyNumberFormat="true" applyFont="true" applyFill="true" applyBorder="true" applyAlignment="true">
      <alignment horizontal="center" vertical="center"/>
    </xf>
    <xf numFmtId="169" fontId="181" fillId="33" borderId="100" xfId="33483" applyNumberFormat="true" applyFont="true" applyFill="true" applyBorder="true" applyAlignment="true">
      <alignment horizontal="center" vertical="center"/>
    </xf>
    <xf numFmtId="169" fontId="181" fillId="33" borderId="100" xfId="33486" applyNumberFormat="true" applyFont="true" applyFill="true" applyBorder="true" applyAlignment="true">
      <alignment horizontal="center" vertical="center"/>
    </xf>
    <xf numFmtId="169" fontId="181" fillId="33" borderId="125" xfId="44944" applyNumberFormat="true" applyFont="true" applyFill="true" applyBorder="true" applyAlignment="true">
      <alignment horizontal="center" vertical="center"/>
    </xf>
    <xf numFmtId="169" fontId="181" fillId="33" borderId="127" xfId="44947" applyNumberFormat="true" applyFont="true" applyFill="true" applyBorder="true" applyAlignment="true">
      <alignment horizontal="center" vertical="center"/>
    </xf>
    <xf numFmtId="169" fontId="181" fillId="33" borderId="125" xfId="40058" applyNumberFormat="true" applyFont="true" applyFill="true" applyBorder="true" applyAlignment="true">
      <alignment horizontal="center" vertical="center"/>
    </xf>
    <xf numFmtId="169" fontId="181" fillId="33" borderId="125" xfId="44969" applyNumberFormat="true" applyFont="true" applyFill="true" applyBorder="true" applyAlignment="true">
      <alignment horizontal="center" vertical="center"/>
    </xf>
    <xf numFmtId="169" fontId="181" fillId="33" borderId="125" xfId="33366" applyNumberFormat="true" applyFont="true" applyFill="true" applyBorder="true" applyAlignment="true">
      <alignment horizontal="center" vertical="center"/>
    </xf>
    <xf numFmtId="169" fontId="181" fillId="33" borderId="127" xfId="40070" applyNumberFormat="true" applyFont="true" applyFill="true" applyBorder="true" applyAlignment="true">
      <alignment horizontal="center" vertical="center"/>
    </xf>
    <xf numFmtId="169" fontId="181" fillId="33" borderId="125" xfId="45021" applyNumberFormat="true" applyFont="true" applyFill="true" applyBorder="true" applyAlignment="true">
      <alignment horizontal="center" vertical="center"/>
    </xf>
    <xf numFmtId="169" fontId="181" fillId="33" borderId="127" xfId="45024" applyNumberFormat="true" applyFont="true" applyFill="true" applyBorder="true" applyAlignment="true">
      <alignment horizontal="center" vertical="center"/>
    </xf>
    <xf numFmtId="169" fontId="181" fillId="33" borderId="123" xfId="45039" applyNumberFormat="true" applyFont="true" applyFill="true" applyBorder="true" applyAlignment="true">
      <alignment horizontal="center" vertical="center"/>
    </xf>
    <xf numFmtId="169" fontId="181" fillId="33" borderId="125" xfId="45042" applyNumberFormat="true" applyFont="true" applyFill="true" applyBorder="true" applyAlignment="true">
      <alignment horizontal="center" vertical="center"/>
    </xf>
    <xf numFmtId="169" fontId="181" fillId="33" borderId="125" xfId="40238" applyNumberFormat="true" applyFont="true" applyFill="true" applyBorder="true" applyAlignment="true">
      <alignment horizontal="center" vertical="center"/>
    </xf>
    <xf numFmtId="169" fontId="181" fillId="33" borderId="123" xfId="33480" applyNumberFormat="true" applyFont="true" applyFill="true" applyBorder="true" applyAlignment="true">
      <alignment horizontal="center" vertical="center"/>
    </xf>
    <xf numFmtId="169" fontId="181" fillId="33" borderId="125" xfId="33483" applyNumberFormat="true" applyFont="true" applyFill="true" applyBorder="true" applyAlignment="true">
      <alignment horizontal="center" vertical="center"/>
    </xf>
    <xf numFmtId="169" fontId="181" fillId="33" borderId="125" xfId="33486" applyNumberFormat="true" applyFont="true" applyFill="true" applyBorder="true" applyAlignment="true">
      <alignment horizontal="center" vertical="center"/>
    </xf>
    <xf numFmtId="169" fontId="181" fillId="33" borderId="126" xfId="44944" applyNumberFormat="true" applyFont="true" applyFill="true" applyBorder="true" applyAlignment="true">
      <alignment horizontal="center" vertical="center"/>
    </xf>
    <xf numFmtId="169" fontId="181" fillId="33" borderId="128" xfId="44947" applyNumberFormat="true" applyFont="true" applyFill="true" applyBorder="true" applyAlignment="true">
      <alignment horizontal="center" vertical="center"/>
    </xf>
    <xf numFmtId="169" fontId="181" fillId="33" borderId="126" xfId="40059" applyNumberFormat="true" applyFont="true" applyFill="true" applyBorder="true" applyAlignment="true">
      <alignment horizontal="center" vertical="center"/>
    </xf>
    <xf numFmtId="169" fontId="181" fillId="33" borderId="126" xfId="44970" applyNumberFormat="true" applyFont="true" applyFill="true" applyBorder="true" applyAlignment="true">
      <alignment horizontal="center" vertical="center"/>
    </xf>
    <xf numFmtId="169" fontId="181" fillId="33" borderId="126" xfId="33366" applyNumberFormat="true" applyFont="true" applyFill="true" applyBorder="true" applyAlignment="true">
      <alignment horizontal="center" vertical="center"/>
    </xf>
    <xf numFmtId="169" fontId="181" fillId="33" borderId="128" xfId="40071" applyNumberFormat="true" applyFont="true" applyFill="true" applyBorder="true" applyAlignment="true">
      <alignment horizontal="center" vertical="center"/>
    </xf>
    <xf numFmtId="169" fontId="181" fillId="33" borderId="126" xfId="45021" applyNumberFormat="true" applyFont="true" applyFill="true" applyBorder="true" applyAlignment="true">
      <alignment horizontal="center" vertical="center"/>
    </xf>
    <xf numFmtId="169" fontId="181" fillId="33" borderId="128" xfId="45024" applyNumberFormat="true" applyFont="true" applyFill="true" applyBorder="true" applyAlignment="true">
      <alignment horizontal="center" vertical="center"/>
    </xf>
    <xf numFmtId="169" fontId="181" fillId="33" borderId="124" xfId="45039" applyNumberFormat="true" applyFont="true" applyFill="true" applyBorder="true" applyAlignment="true">
      <alignment horizontal="center" vertical="center"/>
    </xf>
    <xf numFmtId="169" fontId="181" fillId="33" borderId="126" xfId="45042" applyNumberFormat="true" applyFont="true" applyFill="true" applyBorder="true" applyAlignment="true">
      <alignment horizontal="center" vertical="center"/>
    </xf>
    <xf numFmtId="169" fontId="181" fillId="33" borderId="126" xfId="40239" applyNumberFormat="true" applyFont="true" applyFill="true" applyBorder="true" applyAlignment="true">
      <alignment horizontal="center" vertical="center"/>
    </xf>
    <xf numFmtId="169" fontId="181" fillId="33" borderId="124" xfId="33480" applyNumberFormat="true" applyFont="true" applyFill="true" applyBorder="true" applyAlignment="true">
      <alignment horizontal="center" vertical="center"/>
    </xf>
    <xf numFmtId="169" fontId="181" fillId="33" borderId="126" xfId="33483" applyNumberFormat="true" applyFont="true" applyFill="true" applyBorder="true" applyAlignment="true">
      <alignment horizontal="center" vertical="center"/>
    </xf>
    <xf numFmtId="169" fontId="181" fillId="33" borderId="126" xfId="33486" applyNumberFormat="true" applyFont="true" applyFill="true" applyBorder="true" applyAlignment="true">
      <alignment horizontal="center" vertical="center"/>
    </xf>
    <xf numFmtId="169" fontId="181" fillId="33" borderId="130" xfId="44944" applyNumberFormat="true" applyFont="true" applyFill="true" applyBorder="true" applyAlignment="true">
      <alignment horizontal="center" vertical="center"/>
    </xf>
    <xf numFmtId="169" fontId="181" fillId="33" borderId="131" xfId="44947" applyNumberFormat="true" applyFont="true" applyFill="true" applyBorder="true" applyAlignment="true">
      <alignment horizontal="center" vertical="center"/>
    </xf>
    <xf numFmtId="169" fontId="181" fillId="33" borderId="130" xfId="40058" applyNumberFormat="true" applyFont="true" applyFill="true" applyBorder="true" applyAlignment="true">
      <alignment horizontal="center" vertical="center"/>
    </xf>
    <xf numFmtId="169" fontId="181" fillId="33" borderId="130" xfId="44969" applyNumberFormat="true" applyFont="true" applyFill="true" applyBorder="true" applyAlignment="true">
      <alignment horizontal="center" vertical="center"/>
    </xf>
    <xf numFmtId="169" fontId="181" fillId="33" borderId="130" xfId="33366" applyNumberFormat="true" applyFont="true" applyFill="true" applyBorder="true" applyAlignment="true">
      <alignment horizontal="center" vertical="center"/>
    </xf>
    <xf numFmtId="169" fontId="181" fillId="33" borderId="131" xfId="40070" applyNumberFormat="true" applyFont="true" applyFill="true" applyBorder="true" applyAlignment="true">
      <alignment horizontal="center" vertical="center"/>
    </xf>
    <xf numFmtId="169" fontId="181" fillId="33" borderId="130" xfId="45021" applyNumberFormat="true" applyFont="true" applyFill="true" applyBorder="true" applyAlignment="true">
      <alignment horizontal="center" vertical="center"/>
    </xf>
    <xf numFmtId="169" fontId="181" fillId="33" borderId="131" xfId="45024" applyNumberFormat="true" applyFont="true" applyFill="true" applyBorder="true" applyAlignment="true">
      <alignment horizontal="center" vertical="center"/>
    </xf>
    <xf numFmtId="169" fontId="181" fillId="33" borderId="129" xfId="45039" applyNumberFormat="true" applyFont="true" applyFill="true" applyBorder="true" applyAlignment="true">
      <alignment horizontal="center" vertical="center"/>
    </xf>
    <xf numFmtId="169" fontId="181" fillId="33" borderId="130" xfId="45042" applyNumberFormat="true" applyFont="true" applyFill="true" applyBorder="true" applyAlignment="true">
      <alignment horizontal="center" vertical="center"/>
    </xf>
    <xf numFmtId="169" fontId="181" fillId="33" borderId="130" xfId="40238" applyNumberFormat="true" applyFont="true" applyFill="true" applyBorder="true" applyAlignment="true">
      <alignment horizontal="center" vertical="center"/>
    </xf>
    <xf numFmtId="169" fontId="181" fillId="33" borderId="129" xfId="33480" applyNumberFormat="true" applyFont="true" applyFill="true" applyBorder="true" applyAlignment="true">
      <alignment horizontal="center" vertical="center"/>
    </xf>
    <xf numFmtId="169" fontId="181" fillId="33" borderId="130" xfId="33483" applyNumberFormat="true" applyFont="true" applyFill="true" applyBorder="true" applyAlignment="true">
      <alignment horizontal="center" vertical="center"/>
    </xf>
    <xf numFmtId="169" fontId="181" fillId="33" borderId="130" xfId="33486" applyNumberFormat="true" applyFont="true" applyFill="true" applyBorder="true" applyAlignment="true">
      <alignment horizontal="center" vertical="center"/>
    </xf>
    <xf numFmtId="169" fontId="181" fillId="33" borderId="107" xfId="44944" applyNumberFormat="true" applyFont="true" applyFill="true" applyBorder="true" applyAlignment="true">
      <alignment horizontal="center" vertical="center"/>
    </xf>
    <xf numFmtId="169" fontId="181" fillId="33" borderId="108" xfId="44947" applyNumberFormat="true" applyFont="true" applyFill="true" applyBorder="true" applyAlignment="true">
      <alignment horizontal="center" vertical="center"/>
    </xf>
    <xf numFmtId="169" fontId="181" fillId="33" borderId="107" xfId="40059" applyNumberFormat="true" applyFont="true" applyFill="true" applyBorder="true" applyAlignment="true">
      <alignment horizontal="center" vertical="center"/>
    </xf>
    <xf numFmtId="169" fontId="181" fillId="33" borderId="107" xfId="44970" applyNumberFormat="true" applyFont="true" applyFill="true" applyBorder="true" applyAlignment="true">
      <alignment horizontal="center" vertical="center"/>
    </xf>
    <xf numFmtId="169" fontId="181" fillId="33" borderId="107" xfId="33366" applyNumberFormat="true" applyFont="true" applyFill="true" applyBorder="true" applyAlignment="true">
      <alignment horizontal="center" vertical="center"/>
    </xf>
    <xf numFmtId="169" fontId="181" fillId="33" borderId="108" xfId="40071" applyNumberFormat="true" applyFont="true" applyFill="true" applyBorder="true" applyAlignment="true">
      <alignment horizontal="center" vertical="center"/>
    </xf>
    <xf numFmtId="169" fontId="181" fillId="33" borderId="107" xfId="45021" applyNumberFormat="true" applyFont="true" applyFill="true" applyBorder="true" applyAlignment="true">
      <alignment horizontal="center" vertical="center"/>
    </xf>
    <xf numFmtId="169" fontId="181" fillId="33" borderId="108" xfId="45024" applyNumberFormat="true" applyFont="true" applyFill="true" applyBorder="true" applyAlignment="true">
      <alignment horizontal="center" vertical="center"/>
    </xf>
    <xf numFmtId="169" fontId="181" fillId="33" borderId="106" xfId="45039" applyNumberFormat="true" applyFont="true" applyFill="true" applyBorder="true" applyAlignment="true">
      <alignment horizontal="center" vertical="center"/>
    </xf>
    <xf numFmtId="169" fontId="181" fillId="33" borderId="107" xfId="45042" applyNumberFormat="true" applyFont="true" applyFill="true" applyBorder="true" applyAlignment="true">
      <alignment horizontal="center" vertical="center"/>
    </xf>
    <xf numFmtId="169" fontId="181" fillId="33" borderId="107" xfId="40239" applyNumberFormat="true" applyFont="true" applyFill="true" applyBorder="true" applyAlignment="true">
      <alignment horizontal="center" vertical="center"/>
    </xf>
    <xf numFmtId="169" fontId="181" fillId="33" borderId="106" xfId="33480" applyNumberFormat="true" applyFont="true" applyFill="true" applyBorder="true" applyAlignment="true">
      <alignment horizontal="center" vertical="center"/>
    </xf>
    <xf numFmtId="169" fontId="181" fillId="33" borderId="107" xfId="33483" applyNumberFormat="true" applyFont="true" applyFill="true" applyBorder="true" applyAlignment="true">
      <alignment horizontal="center" vertical="center"/>
    </xf>
    <xf numFmtId="169" fontId="181" fillId="33" borderId="107" xfId="33486" applyNumberFormat="true" applyFont="true" applyFill="true" applyBorder="true" applyAlignment="true">
      <alignment horizontal="center" vertical="center"/>
    </xf>
    <xf numFmtId="169" fontId="181" fillId="33" borderId="100" xfId="40058" applyNumberFormat="true" applyFont="true" applyFill="true" applyBorder="true" applyAlignment="true">
      <alignment horizontal="center" vertical="center"/>
    </xf>
    <xf numFmtId="169" fontId="181" fillId="33" borderId="100" xfId="44969" applyNumberFormat="true" applyFont="true" applyFill="true" applyBorder="true" applyAlignment="true">
      <alignment horizontal="center" vertical="center"/>
    </xf>
    <xf numFmtId="169" fontId="181" fillId="33" borderId="105" xfId="40070" applyNumberFormat="true" applyFont="true" applyFill="true" applyBorder="true" applyAlignment="true">
      <alignment horizontal="center" vertical="center"/>
    </xf>
    <xf numFmtId="169" fontId="181" fillId="33" borderId="100" xfId="40238" applyNumberFormat="true" applyFont="true" applyFill="true" applyBorder="true" applyAlignment="true">
      <alignment horizontal="center" vertical="center"/>
    </xf>
    <xf numFmtId="169" fontId="181" fillId="33" borderId="125" xfId="40060" applyNumberFormat="true" applyFont="true" applyFill="true" applyBorder="true" applyAlignment="true">
      <alignment horizontal="center" vertical="center"/>
    </xf>
    <xf numFmtId="169" fontId="181" fillId="33" borderId="125" xfId="40240" applyNumberFormat="true" applyFont="true" applyFill="true" applyBorder="true" applyAlignment="true">
      <alignment horizontal="center" vertical="center"/>
    </xf>
    <xf numFmtId="168" fontId="181" fillId="28" borderId="76" xfId="39991" applyNumberFormat="true" applyFont="true" applyFill="true" applyBorder="true" applyAlignment="true">
      <alignment horizontal="center" vertical="center"/>
    </xf>
    <xf numFmtId="168" fontId="181" fillId="28" borderId="77" xfId="40003" applyNumberFormat="true" applyFont="true" applyFill="true" applyBorder="true" applyAlignment="true">
      <alignment horizontal="center" vertical="center"/>
    </xf>
    <xf numFmtId="168" fontId="181" fillId="28" borderId="84" xfId="40015" applyNumberFormat="true" applyFont="true" applyFill="true" applyBorder="true" applyAlignment="true">
      <alignment horizontal="center" vertical="center"/>
    </xf>
    <xf numFmtId="168" fontId="181" fillId="28" borderId="76" xfId="40051" applyNumberFormat="true" applyFont="true" applyFill="true" applyBorder="true" applyAlignment="true">
      <alignment horizontal="center" vertical="center"/>
    </xf>
    <xf numFmtId="168" fontId="181" fillId="28" borderId="77" xfId="40063" applyNumberFormat="true" applyFont="true" applyFill="true" applyBorder="true" applyAlignment="true">
      <alignment horizontal="center" vertical="center"/>
    </xf>
    <xf numFmtId="168" fontId="181" fillId="28" borderId="78" xfId="40075" applyNumberFormat="true" applyFont="true" applyFill="true" applyBorder="true" applyAlignment="true">
      <alignment horizontal="center" vertical="center"/>
    </xf>
    <xf numFmtId="168" fontId="181" fillId="28" borderId="76" xfId="40171" applyNumberFormat="true" applyFont="true" applyFill="true" applyBorder="true" applyAlignment="true">
      <alignment horizontal="center" vertical="center"/>
    </xf>
    <xf numFmtId="168" fontId="181" fillId="28" borderId="77" xfId="40183" applyNumberFormat="true" applyFont="true" applyFill="true" applyBorder="true" applyAlignment="true">
      <alignment horizontal="center" vertical="center"/>
    </xf>
    <xf numFmtId="168" fontId="181" fillId="28" borderId="84" xfId="40195" applyNumberFormat="true" applyFont="true" applyFill="true" applyBorder="true" applyAlignment="true">
      <alignment horizontal="center" vertical="center"/>
    </xf>
    <xf numFmtId="168" fontId="181" fillId="28" borderId="76" xfId="40231" applyNumberFormat="true" applyFont="true" applyFill="true" applyBorder="true" applyAlignment="true">
      <alignment horizontal="center" vertical="center"/>
    </xf>
    <xf numFmtId="168" fontId="181" fillId="28" borderId="77" xfId="40243" applyNumberFormat="true" applyFont="true" applyFill="true" applyBorder="true" applyAlignment="true">
      <alignment horizontal="center" vertical="center"/>
    </xf>
    <xf numFmtId="168" fontId="181" fillId="28" borderId="77" xfId="40255" applyNumberFormat="true" applyFont="true" applyFill="true" applyBorder="true" applyAlignment="true">
      <alignment horizontal="center" vertical="center"/>
    </xf>
    <xf numFmtId="168" fontId="181" fillId="28" borderId="76" xfId="40291" applyNumberFormat="true" applyFont="true" applyFill="true" applyBorder="true" applyAlignment="true">
      <alignment horizontal="center" vertical="center"/>
    </xf>
    <xf numFmtId="168" fontId="181" fillId="28" borderId="77" xfId="40303" applyNumberFormat="true" applyFont="true" applyFill="true" applyBorder="true" applyAlignment="true">
      <alignment horizontal="center" vertical="center"/>
    </xf>
    <xf numFmtId="168" fontId="181" fillId="28" borderId="76" xfId="40533" applyNumberFormat="true" applyFont="true" applyFill="true" applyBorder="true" applyAlignment="true">
      <alignment horizontal="center" vertical="center"/>
    </xf>
    <xf numFmtId="168" fontId="181" fillId="28" borderId="77" xfId="40539" applyNumberFormat="true" applyFont="true" applyFill="true" applyBorder="true" applyAlignment="true">
      <alignment horizontal="center" vertical="center"/>
    </xf>
    <xf numFmtId="168" fontId="181" fillId="28" borderId="84" xfId="40545" applyNumberFormat="true" applyFont="true" applyFill="true" applyBorder="true" applyAlignment="true">
      <alignment horizontal="center" vertical="center"/>
    </xf>
    <xf numFmtId="168" fontId="181" fillId="28" borderId="76" xfId="40419" applyNumberFormat="true" applyFont="true" applyFill="true" applyBorder="true" applyAlignment="true">
      <alignment horizontal="center" vertical="center"/>
    </xf>
    <xf numFmtId="168" fontId="181" fillId="28" borderId="77" xfId="40431" applyNumberFormat="true" applyFont="true" applyFill="true" applyBorder="true" applyAlignment="true">
      <alignment horizontal="center" vertical="center"/>
    </xf>
    <xf numFmtId="168" fontId="181" fillId="28" borderId="84"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168" fontId="181" fillId="28" borderId="91" xfId="39993" applyNumberFormat="true" applyFont="true" applyFill="true" applyBorder="true" applyAlignment="true">
      <alignment horizontal="center" vertical="center"/>
    </xf>
    <xf numFmtId="168" fontId="181" fillId="28" borderId="92" xfId="40005" applyNumberFormat="true" applyFont="true" applyFill="true" applyBorder="true" applyAlignment="true">
      <alignment horizontal="center" vertical="center"/>
    </xf>
    <xf numFmtId="168" fontId="181" fillId="28" borderId="97" xfId="40017" applyNumberFormat="true" applyFont="true" applyFill="true" applyBorder="true" applyAlignment="true">
      <alignment horizontal="center" vertical="center"/>
    </xf>
    <xf numFmtId="168" fontId="181" fillId="28" borderId="91" xfId="40053" applyNumberFormat="true" applyFont="true" applyFill="true" applyBorder="true" applyAlignment="true">
      <alignment horizontal="center" vertical="center"/>
    </xf>
    <xf numFmtId="168" fontId="181" fillId="28" borderId="92" xfId="40065" applyNumberFormat="true" applyFont="true" applyFill="true" applyBorder="true" applyAlignment="true">
      <alignment horizontal="center" vertical="center"/>
    </xf>
    <xf numFmtId="168" fontId="181" fillId="28" borderId="93" xfId="40077" applyNumberFormat="true" applyFont="true" applyFill="true" applyBorder="true" applyAlignment="true">
      <alignment horizontal="center" vertical="center"/>
    </xf>
    <xf numFmtId="168" fontId="181" fillId="28" borderId="91" xfId="40173" applyNumberFormat="true" applyFont="true" applyFill="true" applyBorder="true" applyAlignment="true">
      <alignment horizontal="center" vertical="center"/>
    </xf>
    <xf numFmtId="168" fontId="181" fillId="28" borderId="92" xfId="40185" applyNumberFormat="true" applyFont="true" applyFill="true" applyBorder="true" applyAlignment="true">
      <alignment horizontal="center" vertical="center"/>
    </xf>
    <xf numFmtId="168" fontId="181" fillId="28" borderId="97" xfId="40197" applyNumberFormat="true" applyFont="true" applyFill="true" applyBorder="true" applyAlignment="true">
      <alignment horizontal="center" vertical="center"/>
    </xf>
    <xf numFmtId="168" fontId="181" fillId="28" borderId="91" xfId="40233" applyNumberFormat="true" applyFont="true" applyFill="true" applyBorder="true" applyAlignment="true">
      <alignment horizontal="center" vertical="center"/>
    </xf>
    <xf numFmtId="168" fontId="181" fillId="28" borderId="92" xfId="40245" applyNumberFormat="true" applyFont="true" applyFill="true" applyBorder="true" applyAlignment="true">
      <alignment horizontal="center" vertical="center"/>
    </xf>
    <xf numFmtId="168" fontId="181" fillId="28" borderId="92" xfId="40257" applyNumberFormat="true" applyFont="true" applyFill="true" applyBorder="true" applyAlignment="true">
      <alignment horizontal="center" vertical="center"/>
    </xf>
    <xf numFmtId="168" fontId="181" fillId="28" borderId="91" xfId="40293" applyNumberFormat="true" applyFont="true" applyFill="true" applyBorder="true" applyAlignment="true">
      <alignment horizontal="center" vertical="center"/>
    </xf>
    <xf numFmtId="168" fontId="181" fillId="28" borderId="92" xfId="40305" applyNumberFormat="true" applyFont="true" applyFill="true" applyBorder="true" applyAlignment="true">
      <alignment horizontal="center" vertical="center"/>
    </xf>
    <xf numFmtId="168" fontId="181" fillId="28" borderId="91" xfId="40535" applyNumberFormat="true" applyFont="true" applyFill="true" applyBorder="true" applyAlignment="true">
      <alignment horizontal="center" vertical="center"/>
    </xf>
    <xf numFmtId="168" fontId="181" fillId="28" borderId="92" xfId="40541" applyNumberFormat="true" applyFont="true" applyFill="true" applyBorder="true" applyAlignment="true">
      <alignment horizontal="center" vertical="center"/>
    </xf>
    <xf numFmtId="168" fontId="181" fillId="28" borderId="99" xfId="40539" applyNumberFormat="true" applyFont="true" applyFill="true" applyBorder="true" applyAlignment="true">
      <alignment horizontal="center" vertical="center"/>
    </xf>
    <xf numFmtId="168" fontId="181" fillId="28" borderId="97" xfId="40547" applyNumberFormat="true" applyFont="true" applyFill="true" applyBorder="true" applyAlignment="true">
      <alignment horizontal="center" vertical="center"/>
    </xf>
    <xf numFmtId="168" fontId="181" fillId="28" borderId="91" xfId="40421" applyNumberFormat="true" applyFont="true" applyFill="true" applyBorder="true" applyAlignment="true">
      <alignment horizontal="center" vertical="center"/>
    </xf>
    <xf numFmtId="168" fontId="181" fillId="28" borderId="92" xfId="40433" applyNumberFormat="true" applyFont="true" applyFill="true" applyBorder="true" applyAlignment="true">
      <alignment horizontal="center" vertical="center"/>
    </xf>
    <xf numFmtId="168" fontId="181" fillId="28" borderId="97" xfId="40445" applyNumberFormat="true" applyFont="true" applyFill="true" applyBorder="true" applyAlignment="true">
      <alignment horizontal="center" vertical="center"/>
    </xf>
    <xf numFmtId="168" fontId="181" fillId="28" borderId="76" xfId="39992" applyNumberFormat="true" applyFont="true" applyFill="true" applyBorder="true" applyAlignment="true">
      <alignment horizontal="center" vertical="center"/>
    </xf>
    <xf numFmtId="168" fontId="181" fillId="28" borderId="77"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76" xfId="40052" applyNumberFormat="true" applyFont="true" applyFill="true" applyBorder="true" applyAlignment="true">
      <alignment horizontal="center" vertical="center"/>
    </xf>
    <xf numFmtId="168" fontId="181" fillId="28" borderId="77" xfId="40064" applyNumberFormat="true" applyFont="true" applyFill="true" applyBorder="true" applyAlignment="true">
      <alignment horizontal="center" vertical="center"/>
    </xf>
    <xf numFmtId="168" fontId="181" fillId="28" borderId="78" xfId="40076" applyNumberFormat="true" applyFont="true" applyFill="true" applyBorder="true" applyAlignment="true">
      <alignment horizontal="center" vertical="center"/>
    </xf>
    <xf numFmtId="168" fontId="181" fillId="28" borderId="76" xfId="40172" applyNumberFormat="true" applyFont="true" applyFill="true" applyBorder="true" applyAlignment="true">
      <alignment horizontal="center" vertical="center"/>
    </xf>
    <xf numFmtId="168" fontId="181" fillId="28" borderId="77"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76" xfId="40232" applyNumberFormat="true" applyFont="true" applyFill="true" applyBorder="true" applyAlignment="true">
      <alignment horizontal="center" vertical="center"/>
    </xf>
    <xf numFmtId="168" fontId="181" fillId="28" borderId="77" xfId="40244" applyNumberFormat="true" applyFont="true" applyFill="true" applyBorder="true" applyAlignment="true">
      <alignment horizontal="center" vertical="center"/>
    </xf>
    <xf numFmtId="168" fontId="181" fillId="28" borderId="77" xfId="40256" applyNumberFormat="true" applyFont="true" applyFill="true" applyBorder="true" applyAlignment="true">
      <alignment horizontal="center" vertical="center"/>
    </xf>
    <xf numFmtId="168" fontId="181" fillId="28" borderId="76" xfId="40292" applyNumberFormat="true" applyFont="true" applyFill="true" applyBorder="true" applyAlignment="true">
      <alignment horizontal="center" vertical="center"/>
    </xf>
    <xf numFmtId="168" fontId="181" fillId="28" borderId="77" xfId="40304" applyNumberFormat="true" applyFont="true" applyFill="true" applyBorder="true" applyAlignment="true">
      <alignment horizontal="center" vertical="center"/>
    </xf>
    <xf numFmtId="168" fontId="181" fillId="28" borderId="76" xfId="40534" applyNumberFormat="true" applyFont="true" applyFill="true" applyBorder="true" applyAlignment="true">
      <alignment horizontal="center" vertical="center"/>
    </xf>
    <xf numFmtId="168" fontId="181" fillId="28" borderId="77" xfId="40540"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76" xfId="40420" applyNumberFormat="true" applyFont="true" applyFill="true" applyBorder="true" applyAlignment="true">
      <alignment horizontal="center" vertical="center"/>
    </xf>
    <xf numFmtId="168" fontId="181" fillId="28" borderId="77"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6"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2" xfId="40174"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6"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2" xfId="40294"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6"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6" xfId="40446" applyNumberFormat="true" applyFont="true" applyFill="true" applyBorder="true" applyAlignment="true">
      <alignment horizontal="center" vertical="center"/>
    </xf>
    <xf numFmtId="168" fontId="181" fillId="28" borderId="66" xfId="40078" applyNumberFormat="true" applyFont="true" applyFill="true" applyBorder="true" applyAlignment="true">
      <alignment horizontal="center" vertical="center"/>
    </xf>
    <xf numFmtId="0" fontId="151" fillId="3" borderId="52" xfId="45184" applyFont="true" applyBorder="true" applyAlignment="true">
      <alignment horizontal="center" vertical="center" wrapText="true"/>
    </xf>
    <xf numFmtId="0" fontId="151" fillId="3" borderId="53" xfId="45185" applyFont="true" applyBorder="true" applyAlignment="true">
      <alignment horizontal="center" vertical="center" wrapText="true"/>
    </xf>
    <xf numFmtId="0" fontId="151" fillId="3" borderId="53" xfId="45186" applyFont="true" applyBorder="true" applyAlignment="true">
      <alignment horizontal="center" vertical="center" wrapText="true"/>
    </xf>
    <xf numFmtId="0" fontId="151" fillId="3" borderId="52" xfId="45214" applyFont="true" applyBorder="true" applyAlignment="true">
      <alignment horizontal="center" vertical="center" wrapText="true"/>
    </xf>
    <xf numFmtId="0" fontId="151" fillId="3" borderId="53" xfId="45215" applyFont="true" applyBorder="true" applyAlignment="true">
      <alignment horizontal="center" vertical="center" wrapText="true"/>
    </xf>
    <xf numFmtId="0" fontId="151" fillId="3" borderId="53" xfId="45216" applyFont="true" applyBorder="true" applyAlignment="true">
      <alignment horizontal="center" vertical="center" wrapText="true"/>
    </xf>
    <xf numFmtId="0" fontId="151" fillId="3" borderId="52" xfId="45240" applyFont="true" applyBorder="true" applyAlignment="true">
      <alignment horizontal="center" vertical="center" wrapText="true"/>
    </xf>
    <xf numFmtId="0" fontId="151" fillId="3" borderId="53" xfId="45241" applyFont="true" applyBorder="true" applyAlignment="true">
      <alignment horizontal="center" vertical="center" wrapText="true"/>
    </xf>
    <xf numFmtId="0" fontId="151" fillId="3" borderId="53" xfId="45242" applyFont="true" applyBorder="true" applyAlignment="true">
      <alignment horizontal="center" vertical="center" wrapText="true"/>
    </xf>
    <xf numFmtId="0" fontId="151" fillId="3" borderId="52" xfId="45270" applyFont="true" applyBorder="true" applyAlignment="true">
      <alignment horizontal="center" vertical="center" wrapText="true"/>
    </xf>
    <xf numFmtId="0" fontId="151" fillId="3" borderId="53" xfId="45271" applyFont="true" applyBorder="true" applyAlignment="true">
      <alignment horizontal="center" vertical="center" wrapText="true"/>
    </xf>
    <xf numFmtId="0" fontId="151" fillId="3" borderId="53" xfId="45272" applyFont="true" applyBorder="true" applyAlignment="true">
      <alignment horizontal="center" vertical="center" wrapText="true"/>
    </xf>
    <xf numFmtId="0" fontId="151" fillId="3" borderId="52" xfId="45297" applyFont="true" applyBorder="true" applyAlignment="true">
      <alignment horizontal="center" vertical="center" wrapText="true"/>
    </xf>
    <xf numFmtId="0" fontId="151" fillId="3" borderId="53" xfId="45298" applyFont="true" applyBorder="true" applyAlignment="true">
      <alignment horizontal="center" vertical="center" wrapText="true"/>
    </xf>
    <xf numFmtId="0" fontId="151" fillId="3" borderId="53" xfId="45299" applyFont="true" applyBorder="true" applyAlignment="true">
      <alignment horizontal="center" vertical="center" wrapText="true"/>
    </xf>
    <xf numFmtId="0" fontId="151" fillId="3" borderId="52" xfId="45339" applyFont="true" applyBorder="true" applyAlignment="true">
      <alignment horizontal="center" vertical="center" wrapText="true"/>
    </xf>
    <xf numFmtId="0" fontId="151" fillId="3" borderId="53" xfId="45340" applyFont="true" applyBorder="true" applyAlignment="true">
      <alignment horizontal="center" vertical="center" wrapText="true"/>
    </xf>
    <xf numFmtId="0" fontId="151" fillId="3" borderId="53" xfId="45341" applyFont="true" applyBorder="true" applyAlignment="true">
      <alignment horizontal="center" vertical="center" wrapText="true"/>
    </xf>
    <xf numFmtId="0" fontId="151" fillId="33" borderId="100" xfId="45290" applyFont="true" applyFill="true" applyBorder="true" applyAlignment="true">
      <alignment horizontal="center" vertical="center" wrapText="true"/>
    </xf>
    <xf numFmtId="0" fontId="151" fillId="33" borderId="125" xfId="45291" applyFont="true" applyFill="true" applyBorder="true" applyAlignment="true">
      <alignment horizontal="center" vertical="center" wrapText="true"/>
    </xf>
    <xf numFmtId="0" fontId="151" fillId="33" borderId="100" xfId="45296" applyFont="true" applyFill="true" applyBorder="true" applyAlignment="true">
      <alignment horizontal="center" vertical="center" wrapText="true"/>
    </xf>
    <xf numFmtId="0" fontId="151" fillId="33" borderId="125" xfId="45297" applyFont="true" applyFill="true" applyBorder="true" applyAlignment="true">
      <alignment horizontal="center" vertical="center" wrapText="true"/>
    </xf>
    <xf numFmtId="0" fontId="151" fillId="33" borderId="100" xfId="45332" applyFont="true" applyFill="true" applyBorder="true" applyAlignment="true">
      <alignment horizontal="center" vertical="center" wrapText="true"/>
    </xf>
    <xf numFmtId="0" fontId="151" fillId="33" borderId="125" xfId="45333" applyFont="true" applyFill="true" applyBorder="true" applyAlignment="true">
      <alignment horizontal="center" vertical="center" wrapText="true"/>
    </xf>
    <xf numFmtId="0" fontId="151" fillId="33" borderId="100" xfId="45338" applyFont="true" applyFill="true" applyBorder="true" applyAlignment="true">
      <alignment horizontal="center" vertical="center" wrapText="true"/>
    </xf>
    <xf numFmtId="0" fontId="151" fillId="33" borderId="125" xfId="45339" applyFont="true" applyFill="true" applyBorder="true" applyAlignment="true">
      <alignment horizontal="center" vertical="center" wrapText="true"/>
    </xf>
    <xf numFmtId="0" fontId="151" fillId="33" borderId="107" xfId="45292" applyFont="true" applyFill="true" applyBorder="true" applyAlignment="true">
      <alignment horizontal="center" vertical="center" wrapText="true"/>
    </xf>
    <xf numFmtId="0" fontId="151" fillId="33" borderId="107" xfId="45298" applyFont="true" applyFill="true" applyBorder="true" applyAlignment="true">
      <alignment horizontal="center" vertical="center" wrapText="true"/>
    </xf>
    <xf numFmtId="0" fontId="151" fillId="33" borderId="107" xfId="45334" applyFont="true" applyFill="true" applyBorder="true" applyAlignment="true">
      <alignment horizontal="center" vertical="center" wrapText="true"/>
    </xf>
    <xf numFmtId="0" fontId="151" fillId="33" borderId="107" xfId="45340" applyFont="true" applyFill="true" applyBorder="true" applyAlignment="true">
      <alignment horizontal="center" vertical="center" wrapText="true"/>
    </xf>
    <xf numFmtId="0" fontId="151" fillId="3" borderId="109" xfId="45184" applyFont="true" applyBorder="true" applyAlignment="true">
      <alignment horizontal="center" vertical="center" wrapText="true"/>
    </xf>
    <xf numFmtId="0" fontId="151" fillId="3" borderId="109" xfId="45214" applyFont="true" applyBorder="true" applyAlignment="true">
      <alignment horizontal="center" vertical="center" wrapText="true"/>
    </xf>
    <xf numFmtId="0" fontId="151" fillId="3" borderId="109" xfId="45240" applyFont="true" applyBorder="true" applyAlignment="true">
      <alignment horizontal="center" vertical="center" wrapText="true"/>
    </xf>
    <xf numFmtId="0" fontId="151" fillId="3" borderId="109" xfId="45270" applyFont="true" applyBorder="true" applyAlignment="true">
      <alignment horizontal="center" vertical="center" wrapText="true"/>
    </xf>
    <xf numFmtId="0" fontId="151" fillId="3" borderId="109" xfId="45297" applyFont="true" applyBorder="true" applyAlignment="true">
      <alignment horizontal="center" vertical="center" wrapText="true"/>
    </xf>
    <xf numFmtId="0" fontId="151" fillId="33" borderId="100" xfId="45292" applyFont="true" applyFill="true" applyBorder="true" applyAlignment="true">
      <alignment horizontal="center" vertical="center" wrapText="true"/>
    </xf>
    <xf numFmtId="0" fontId="151" fillId="33" borderId="100" xfId="45297" applyFont="true" applyFill="true" applyBorder="true" applyAlignment="true">
      <alignment horizontal="center" vertical="center" wrapText="true"/>
    </xf>
    <xf numFmtId="0" fontId="151" fillId="3" borderId="109" xfId="45339" applyFont="true" applyBorder="true" applyAlignment="true">
      <alignment horizontal="center" vertical="center" wrapText="true"/>
    </xf>
    <xf numFmtId="0" fontId="151" fillId="33" borderId="100" xfId="45334" applyFont="true" applyFill="true" applyBorder="true" applyAlignment="true">
      <alignment horizontal="center" vertical="center" wrapText="true"/>
    </xf>
    <xf numFmtId="0" fontId="151" fillId="33" borderId="100" xfId="45339" applyFont="true" applyFill="true" applyBorder="true" applyAlignment="true">
      <alignment horizontal="center" vertical="center" wrapText="true"/>
    </xf>
    <xf numFmtId="0" fontId="151" fillId="3" borderId="110" xfId="45184" applyFont="true" applyBorder="true" applyAlignment="true">
      <alignment horizontal="center" vertical="center" wrapText="true"/>
    </xf>
    <xf numFmtId="0" fontId="151" fillId="3" borderId="110" xfId="45214" applyFont="true" applyBorder="true" applyAlignment="true">
      <alignment horizontal="center" vertical="center" wrapText="true"/>
    </xf>
    <xf numFmtId="0" fontId="151" fillId="3" borderId="110" xfId="45240" applyFont="true" applyBorder="true" applyAlignment="true">
      <alignment horizontal="center" vertical="center" wrapText="true"/>
    </xf>
    <xf numFmtId="0" fontId="151" fillId="3" borderId="110" xfId="45270" applyFont="true" applyBorder="true" applyAlignment="true">
      <alignment horizontal="center" vertical="center" wrapText="true"/>
    </xf>
    <xf numFmtId="0" fontId="151" fillId="3" borderId="110" xfId="45297" applyFont="true" applyBorder="true" applyAlignment="true">
      <alignment horizontal="center" vertical="center" wrapText="true"/>
    </xf>
    <xf numFmtId="0" fontId="151" fillId="33" borderId="130" xfId="45292" applyFont="true" applyFill="true" applyBorder="true" applyAlignment="true">
      <alignment horizontal="center" vertical="center" wrapText="true"/>
    </xf>
    <xf numFmtId="0" fontId="151" fillId="33" borderId="130" xfId="45297" applyFont="true" applyFill="true" applyBorder="true" applyAlignment="true">
      <alignment horizontal="center" vertical="center" wrapText="true"/>
    </xf>
    <xf numFmtId="0" fontId="151" fillId="3" borderId="110" xfId="45339" applyFont="true" applyBorder="true" applyAlignment="true">
      <alignment horizontal="center" vertical="center" wrapText="true"/>
    </xf>
    <xf numFmtId="0" fontId="151" fillId="33" borderId="130" xfId="45334" applyFont="true" applyFill="true" applyBorder="true" applyAlignment="true">
      <alignment horizontal="center" vertical="center" wrapText="true"/>
    </xf>
    <xf numFmtId="0" fontId="151" fillId="33" borderId="130" xfId="45339" applyFont="true" applyFill="true" applyBorder="true" applyAlignment="true">
      <alignment horizontal="center" vertical="center" wrapText="true"/>
    </xf>
    <xf numFmtId="0" fontId="151" fillId="3" borderId="96" xfId="45185" applyFont="true" applyBorder="true" applyAlignment="true">
      <alignment horizontal="center" vertical="center" wrapText="true"/>
    </xf>
    <xf numFmtId="0" fontId="151" fillId="3" borderId="96" xfId="45215" applyFont="true" applyBorder="true" applyAlignment="true">
      <alignment horizontal="center" vertical="center" wrapText="true"/>
    </xf>
    <xf numFmtId="0" fontId="151" fillId="3" borderId="96" xfId="45241" applyFont="true" applyBorder="true" applyAlignment="true">
      <alignment horizontal="center" vertical="center" wrapText="true"/>
    </xf>
    <xf numFmtId="0" fontId="151" fillId="33" borderId="126" xfId="45292" applyFont="true" applyFill="true" applyBorder="true" applyAlignment="true">
      <alignment horizontal="center" vertical="center" wrapText="true"/>
    </xf>
    <xf numFmtId="0" fontId="151" fillId="33" borderId="126" xfId="45298" applyFont="true" applyFill="true" applyBorder="true" applyAlignment="true">
      <alignment horizontal="center" vertical="center" wrapText="true"/>
    </xf>
    <xf numFmtId="0" fontId="151" fillId="3" borderId="96" xfId="45271" applyFont="true" applyBorder="true" applyAlignment="true">
      <alignment horizontal="center" vertical="center" wrapText="true"/>
    </xf>
    <xf numFmtId="0" fontId="151" fillId="3" borderId="96" xfId="45298" applyFont="true" applyBorder="true" applyAlignment="true">
      <alignment horizontal="center" vertical="center" wrapText="true"/>
    </xf>
    <xf numFmtId="0" fontId="151" fillId="33" borderId="126" xfId="45334" applyFont="true" applyFill="true" applyBorder="true" applyAlignment="true">
      <alignment horizontal="center" vertical="center" wrapText="true"/>
    </xf>
    <xf numFmtId="0" fontId="151" fillId="33" borderId="126" xfId="45340" applyFont="true" applyFill="true" applyBorder="true" applyAlignment="true">
      <alignment horizontal="center" vertical="center" wrapText="true"/>
    </xf>
    <xf numFmtId="0" fontId="151" fillId="3" borderId="96" xfId="45340" applyFont="true" applyBorder="true" applyAlignment="true">
      <alignment horizontal="center" vertical="center" wrapText="true"/>
    </xf>
    <xf numFmtId="0" fontId="151" fillId="0" borderId="100" xfId="45249" applyFont="true" applyFill="true" applyBorder="true" applyAlignment="true">
      <alignment horizontal="left" vertical="center" wrapText="true"/>
    </xf>
    <xf numFmtId="0" fontId="151" fillId="0" borderId="100" xfId="45255" applyFont="true" applyFill="true" applyBorder="true" applyAlignment="true">
      <alignment horizontal="left" vertical="center" wrapText="true"/>
    </xf>
    <xf numFmtId="0" fontId="151" fillId="0" borderId="100" xfId="45288" applyFont="true" applyFill="true" applyBorder="true" applyAlignment="true">
      <alignment horizontal="left" vertical="center" wrapText="true"/>
    </xf>
    <xf numFmtId="0" fontId="151" fillId="0" borderId="100" xfId="45294" applyFont="true" applyFill="true" applyBorder="true" applyAlignment="true">
      <alignment horizontal="left" vertical="center" wrapText="true"/>
    </xf>
    <xf numFmtId="0" fontId="151" fillId="0" borderId="100" xfId="45300" applyFont="true" applyFill="true" applyBorder="true" applyAlignment="true">
      <alignment horizontal="left" vertical="center" wrapText="true"/>
    </xf>
    <xf numFmtId="0" fontId="151" fillId="0" borderId="100" xfId="45306" applyFont="true" applyFill="true" applyBorder="true" applyAlignment="true">
      <alignment horizontal="left" vertical="center" wrapText="true"/>
    </xf>
    <xf numFmtId="0" fontId="151" fillId="0" borderId="100" xfId="45312" applyFont="true" applyFill="true" applyBorder="true" applyAlignment="true">
      <alignment horizontal="left" vertical="center" wrapText="true"/>
    </xf>
    <xf numFmtId="0" fontId="151" fillId="0" borderId="100" xfId="19382" applyFont="true" applyFill="true" applyBorder="true" applyAlignment="true">
      <alignment horizontal="left" vertical="center" wrapText="true"/>
    </xf>
    <xf numFmtId="0" fontId="151" fillId="0" borderId="100" xfId="45330" applyFont="true" applyFill="true" applyBorder="true" applyAlignment="true">
      <alignment horizontal="left" vertical="center" wrapText="true"/>
    </xf>
    <xf numFmtId="0" fontId="151" fillId="0" borderId="100" xfId="45336" applyFont="true" applyFill="true" applyBorder="true" applyAlignment="true">
      <alignment horizontal="left" vertical="center" wrapText="true"/>
    </xf>
    <xf numFmtId="0" fontId="151" fillId="0" borderId="100" xfId="45342" applyFont="true" applyFill="true" applyBorder="true" applyAlignment="true">
      <alignment horizontal="left" vertical="center" wrapText="true"/>
    </xf>
    <xf numFmtId="0" fontId="151" fillId="0" borderId="100" xfId="45344" applyFont="true" applyFill="true" applyBorder="true" applyAlignment="true">
      <alignment horizontal="left" vertical="center" wrapText="true"/>
    </xf>
    <xf numFmtId="0" fontId="151" fillId="0" borderId="100" xfId="45346" applyFont="true" applyFill="true" applyBorder="true" applyAlignment="true">
      <alignment horizontal="left" vertical="center" wrapText="true"/>
    </xf>
    <xf numFmtId="0" fontId="24" fillId="3" borderId="133" xfId="19344" applyBorder="true" applyAlignment="true">
      <alignment vertical="center" wrapText="true"/>
    </xf>
    <xf numFmtId="0" fontId="151" fillId="0" borderId="105" xfId="45306" applyFont="true" applyFill="true" applyBorder="true" applyAlignment="true">
      <alignment horizontal="left" vertical="center" wrapText="true"/>
    </xf>
    <xf numFmtId="0" fontId="151" fillId="26" borderId="116" xfId="40248" applyFont="true" applyFill="true" applyBorder="true" applyAlignment="true">
      <alignment horizontal="left" vertical="center"/>
    </xf>
    <xf numFmtId="0" fontId="151" fillId="0" borderId="107" xfId="19384" applyFont="true" applyFill="true" applyBorder="true" applyAlignment="true">
      <alignment horizontal="left" vertical="center"/>
    </xf>
    <xf numFmtId="169" fontId="150" fillId="33" borderId="102" xfId="45189" applyNumberFormat="true" applyFont="true" applyFill="true" applyBorder="true" applyAlignment="true">
      <alignment horizontal="center" vertical="center"/>
    </xf>
    <xf numFmtId="169" fontId="150" fillId="33" borderId="123" xfId="45190" applyNumberFormat="true" applyFont="true" applyFill="true" applyBorder="true" applyAlignment="true">
      <alignment horizontal="center" vertical="center"/>
    </xf>
    <xf numFmtId="169" fontId="150" fillId="33" borderId="124" xfId="45191" applyNumberFormat="true" applyFont="true" applyFill="true" applyBorder="true" applyAlignment="true">
      <alignment horizontal="center" vertical="center"/>
    </xf>
    <xf numFmtId="169" fontId="150" fillId="33" borderId="129" xfId="45190" applyNumberFormat="true" applyFont="true" applyFill="true" applyBorder="true" applyAlignment="true">
      <alignment horizontal="center" vertical="center"/>
    </xf>
    <xf numFmtId="169" fontId="150" fillId="33" borderId="106" xfId="45191" applyNumberFormat="true" applyFont="true" applyFill="true" applyBorder="true" applyAlignment="true">
      <alignment horizontal="center" vertical="center"/>
    </xf>
    <xf numFmtId="169" fontId="150" fillId="33" borderId="102" xfId="45190" applyNumberFormat="true" applyFont="true" applyFill="true" applyBorder="true" applyAlignment="true">
      <alignment horizontal="center" vertical="center"/>
    </xf>
    <xf numFmtId="169" fontId="150" fillId="33" borderId="100" xfId="45195" applyNumberFormat="true" applyFont="true" applyFill="true" applyBorder="true" applyAlignment="true">
      <alignment horizontal="center" vertical="center"/>
    </xf>
    <xf numFmtId="169" fontId="150" fillId="33" borderId="125" xfId="45196" applyNumberFormat="true" applyFont="true" applyFill="true" applyBorder="true" applyAlignment="true">
      <alignment horizontal="center" vertical="center"/>
    </xf>
    <xf numFmtId="169" fontId="150" fillId="33" borderId="126" xfId="45197" applyNumberFormat="true" applyFont="true" applyFill="true" applyBorder="true" applyAlignment="true">
      <alignment horizontal="center" vertical="center"/>
    </xf>
    <xf numFmtId="169" fontId="150" fillId="33" borderId="130" xfId="45196" applyNumberFormat="true" applyFont="true" applyFill="true" applyBorder="true" applyAlignment="true">
      <alignment horizontal="center" vertical="center"/>
    </xf>
    <xf numFmtId="169" fontId="150" fillId="33" borderId="107" xfId="45197" applyNumberFormat="true" applyFont="true" applyFill="true" applyBorder="true" applyAlignment="true">
      <alignment horizontal="center" vertical="center"/>
    </xf>
    <xf numFmtId="169" fontId="150" fillId="33" borderId="100" xfId="45196" applyNumberFormat="true" applyFont="true" applyFill="true" applyBorder="true" applyAlignment="true">
      <alignment horizontal="center" vertical="center"/>
    </xf>
    <xf numFmtId="169" fontId="150" fillId="33" borderId="100" xfId="20220" applyNumberFormat="true" applyFont="true" applyFill="true" applyBorder="true" applyAlignment="true">
      <alignment horizontal="center" vertical="center"/>
    </xf>
    <xf numFmtId="169" fontId="150" fillId="33" borderId="125" xfId="20220" applyNumberFormat="true" applyFont="true" applyFill="true" applyBorder="true" applyAlignment="true">
      <alignment horizontal="center" vertical="center"/>
    </xf>
    <xf numFmtId="169" fontId="150" fillId="33" borderId="126" xfId="20220" applyNumberFormat="true" applyFont="true" applyFill="true" applyBorder="true" applyAlignment="true">
      <alignment horizontal="center" vertical="center"/>
    </xf>
    <xf numFmtId="169" fontId="150" fillId="33" borderId="130" xfId="20220" applyNumberFormat="true" applyFont="true" applyFill="true" applyBorder="true" applyAlignment="true">
      <alignment horizontal="center" vertical="center"/>
    </xf>
    <xf numFmtId="169" fontId="150" fillId="33" borderId="107" xfId="20220" applyNumberFormat="true" applyFont="true" applyFill="true" applyBorder="true" applyAlignment="true">
      <alignment horizontal="center" vertical="center"/>
    </xf>
    <xf numFmtId="169" fontId="150" fillId="33" borderId="105" xfId="45201" applyNumberFormat="true" applyFont="true" applyFill="true" applyBorder="true" applyAlignment="true">
      <alignment horizontal="center" vertical="center"/>
    </xf>
    <xf numFmtId="169" fontId="150" fillId="33" borderId="127" xfId="45202" applyNumberFormat="true" applyFont="true" applyFill="true" applyBorder="true" applyAlignment="true">
      <alignment horizontal="center" vertical="center"/>
    </xf>
    <xf numFmtId="169" fontId="150" fillId="33" borderId="128" xfId="45203" applyNumberFormat="true" applyFont="true" applyFill="true" applyBorder="true" applyAlignment="true">
      <alignment horizontal="center" vertical="center"/>
    </xf>
    <xf numFmtId="169" fontId="150" fillId="33" borderId="131" xfId="45202" applyNumberFormat="true" applyFont="true" applyFill="true" applyBorder="true" applyAlignment="true">
      <alignment horizontal="center" vertical="center"/>
    </xf>
    <xf numFmtId="169" fontId="150" fillId="33" borderId="108" xfId="45203" applyNumberFormat="true" applyFont="true" applyFill="true" applyBorder="true" applyAlignment="true">
      <alignment horizontal="center" vertical="center"/>
    </xf>
    <xf numFmtId="169" fontId="150" fillId="33" borderId="105" xfId="45202" applyNumberFormat="true" applyFont="true" applyFill="true" applyBorder="true" applyAlignment="true">
      <alignment horizontal="center" vertical="center"/>
    </xf>
    <xf numFmtId="169" fontId="150" fillId="33" borderId="102" xfId="45225" applyNumberFormat="true" applyFont="true" applyFill="true" applyBorder="true" applyAlignment="true">
      <alignment horizontal="center" vertical="center"/>
    </xf>
    <xf numFmtId="169" fontId="150" fillId="33" borderId="123" xfId="45226" applyNumberFormat="true" applyFont="true" applyFill="true" applyBorder="true" applyAlignment="true">
      <alignment horizontal="center" vertical="center"/>
    </xf>
    <xf numFmtId="169" fontId="150" fillId="33" borderId="124" xfId="45227" applyNumberFormat="true" applyFont="true" applyFill="true" applyBorder="true" applyAlignment="true">
      <alignment horizontal="center" vertical="center"/>
    </xf>
    <xf numFmtId="169" fontId="150" fillId="33" borderId="129" xfId="45226" applyNumberFormat="true" applyFont="true" applyFill="true" applyBorder="true" applyAlignment="true">
      <alignment horizontal="center" vertical="center"/>
    </xf>
    <xf numFmtId="169" fontId="150" fillId="33" borderId="106" xfId="45227" applyNumberFormat="true" applyFont="true" applyFill="true" applyBorder="true" applyAlignment="true">
      <alignment horizontal="center" vertical="center"/>
    </xf>
    <xf numFmtId="169" fontId="150" fillId="33" borderId="102" xfId="45226" applyNumberFormat="true" applyFont="true" applyFill="true" applyBorder="true" applyAlignment="true">
      <alignment horizontal="center" vertical="center"/>
    </xf>
    <xf numFmtId="169" fontId="150" fillId="33" borderId="100" xfId="45225" applyNumberFormat="true" applyFont="true" applyFill="true" applyBorder="true" applyAlignment="true">
      <alignment horizontal="center" vertical="center"/>
    </xf>
    <xf numFmtId="169" fontId="150" fillId="33" borderId="125" xfId="45226" applyNumberFormat="true" applyFont="true" applyFill="true" applyBorder="true" applyAlignment="true">
      <alignment horizontal="center" vertical="center"/>
    </xf>
    <xf numFmtId="169" fontId="150" fillId="33" borderId="126" xfId="45227" applyNumberFormat="true" applyFont="true" applyFill="true" applyBorder="true" applyAlignment="true">
      <alignment horizontal="center" vertical="center"/>
    </xf>
    <xf numFmtId="169" fontId="150" fillId="33" borderId="130" xfId="45226" applyNumberFormat="true" applyFont="true" applyFill="true" applyBorder="true" applyAlignment="true">
      <alignment horizontal="center" vertical="center"/>
    </xf>
    <xf numFmtId="169" fontId="150" fillId="33" borderId="107" xfId="45227" applyNumberFormat="true" applyFont="true" applyFill="true" applyBorder="true" applyAlignment="true">
      <alignment horizontal="center" vertical="center"/>
    </xf>
    <xf numFmtId="169" fontId="150" fillId="33" borderId="100" xfId="45226" applyNumberFormat="true" applyFont="true" applyFill="true" applyBorder="true" applyAlignment="true">
      <alignment horizontal="center" vertical="center"/>
    </xf>
    <xf numFmtId="169" fontId="150" fillId="33" borderId="100" xfId="45219" applyNumberFormat="true" applyFont="true" applyFill="true" applyBorder="true" applyAlignment="true">
      <alignment horizontal="center" vertical="center"/>
    </xf>
    <xf numFmtId="169" fontId="150" fillId="33" borderId="125" xfId="45220" applyNumberFormat="true" applyFont="true" applyFill="true" applyBorder="true" applyAlignment="true">
      <alignment horizontal="center" vertical="center"/>
    </xf>
    <xf numFmtId="169" fontId="150" fillId="33" borderId="126" xfId="45221" applyNumberFormat="true" applyFont="true" applyFill="true" applyBorder="true" applyAlignment="true">
      <alignment horizontal="center" vertical="center"/>
    </xf>
    <xf numFmtId="169" fontId="150" fillId="33" borderId="130" xfId="45220" applyNumberFormat="true" applyFont="true" applyFill="true" applyBorder="true" applyAlignment="true">
      <alignment horizontal="center" vertical="center"/>
    </xf>
    <xf numFmtId="169" fontId="150" fillId="33" borderId="107" xfId="45221" applyNumberFormat="true" applyFont="true" applyFill="true" applyBorder="true" applyAlignment="true">
      <alignment horizontal="center" vertical="center"/>
    </xf>
    <xf numFmtId="169" fontId="150" fillId="33" borderId="100" xfId="45220" applyNumberFormat="true" applyFont="true" applyFill="true" applyBorder="true" applyAlignment="true">
      <alignment horizontal="center" vertical="center"/>
    </xf>
    <xf numFmtId="169" fontId="150" fillId="33" borderId="102" xfId="45245" applyNumberFormat="true" applyFont="true" applyFill="true" applyBorder="true" applyAlignment="true">
      <alignment horizontal="center" vertical="center"/>
    </xf>
    <xf numFmtId="169" fontId="150" fillId="33" borderId="123" xfId="45246" applyNumberFormat="true" applyFont="true" applyFill="true" applyBorder="true" applyAlignment="true">
      <alignment horizontal="center" vertical="center"/>
    </xf>
    <xf numFmtId="169" fontId="150" fillId="33" borderId="124" xfId="45247" applyNumberFormat="true" applyFont="true" applyFill="true" applyBorder="true" applyAlignment="true">
      <alignment horizontal="center" vertical="center"/>
    </xf>
    <xf numFmtId="169" fontId="150" fillId="33" borderId="129" xfId="45246" applyNumberFormat="true" applyFont="true" applyFill="true" applyBorder="true" applyAlignment="true">
      <alignment horizontal="center" vertical="center"/>
    </xf>
    <xf numFmtId="169" fontId="150" fillId="33" borderId="106" xfId="45247" applyNumberFormat="true" applyFont="true" applyFill="true" applyBorder="true" applyAlignment="true">
      <alignment horizontal="center" vertical="center"/>
    </xf>
    <xf numFmtId="169" fontId="150" fillId="33" borderId="102" xfId="45246" applyNumberFormat="true" applyFont="true" applyFill="true" applyBorder="true" applyAlignment="true">
      <alignment horizontal="center" vertical="center"/>
    </xf>
    <xf numFmtId="169" fontId="150" fillId="33" borderId="100" xfId="45251" applyNumberFormat="true" applyFont="true" applyFill="true" applyBorder="true" applyAlignment="true">
      <alignment horizontal="center" vertical="center"/>
    </xf>
    <xf numFmtId="169" fontId="150" fillId="33" borderId="125" xfId="45252" applyNumberFormat="true" applyFont="true" applyFill="true" applyBorder="true" applyAlignment="true">
      <alignment horizontal="center" vertical="center"/>
    </xf>
    <xf numFmtId="169" fontId="150" fillId="33" borderId="126" xfId="45253" applyNumberFormat="true" applyFont="true" applyFill="true" applyBorder="true" applyAlignment="true">
      <alignment horizontal="center" vertical="center"/>
    </xf>
    <xf numFmtId="169" fontId="150" fillId="33" borderId="130" xfId="45252" applyNumberFormat="true" applyFont="true" applyFill="true" applyBorder="true" applyAlignment="true">
      <alignment horizontal="center" vertical="center"/>
    </xf>
    <xf numFmtId="169" fontId="150" fillId="33" borderId="107" xfId="45253" applyNumberFormat="true" applyFont="true" applyFill="true" applyBorder="true" applyAlignment="true">
      <alignment horizontal="center" vertical="center"/>
    </xf>
    <xf numFmtId="169" fontId="150" fillId="33" borderId="100" xfId="45252" applyNumberFormat="true" applyFont="true" applyFill="true" applyBorder="true" applyAlignment="true">
      <alignment horizontal="center" vertical="center"/>
    </xf>
    <xf numFmtId="169" fontId="150" fillId="33" borderId="100" xfId="45257" applyNumberFormat="true" applyFont="true" applyFill="true" applyBorder="true" applyAlignment="true">
      <alignment horizontal="center" vertical="center"/>
    </xf>
    <xf numFmtId="169" fontId="150" fillId="33" borderId="125" xfId="45258" applyNumberFormat="true" applyFont="true" applyFill="true" applyBorder="true" applyAlignment="true">
      <alignment horizontal="center" vertical="center"/>
    </xf>
    <xf numFmtId="169" fontId="150" fillId="33" borderId="126" xfId="45259" applyNumberFormat="true" applyFont="true" applyFill="true" applyBorder="true" applyAlignment="true">
      <alignment horizontal="center" vertical="center"/>
    </xf>
    <xf numFmtId="169" fontId="150" fillId="33" borderId="130" xfId="45258" applyNumberFormat="true" applyFont="true" applyFill="true" applyBorder="true" applyAlignment="true">
      <alignment horizontal="center" vertical="center"/>
    </xf>
    <xf numFmtId="169" fontId="150" fillId="33" borderId="107" xfId="45259" applyNumberFormat="true" applyFont="true" applyFill="true" applyBorder="true" applyAlignment="true">
      <alignment horizontal="center" vertical="center"/>
    </xf>
    <xf numFmtId="169" fontId="150" fillId="33" borderId="100" xfId="45258" applyNumberFormat="true" applyFont="true" applyFill="true" applyBorder="true" applyAlignment="true">
      <alignment horizontal="center" vertical="center"/>
    </xf>
    <xf numFmtId="169" fontId="150" fillId="33" borderId="102" xfId="45275" applyNumberFormat="true" applyFont="true" applyFill="true" applyBorder="true" applyAlignment="true">
      <alignment horizontal="center" vertical="center"/>
    </xf>
    <xf numFmtId="169" fontId="150" fillId="33" borderId="123" xfId="45275" applyNumberFormat="true" applyFont="true" applyFill="true" applyBorder="true" applyAlignment="true">
      <alignment horizontal="center" vertical="center"/>
    </xf>
    <xf numFmtId="169" fontId="150" fillId="33" borderId="124" xfId="45275" applyNumberFormat="true" applyFont="true" applyFill="true" applyBorder="true" applyAlignment="true">
      <alignment horizontal="center" vertical="center"/>
    </xf>
    <xf numFmtId="169" fontId="150" fillId="33" borderId="129" xfId="45275" applyNumberFormat="true" applyFont="true" applyFill="true" applyBorder="true" applyAlignment="true">
      <alignment horizontal="center" vertical="center"/>
    </xf>
    <xf numFmtId="169" fontId="150" fillId="33" borderId="106" xfId="45275" applyNumberFormat="true" applyFont="true" applyFill="true" applyBorder="true" applyAlignment="true">
      <alignment horizontal="center" vertical="center"/>
    </xf>
    <xf numFmtId="169" fontId="150" fillId="33" borderId="100" xfId="45278" applyNumberFormat="true" applyFont="true" applyFill="true" applyBorder="true" applyAlignment="true">
      <alignment horizontal="center" vertical="center"/>
    </xf>
    <xf numFmtId="169" fontId="150" fillId="33" borderId="125" xfId="45278" applyNumberFormat="true" applyFont="true" applyFill="true" applyBorder="true" applyAlignment="true">
      <alignment horizontal="center" vertical="center"/>
    </xf>
    <xf numFmtId="169" fontId="150" fillId="33" borderId="126" xfId="45278" applyNumberFormat="true" applyFont="true" applyFill="true" applyBorder="true" applyAlignment="true">
      <alignment horizontal="center" vertical="center"/>
    </xf>
    <xf numFmtId="169" fontId="150" fillId="33" borderId="130" xfId="45278" applyNumberFormat="true" applyFont="true" applyFill="true" applyBorder="true" applyAlignment="true">
      <alignment horizontal="center" vertical="center"/>
    </xf>
    <xf numFmtId="169" fontId="150" fillId="33" borderId="107" xfId="45278" applyNumberFormat="true" applyFont="true" applyFill="true" applyBorder="true" applyAlignment="true">
      <alignment horizontal="center" vertical="center"/>
    </xf>
    <xf numFmtId="169" fontId="150" fillId="33" borderId="100" xfId="20296" applyNumberFormat="true" applyFont="true" applyFill="true" applyBorder="true" applyAlignment="true">
      <alignment horizontal="center" vertical="center"/>
    </xf>
    <xf numFmtId="169" fontId="150" fillId="33" borderId="125" xfId="20296" applyNumberFormat="true" applyFont="true" applyFill="true" applyBorder="true" applyAlignment="true">
      <alignment horizontal="center" vertical="center"/>
    </xf>
    <xf numFmtId="169" fontId="150" fillId="33" borderId="126" xfId="20296" applyNumberFormat="true" applyFont="true" applyFill="true" applyBorder="true" applyAlignment="true">
      <alignment horizontal="center" vertical="center"/>
    </xf>
    <xf numFmtId="169" fontId="150" fillId="33" borderId="130" xfId="20296" applyNumberFormat="true" applyFont="true" applyFill="true" applyBorder="true" applyAlignment="true">
      <alignment horizontal="center" vertical="center"/>
    </xf>
    <xf numFmtId="169" fontId="150" fillId="33" borderId="107" xfId="20296" applyNumberFormat="true" applyFont="true" applyFill="true" applyBorder="true" applyAlignment="true">
      <alignment horizontal="center" vertical="center"/>
    </xf>
    <xf numFmtId="169" fontId="150" fillId="33" borderId="125" xfId="45279" applyNumberFormat="true" applyFont="true" applyFill="true" applyBorder="true" applyAlignment="true">
      <alignment horizontal="center" vertical="center"/>
    </xf>
    <xf numFmtId="169" fontId="150" fillId="33" borderId="126" xfId="45280" applyNumberFormat="true" applyFont="true" applyFill="true" applyBorder="true" applyAlignment="true">
      <alignment horizontal="center" vertical="center"/>
    </xf>
    <xf numFmtId="169" fontId="150" fillId="33" borderId="130" xfId="45279" applyNumberFormat="true" applyFont="true" applyFill="true" applyBorder="true" applyAlignment="true">
      <alignment horizontal="center" vertical="center"/>
    </xf>
    <xf numFmtId="169" fontId="150" fillId="33" borderId="107" xfId="45280" applyNumberFormat="true" applyFont="true" applyFill="true" applyBorder="true" applyAlignment="true">
      <alignment horizontal="center" vertical="center"/>
    </xf>
    <xf numFmtId="169" fontId="150" fillId="33" borderId="100" xfId="45279" applyNumberFormat="true" applyFont="true" applyFill="true" applyBorder="true" applyAlignment="true">
      <alignment horizontal="center" vertical="center"/>
    </xf>
    <xf numFmtId="169" fontId="150" fillId="33" borderId="105" xfId="45284" applyNumberFormat="true" applyFont="true" applyFill="true" applyBorder="true" applyAlignment="true">
      <alignment horizontal="center" vertical="center"/>
    </xf>
    <xf numFmtId="169" fontId="150" fillId="33" borderId="127" xfId="45285" applyNumberFormat="true" applyFont="true" applyFill="true" applyBorder="true" applyAlignment="true">
      <alignment horizontal="center" vertical="center"/>
    </xf>
    <xf numFmtId="169" fontId="150" fillId="33" borderId="128" xfId="45286" applyNumberFormat="true" applyFont="true" applyFill="true" applyBorder="true" applyAlignment="true">
      <alignment horizontal="center" vertical="center"/>
    </xf>
    <xf numFmtId="169" fontId="150" fillId="33" borderId="131" xfId="45285" applyNumberFormat="true" applyFont="true" applyFill="true" applyBorder="true" applyAlignment="true">
      <alignment horizontal="center" vertical="center"/>
    </xf>
    <xf numFmtId="169" fontId="150" fillId="33" borderId="108" xfId="45286" applyNumberFormat="true" applyFont="true" applyFill="true" applyBorder="true" applyAlignment="true">
      <alignment horizontal="center" vertical="center"/>
    </xf>
    <xf numFmtId="169" fontId="150" fillId="33" borderId="105" xfId="45285" applyNumberFormat="true" applyFont="true" applyFill="true" applyBorder="true" applyAlignment="true">
      <alignment horizontal="center" vertical="center"/>
    </xf>
    <xf numFmtId="169" fontId="150" fillId="33" borderId="102" xfId="45302" applyNumberFormat="true" applyFont="true" applyFill="true" applyBorder="true" applyAlignment="true">
      <alignment horizontal="center" vertical="center"/>
    </xf>
    <xf numFmtId="169" fontId="150" fillId="33" borderId="123" xfId="45303" applyNumberFormat="true" applyFont="true" applyFill="true" applyBorder="true" applyAlignment="true">
      <alignment horizontal="center" vertical="center"/>
    </xf>
    <xf numFmtId="169" fontId="150" fillId="33" borderId="124" xfId="45304" applyNumberFormat="true" applyFont="true" applyFill="true" applyBorder="true" applyAlignment="true">
      <alignment horizontal="center" vertical="center"/>
    </xf>
    <xf numFmtId="169" fontId="150" fillId="33" borderId="129" xfId="45303" applyNumberFormat="true" applyFont="true" applyFill="true" applyBorder="true" applyAlignment="true">
      <alignment horizontal="center" vertical="center"/>
    </xf>
    <xf numFmtId="169" fontId="150" fillId="33" borderId="106" xfId="45304" applyNumberFormat="true" applyFont="true" applyFill="true" applyBorder="true" applyAlignment="true">
      <alignment horizontal="center" vertical="center"/>
    </xf>
    <xf numFmtId="169" fontId="150" fillId="33" borderId="102" xfId="45303" applyNumberFormat="true" applyFont="true" applyFill="true" applyBorder="true" applyAlignment="true">
      <alignment horizontal="center" vertical="center"/>
    </xf>
    <xf numFmtId="169" fontId="150" fillId="33" borderId="100" xfId="45308" applyNumberFormat="true" applyFont="true" applyFill="true" applyBorder="true" applyAlignment="true">
      <alignment horizontal="center" vertical="center"/>
    </xf>
    <xf numFmtId="169" fontId="150" fillId="33" borderId="125" xfId="45309" applyNumberFormat="true" applyFont="true" applyFill="true" applyBorder="true" applyAlignment="true">
      <alignment horizontal="center" vertical="center"/>
    </xf>
    <xf numFmtId="169" fontId="150" fillId="33" borderId="126" xfId="45310" applyNumberFormat="true" applyFont="true" applyFill="true" applyBorder="true" applyAlignment="true">
      <alignment horizontal="center" vertical="center"/>
    </xf>
    <xf numFmtId="169" fontId="150" fillId="33" borderId="130" xfId="45309" applyNumberFormat="true" applyFont="true" applyFill="true" applyBorder="true" applyAlignment="true">
      <alignment horizontal="center" vertical="center"/>
    </xf>
    <xf numFmtId="169" fontId="150" fillId="33" borderId="107" xfId="45310" applyNumberFormat="true" applyFont="true" applyFill="true" applyBorder="true" applyAlignment="true">
      <alignment horizontal="center" vertical="center"/>
    </xf>
    <xf numFmtId="169" fontId="150" fillId="33" borderId="100" xfId="45309" applyNumberFormat="true" applyFont="true" applyFill="true" applyBorder="true" applyAlignment="true">
      <alignment horizontal="center" vertical="center"/>
    </xf>
    <xf numFmtId="168" fontId="150" fillId="33" borderId="100" xfId="45318" applyNumberFormat="true" applyFont="true" applyFill="true" applyBorder="true" applyAlignment="true">
      <alignment horizontal="center" vertical="center"/>
    </xf>
    <xf numFmtId="168" fontId="150" fillId="33" borderId="125" xfId="45319" applyNumberFormat="true" applyFont="true" applyFill="true" applyBorder="true" applyAlignment="true">
      <alignment horizontal="center" vertical="center"/>
    </xf>
    <xf numFmtId="168" fontId="150" fillId="33" borderId="126" xfId="45320" applyNumberFormat="true" applyFont="true" applyFill="true" applyBorder="true" applyAlignment="true">
      <alignment horizontal="center" vertical="center"/>
    </xf>
    <xf numFmtId="168" fontId="150" fillId="33" borderId="130" xfId="45319" applyNumberFormat="true" applyFont="true" applyFill="true" applyBorder="true" applyAlignment="true">
      <alignment horizontal="center" vertical="center"/>
    </xf>
    <xf numFmtId="168" fontId="150" fillId="33" borderId="107" xfId="45320" applyNumberFormat="true" applyFont="true" applyFill="true" applyBorder="true" applyAlignment="true">
      <alignment horizontal="center" vertical="center"/>
    </xf>
    <xf numFmtId="168" fontId="150" fillId="33" borderId="100" xfId="45319" applyNumberFormat="true" applyFont="true" applyFill="true" applyBorder="true" applyAlignment="true">
      <alignment horizontal="center" vertical="center"/>
    </xf>
    <xf numFmtId="168" fontId="150" fillId="33" borderId="100" xfId="45322" applyNumberFormat="true" applyFont="true" applyFill="true" applyBorder="true" applyAlignment="true">
      <alignment horizontal="center" vertical="center"/>
    </xf>
    <xf numFmtId="168" fontId="150" fillId="33" borderId="125" xfId="45323" applyNumberFormat="true" applyFont="true" applyFill="true" applyBorder="true" applyAlignment="true">
      <alignment horizontal="center" vertical="center"/>
    </xf>
    <xf numFmtId="168" fontId="150" fillId="33" borderId="126" xfId="45324" applyNumberFormat="true" applyFont="true" applyFill="true" applyBorder="true" applyAlignment="true">
      <alignment horizontal="center" vertical="center"/>
    </xf>
    <xf numFmtId="168" fontId="150" fillId="33" borderId="130" xfId="45323" applyNumberFormat="true" applyFont="true" applyFill="true" applyBorder="true" applyAlignment="true">
      <alignment horizontal="center" vertical="center"/>
    </xf>
    <xf numFmtId="168" fontId="150" fillId="33" borderId="107" xfId="45324" applyNumberFormat="true" applyFont="true" applyFill="true" applyBorder="true" applyAlignment="true">
      <alignment horizontal="center" vertical="center"/>
    </xf>
    <xf numFmtId="168" fontId="150" fillId="33" borderId="100" xfId="45323" applyNumberFormat="true" applyFont="true" applyFill="true" applyBorder="true" applyAlignment="true">
      <alignment horizontal="center" vertical="center"/>
    </xf>
    <xf numFmtId="168" fontId="150" fillId="33" borderId="100" xfId="45326" applyNumberFormat="true" applyFont="true" applyFill="true" applyBorder="true" applyAlignment="true">
      <alignment horizontal="center" vertical="center"/>
    </xf>
    <xf numFmtId="168" fontId="150" fillId="33" borderId="125" xfId="45327" applyNumberFormat="true" applyFont="true" applyFill="true" applyBorder="true" applyAlignment="true">
      <alignment horizontal="center" vertical="center"/>
    </xf>
    <xf numFmtId="168" fontId="150" fillId="33" borderId="126" xfId="45328" applyNumberFormat="true" applyFont="true" applyFill="true" applyBorder="true" applyAlignment="true">
      <alignment horizontal="center" vertical="center"/>
    </xf>
    <xf numFmtId="168" fontId="150" fillId="33" borderId="130" xfId="45327" applyNumberFormat="true" applyFont="true" applyFill="true" applyBorder="true" applyAlignment="true">
      <alignment horizontal="center" vertical="center"/>
    </xf>
    <xf numFmtId="168" fontId="150" fillId="33" borderId="107" xfId="45328" applyNumberFormat="true" applyFont="true" applyFill="true" applyBorder="true" applyAlignment="true">
      <alignment horizontal="center" vertical="center"/>
    </xf>
    <xf numFmtId="168" fontId="150" fillId="33" borderId="100" xfId="45327" applyNumberFormat="true" applyFont="true" applyFill="true" applyBorder="true" applyAlignment="true">
      <alignment horizontal="center" vertical="center"/>
    </xf>
    <xf numFmtId="169" fontId="150" fillId="33" borderId="105" xfId="45308" applyNumberFormat="true" applyFont="true" applyFill="true" applyBorder="true" applyAlignment="true">
      <alignment horizontal="center" vertical="center"/>
    </xf>
    <xf numFmtId="169" fontId="150" fillId="33" borderId="127" xfId="45309" applyNumberFormat="true" applyFont="true" applyFill="true" applyBorder="true" applyAlignment="true">
      <alignment horizontal="center" vertical="center"/>
    </xf>
    <xf numFmtId="169" fontId="150" fillId="33" borderId="128" xfId="45310" applyNumberFormat="true" applyFont="true" applyFill="true" applyBorder="true" applyAlignment="true">
      <alignment horizontal="center" vertical="center"/>
    </xf>
    <xf numFmtId="169" fontId="150" fillId="33" borderId="131" xfId="45309" applyNumberFormat="true" applyFont="true" applyFill="true" applyBorder="true" applyAlignment="true">
      <alignment horizontal="center" vertical="center"/>
    </xf>
    <xf numFmtId="169" fontId="150" fillId="33" borderId="108" xfId="45310" applyNumberFormat="true" applyFont="true" applyFill="true" applyBorder="true" applyAlignment="true">
      <alignment horizontal="center" vertical="center"/>
    </xf>
    <xf numFmtId="169" fontId="150" fillId="33" borderId="105" xfId="45309" applyNumberFormat="true" applyFont="true" applyFill="true" applyBorder="true" applyAlignment="true">
      <alignment horizontal="center" vertical="center"/>
    </xf>
    <xf numFmtId="0" fontId="151" fillId="26" borderId="106" xfId="45188" applyFont="true" applyFill="true" applyBorder="true" applyAlignment="true">
      <alignment horizontal="left" vertical="center"/>
    </xf>
    <xf numFmtId="0" fontId="151" fillId="26" borderId="107" xfId="45194" applyFont="true" applyFill="true" applyBorder="true" applyAlignment="true">
      <alignment horizontal="left" vertical="center"/>
    </xf>
    <xf numFmtId="0" fontId="151" fillId="26" borderId="108" xfId="45200" applyFont="true" applyFill="true" applyBorder="true" applyAlignment="true">
      <alignment horizontal="left" vertical="center"/>
    </xf>
    <xf numFmtId="0" fontId="151" fillId="26" borderId="106" xfId="45224" applyFont="true" applyFill="true" applyBorder="true" applyAlignment="true">
      <alignment horizontal="left" vertical="center"/>
    </xf>
    <xf numFmtId="0" fontId="151" fillId="26" borderId="107" xfId="45224" applyFont="true" applyFill="true" applyBorder="true" applyAlignment="true">
      <alignment horizontal="left" vertical="center"/>
    </xf>
    <xf numFmtId="0" fontId="151" fillId="26" borderId="106" xfId="45244" applyFont="true" applyFill="true" applyBorder="true" applyAlignment="true">
      <alignment horizontal="left" vertical="center"/>
    </xf>
    <xf numFmtId="0" fontId="151" fillId="26" borderId="107" xfId="45250" applyFont="true" applyFill="true" applyBorder="true" applyAlignment="true">
      <alignment horizontal="left" vertical="center"/>
    </xf>
    <xf numFmtId="0" fontId="151" fillId="0" borderId="107" xfId="45250" applyFont="true" applyFill="true" applyBorder="true" applyAlignment="true">
      <alignment horizontal="left" vertical="center"/>
    </xf>
    <xf numFmtId="0" fontId="151" fillId="0" borderId="107" xfId="45256" applyFont="true" applyFill="true" applyBorder="true" applyAlignment="true">
      <alignment horizontal="left" vertical="center"/>
    </xf>
    <xf numFmtId="0" fontId="151" fillId="26" borderId="106" xfId="45274" applyFont="true" applyFill="true" applyBorder="true" applyAlignment="true">
      <alignment horizontal="left" vertical="center"/>
    </xf>
    <xf numFmtId="0" fontId="151" fillId="26" borderId="107" xfId="45277" applyFont="true" applyFill="true" applyBorder="true" applyAlignment="true">
      <alignment horizontal="left" vertical="center"/>
    </xf>
    <xf numFmtId="0" fontId="151" fillId="26" borderId="108" xfId="45283" applyFont="true" applyFill="true" applyBorder="true" applyAlignment="true">
      <alignment horizontal="left" vertical="center"/>
    </xf>
    <xf numFmtId="0" fontId="151" fillId="26" borderId="106" xfId="45301" applyFont="true" applyFill="true" applyBorder="true" applyAlignment="true">
      <alignment horizontal="left" vertical="center"/>
    </xf>
    <xf numFmtId="0" fontId="151" fillId="26" borderId="107" xfId="45307" applyFont="true" applyFill="true" applyBorder="true" applyAlignment="true">
      <alignment horizontal="left" vertical="center"/>
    </xf>
    <xf numFmtId="0" fontId="151" fillId="26" borderId="106" xfId="45307" applyFont="true" applyFill="true" applyBorder="true" applyAlignment="true">
      <alignment horizontal="left" vertical="center"/>
    </xf>
    <xf numFmtId="0" fontId="151" fillId="26" borderId="108" xfId="45307" applyFont="true" applyFill="true" applyBorder="true" applyAlignment="true">
      <alignment horizontal="left" vertical="center"/>
    </xf>
    <xf numFmtId="0" fontId="24" fillId="3" borderId="134" xfId="19344" applyBorder="true" applyAlignment="true">
      <alignment vertical="center"/>
    </xf>
    <xf numFmtId="0" fontId="151" fillId="0" borderId="107" xfId="45289" applyFont="true" applyFill="true" applyBorder="true" applyAlignment="true">
      <alignment horizontal="left" vertical="center"/>
    </xf>
    <xf numFmtId="0" fontId="151" fillId="0" borderId="107" xfId="45295" applyFont="true" applyFill="true" applyBorder="true" applyAlignment="true">
      <alignment horizontal="left" vertical="center"/>
    </xf>
    <xf numFmtId="0" fontId="151" fillId="0" borderId="107" xfId="45301" applyFont="true" applyFill="true" applyBorder="true" applyAlignment="true">
      <alignment horizontal="left" vertical="center"/>
    </xf>
    <xf numFmtId="0" fontId="151" fillId="0" borderId="107" xfId="45307" applyFont="true" applyFill="true" applyBorder="true" applyAlignment="true">
      <alignment horizontal="left" vertical="center"/>
    </xf>
    <xf numFmtId="0" fontId="151" fillId="0" borderId="107" xfId="45313" applyFont="true" applyFill="true" applyBorder="true" applyAlignment="true">
      <alignment horizontal="left" vertical="center"/>
    </xf>
    <xf numFmtId="0" fontId="151" fillId="0" borderId="108" xfId="45307" applyFont="true" applyFill="true" applyBorder="true" applyAlignment="true">
      <alignment horizontal="left" vertical="center"/>
    </xf>
    <xf numFmtId="0" fontId="151" fillId="26" borderId="106" xfId="45343" applyFont="true" applyFill="true" applyBorder="true" applyAlignment="true">
      <alignment horizontal="left" vertical="center"/>
    </xf>
    <xf numFmtId="0" fontId="151" fillId="26" borderId="107" xfId="45345" applyFont="true" applyFill="true" applyBorder="true" applyAlignment="true">
      <alignment horizontal="left" vertical="center"/>
    </xf>
    <xf numFmtId="0" fontId="151" fillId="26" borderId="108" xfId="45347" applyFont="true" applyFill="true" applyBorder="true" applyAlignment="true">
      <alignment horizontal="left" vertical="center"/>
    </xf>
    <xf numFmtId="0" fontId="151" fillId="0" borderId="107" xfId="45331" applyFont="true" applyFill="true" applyBorder="true" applyAlignment="true">
      <alignment horizontal="left" vertical="center"/>
    </xf>
    <xf numFmtId="0" fontId="151" fillId="0" borderId="107" xfId="45337" applyFont="true" applyFill="true" applyBorder="true" applyAlignment="true">
      <alignment horizontal="left" vertical="center"/>
    </xf>
    <xf numFmtId="0" fontId="151" fillId="0" borderId="107" xfId="45343" applyFont="true" applyFill="true" applyBorder="true" applyAlignment="true">
      <alignment horizontal="left" vertical="center"/>
    </xf>
    <xf numFmtId="0" fontId="151" fillId="0" borderId="107" xfId="45345" applyFont="true" applyFill="true" applyBorder="true" applyAlignment="true">
      <alignment horizontal="left" vertical="center"/>
    </xf>
    <xf numFmtId="0" fontId="151" fillId="0" borderId="107" xfId="45347" applyFont="true" applyFill="true" applyBorder="true" applyAlignment="true">
      <alignment horizontal="left" vertical="center"/>
    </xf>
    <xf numFmtId="0" fontId="151" fillId="3" borderId="52" xfId="45451" applyFont="true" applyBorder="true" applyAlignment="true">
      <alignment horizontal="center" vertical="center" wrapText="true"/>
    </xf>
    <xf numFmtId="0" fontId="151" fillId="3" borderId="53" xfId="45452" applyFont="true" applyBorder="true" applyAlignment="true">
      <alignment horizontal="center" vertical="center" wrapText="true"/>
    </xf>
    <xf numFmtId="0" fontId="151" fillId="3" borderId="53" xfId="45453" applyFont="true" applyBorder="true" applyAlignment="true">
      <alignment horizontal="center" vertical="center" wrapText="true"/>
    </xf>
    <xf numFmtId="0" fontId="151" fillId="3" borderId="52" xfId="45481" applyFont="true" applyBorder="true" applyAlignment="true">
      <alignment horizontal="center" vertical="center" wrapText="true"/>
    </xf>
    <xf numFmtId="0" fontId="151" fillId="3" borderId="53" xfId="45482" applyFont="true" applyBorder="true" applyAlignment="true">
      <alignment horizontal="center" vertical="center" wrapText="true"/>
    </xf>
    <xf numFmtId="0" fontId="151" fillId="3" borderId="53" xfId="45483" applyFont="true" applyBorder="true" applyAlignment="true">
      <alignment horizontal="center" vertical="center" wrapText="true"/>
    </xf>
    <xf numFmtId="0" fontId="151" fillId="3" borderId="52" xfId="45508" applyFont="true" applyBorder="true" applyAlignment="true">
      <alignment horizontal="center" vertical="center" wrapText="true"/>
    </xf>
    <xf numFmtId="0" fontId="151" fillId="3" borderId="53" xfId="45509" applyFont="true" applyBorder="true" applyAlignment="true">
      <alignment horizontal="center" vertical="center" wrapText="true"/>
    </xf>
    <xf numFmtId="0" fontId="151" fillId="3" borderId="53" xfId="45510" applyFont="true" applyBorder="true" applyAlignment="true">
      <alignment horizontal="center" vertical="center" wrapText="true"/>
    </xf>
    <xf numFmtId="0" fontId="151" fillId="3" borderId="52" xfId="45538" applyFont="true" applyBorder="true" applyAlignment="true">
      <alignment horizontal="center" vertical="center" wrapText="true"/>
    </xf>
    <xf numFmtId="0" fontId="151" fillId="3" borderId="53" xfId="45539" applyFont="true" applyBorder="true" applyAlignment="true">
      <alignment horizontal="center" vertical="center" wrapText="true"/>
    </xf>
    <xf numFmtId="0" fontId="151" fillId="3" borderId="53" xfId="45540" applyFont="true" applyBorder="true" applyAlignment="true">
      <alignment horizontal="center" vertical="center" wrapText="true"/>
    </xf>
    <xf numFmtId="0" fontId="151" fillId="3" borderId="52" xfId="45568" applyFont="true" applyBorder="true" applyAlignment="true">
      <alignment horizontal="center" vertical="center" wrapText="true"/>
    </xf>
    <xf numFmtId="0" fontId="151" fillId="3" borderId="53" xfId="45569" applyFont="true" applyBorder="true" applyAlignment="true">
      <alignment horizontal="center" vertical="center" wrapText="true"/>
    </xf>
    <xf numFmtId="0" fontId="151" fillId="3" borderId="53" xfId="45570" applyFont="true" applyBorder="true" applyAlignment="true">
      <alignment horizontal="center" vertical="center" wrapText="true"/>
    </xf>
    <xf numFmtId="0" fontId="151" fillId="3" borderId="52" xfId="45610" applyFont="true" applyBorder="true" applyAlignment="true">
      <alignment horizontal="center" vertical="center" wrapText="true"/>
    </xf>
    <xf numFmtId="0" fontId="151" fillId="3" borderId="53" xfId="45611" applyFont="true" applyBorder="true" applyAlignment="true">
      <alignment horizontal="center" vertical="center" wrapText="true"/>
    </xf>
    <xf numFmtId="0" fontId="151" fillId="3" borderId="53" xfId="45612" applyFont="true" applyBorder="true" applyAlignment="true">
      <alignment horizontal="center" vertical="center" wrapText="true"/>
    </xf>
    <xf numFmtId="0" fontId="151" fillId="33" borderId="100" xfId="45561" applyFont="true" applyFill="true" applyBorder="true" applyAlignment="true">
      <alignment horizontal="center" vertical="center" wrapText="true"/>
    </xf>
    <xf numFmtId="0" fontId="151" fillId="33" borderId="125" xfId="45562" applyFont="true" applyFill="true" applyBorder="true" applyAlignment="true">
      <alignment horizontal="center" vertical="center" wrapText="true"/>
    </xf>
    <xf numFmtId="0" fontId="151" fillId="33" borderId="100" xfId="45567" applyFont="true" applyFill="true" applyBorder="true" applyAlignment="true">
      <alignment horizontal="center" vertical="center" wrapText="true"/>
    </xf>
    <xf numFmtId="0" fontId="151" fillId="33" borderId="125" xfId="45568" applyFont="true" applyFill="true" applyBorder="true" applyAlignment="true">
      <alignment horizontal="center" vertical="center" wrapText="true"/>
    </xf>
    <xf numFmtId="0" fontId="151" fillId="33" borderId="100" xfId="45603" applyFont="true" applyFill="true" applyBorder="true" applyAlignment="true">
      <alignment horizontal="center" vertical="center" wrapText="true"/>
    </xf>
    <xf numFmtId="0" fontId="151" fillId="33" borderId="125" xfId="45604" applyFont="true" applyFill="true" applyBorder="true" applyAlignment="true">
      <alignment horizontal="center" vertical="center" wrapText="true"/>
    </xf>
    <xf numFmtId="0" fontId="151" fillId="33" borderId="100" xfId="45609" applyFont="true" applyFill="true" applyBorder="true" applyAlignment="true">
      <alignment horizontal="center" vertical="center" wrapText="true"/>
    </xf>
    <xf numFmtId="0" fontId="151" fillId="33" borderId="125" xfId="45610" applyFont="true" applyFill="true" applyBorder="true" applyAlignment="true">
      <alignment horizontal="center" vertical="center" wrapText="true"/>
    </xf>
    <xf numFmtId="0" fontId="151" fillId="33" borderId="107" xfId="45563" applyFont="true" applyFill="true" applyBorder="true" applyAlignment="true">
      <alignment horizontal="center" vertical="center" wrapText="true"/>
    </xf>
    <xf numFmtId="0" fontId="151" fillId="33" borderId="107" xfId="45569" applyFont="true" applyFill="true" applyBorder="true" applyAlignment="true">
      <alignment horizontal="center" vertical="center" wrapText="true"/>
    </xf>
    <xf numFmtId="0" fontId="151" fillId="33" borderId="107" xfId="45605" applyFont="true" applyFill="true" applyBorder="true" applyAlignment="true">
      <alignment horizontal="center" vertical="center" wrapText="true"/>
    </xf>
    <xf numFmtId="0" fontId="151" fillId="33" borderId="107" xfId="45611" applyFont="true" applyFill="true" applyBorder="true" applyAlignment="true">
      <alignment horizontal="center" vertical="center" wrapText="true"/>
    </xf>
    <xf numFmtId="0" fontId="151" fillId="3" borderId="109" xfId="45451" applyFont="true" applyBorder="true" applyAlignment="true">
      <alignment horizontal="center" vertical="center" wrapText="true"/>
    </xf>
    <xf numFmtId="0" fontId="151" fillId="3" borderId="109" xfId="45481" applyFont="true" applyBorder="true" applyAlignment="true">
      <alignment horizontal="center" vertical="center" wrapText="true"/>
    </xf>
    <xf numFmtId="0" fontId="151" fillId="3" borderId="109" xfId="45508" applyFont="true" applyBorder="true" applyAlignment="true">
      <alignment horizontal="center" vertical="center" wrapText="true"/>
    </xf>
    <xf numFmtId="0" fontId="151" fillId="3" borderId="109" xfId="45538" applyFont="true" applyBorder="true" applyAlignment="true">
      <alignment horizontal="center" vertical="center" wrapText="true"/>
    </xf>
    <xf numFmtId="0" fontId="151" fillId="3" borderId="109" xfId="45568" applyFont="true" applyBorder="true" applyAlignment="true">
      <alignment horizontal="center" vertical="center" wrapText="true"/>
    </xf>
    <xf numFmtId="0" fontId="151" fillId="33" borderId="100" xfId="45563" applyFont="true" applyFill="true" applyBorder="true" applyAlignment="true">
      <alignment horizontal="center" vertical="center" wrapText="true"/>
    </xf>
    <xf numFmtId="0" fontId="151" fillId="33" borderId="100" xfId="45568" applyFont="true" applyFill="true" applyBorder="true" applyAlignment="true">
      <alignment horizontal="center" vertical="center" wrapText="true"/>
    </xf>
    <xf numFmtId="0" fontId="151" fillId="3" borderId="109" xfId="45610" applyFont="true" applyBorder="true" applyAlignment="true">
      <alignment horizontal="center" vertical="center" wrapText="true"/>
    </xf>
    <xf numFmtId="0" fontId="151" fillId="33" borderId="100" xfId="45605" applyFont="true" applyFill="true" applyBorder="true" applyAlignment="true">
      <alignment horizontal="center" vertical="center" wrapText="true"/>
    </xf>
    <xf numFmtId="0" fontId="151" fillId="33" borderId="100" xfId="45610" applyFont="true" applyFill="true" applyBorder="true" applyAlignment="true">
      <alignment horizontal="center" vertical="center" wrapText="true"/>
    </xf>
    <xf numFmtId="0" fontId="151" fillId="3" borderId="110" xfId="45451" applyFont="true" applyBorder="true" applyAlignment="true">
      <alignment horizontal="center" vertical="center" wrapText="true"/>
    </xf>
    <xf numFmtId="0" fontId="151" fillId="3" borderId="110" xfId="45481" applyFont="true" applyBorder="true" applyAlignment="true">
      <alignment horizontal="center" vertical="center" wrapText="true"/>
    </xf>
    <xf numFmtId="0" fontId="151" fillId="3" borderId="110" xfId="45508" applyFont="true" applyBorder="true" applyAlignment="true">
      <alignment horizontal="center" vertical="center" wrapText="true"/>
    </xf>
    <xf numFmtId="0" fontId="151" fillId="3" borderId="110" xfId="45538" applyFont="true" applyBorder="true" applyAlignment="true">
      <alignment horizontal="center" vertical="center" wrapText="true"/>
    </xf>
    <xf numFmtId="0" fontId="151" fillId="3" borderId="110" xfId="45568" applyFont="true" applyBorder="true" applyAlignment="true">
      <alignment horizontal="center" vertical="center" wrapText="true"/>
    </xf>
    <xf numFmtId="0" fontId="151" fillId="33" borderId="130" xfId="45563" applyFont="true" applyFill="true" applyBorder="true" applyAlignment="true">
      <alignment horizontal="center" vertical="center" wrapText="true"/>
    </xf>
    <xf numFmtId="0" fontId="151" fillId="33" borderId="130" xfId="45568" applyFont="true" applyFill="true" applyBorder="true" applyAlignment="true">
      <alignment horizontal="center" vertical="center" wrapText="true"/>
    </xf>
    <xf numFmtId="0" fontId="151" fillId="3" borderId="110" xfId="45610" applyFont="true" applyBorder="true" applyAlignment="true">
      <alignment horizontal="center" vertical="center" wrapText="true"/>
    </xf>
    <xf numFmtId="0" fontId="151" fillId="33" borderId="130" xfId="45605" applyFont="true" applyFill="true" applyBorder="true" applyAlignment="true">
      <alignment horizontal="center" vertical="center" wrapText="true"/>
    </xf>
    <xf numFmtId="0" fontId="151" fillId="33" borderId="130" xfId="45610" applyFont="true" applyFill="true" applyBorder="true" applyAlignment="true">
      <alignment horizontal="center" vertical="center" wrapText="true"/>
    </xf>
    <xf numFmtId="0" fontId="151" fillId="3" borderId="96" xfId="45452" applyFont="true" applyBorder="true" applyAlignment="true">
      <alignment horizontal="center" vertical="center" wrapText="true"/>
    </xf>
    <xf numFmtId="0" fontId="151" fillId="3" borderId="96" xfId="45482" applyFont="true" applyBorder="true" applyAlignment="true">
      <alignment horizontal="center" vertical="center" wrapText="true"/>
    </xf>
    <xf numFmtId="0" fontId="151" fillId="3" borderId="96" xfId="45509" applyFont="true" applyBorder="true" applyAlignment="true">
      <alignment horizontal="center" vertical="center" wrapText="true"/>
    </xf>
    <xf numFmtId="0" fontId="151" fillId="33" borderId="126" xfId="45563" applyFont="true" applyFill="true" applyBorder="true" applyAlignment="true">
      <alignment horizontal="center" vertical="center" wrapText="true"/>
    </xf>
    <xf numFmtId="0" fontId="151" fillId="33" borderId="126" xfId="45569" applyFont="true" applyFill="true" applyBorder="true" applyAlignment="true">
      <alignment horizontal="center" vertical="center" wrapText="true"/>
    </xf>
    <xf numFmtId="0" fontId="151" fillId="3" borderId="96" xfId="45539" applyFont="true" applyBorder="true" applyAlignment="true">
      <alignment horizontal="center" vertical="center" wrapText="true"/>
    </xf>
    <xf numFmtId="0" fontId="151" fillId="3" borderId="96" xfId="45569" applyFont="true" applyBorder="true" applyAlignment="true">
      <alignment horizontal="center" vertical="center" wrapText="true"/>
    </xf>
    <xf numFmtId="0" fontId="151" fillId="33" borderId="126" xfId="45605" applyFont="true" applyFill="true" applyBorder="true" applyAlignment="true">
      <alignment horizontal="center" vertical="center" wrapText="true"/>
    </xf>
    <xf numFmtId="0" fontId="151" fillId="33" borderId="126" xfId="45611" applyFont="true" applyFill="true" applyBorder="true" applyAlignment="true">
      <alignment horizontal="center" vertical="center" wrapText="true"/>
    </xf>
    <xf numFmtId="0" fontId="151" fillId="3" borderId="96" xfId="45611" applyFont="true" applyBorder="true" applyAlignment="true">
      <alignment horizontal="center" vertical="center" wrapText="true"/>
    </xf>
    <xf numFmtId="0" fontId="151" fillId="0" borderId="100" xfId="45517" applyFont="true" applyFill="true" applyBorder="true" applyAlignment="true">
      <alignment horizontal="left" vertical="center" wrapText="true"/>
    </xf>
    <xf numFmtId="0" fontId="151" fillId="0" borderId="100" xfId="45523" applyFont="true" applyFill="true" applyBorder="true" applyAlignment="true">
      <alignment horizontal="left" vertical="center" wrapText="true"/>
    </xf>
    <xf numFmtId="0" fontId="151" fillId="0" borderId="100" xfId="45559" applyFont="true" applyFill="true" applyBorder="true" applyAlignment="true">
      <alignment horizontal="left" vertical="center" wrapText="true"/>
    </xf>
    <xf numFmtId="0" fontId="151" fillId="0" borderId="100" xfId="45565" applyFont="true" applyFill="true" applyBorder="true" applyAlignment="true">
      <alignment horizontal="left" vertical="center" wrapText="true"/>
    </xf>
    <xf numFmtId="0" fontId="151" fillId="0" borderId="100" xfId="45571" applyFont="true" applyFill="true" applyBorder="true" applyAlignment="true">
      <alignment horizontal="left" vertical="center" wrapText="true"/>
    </xf>
    <xf numFmtId="0" fontId="151" fillId="0" borderId="100" xfId="45577" applyFont="true" applyFill="true" applyBorder="true" applyAlignment="true">
      <alignment horizontal="left" vertical="center" wrapText="true"/>
    </xf>
    <xf numFmtId="0" fontId="151" fillId="0" borderId="100" xfId="45583" applyFont="true" applyFill="true" applyBorder="true" applyAlignment="true">
      <alignment horizontal="left" vertical="center" wrapText="true"/>
    </xf>
    <xf numFmtId="0" fontId="151" fillId="0" borderId="100" xfId="45601" applyFont="true" applyFill="true" applyBorder="true" applyAlignment="true">
      <alignment horizontal="left" vertical="center" wrapText="true"/>
    </xf>
    <xf numFmtId="0" fontId="151" fillId="0" borderId="100" xfId="45607" applyFont="true" applyFill="true" applyBorder="true" applyAlignment="true">
      <alignment horizontal="left" vertical="center" wrapText="true"/>
    </xf>
    <xf numFmtId="0" fontId="151" fillId="0" borderId="100" xfId="45613" applyFont="true" applyFill="true" applyBorder="true" applyAlignment="true">
      <alignment horizontal="left" vertical="center" wrapText="true"/>
    </xf>
    <xf numFmtId="0" fontId="151" fillId="0" borderId="100" xfId="45619" applyFont="true" applyFill="true" applyBorder="true" applyAlignment="true">
      <alignment horizontal="left" vertical="center" wrapText="true"/>
    </xf>
    <xf numFmtId="0" fontId="151" fillId="0" borderId="100" xfId="45625" applyFont="true" applyFill="true" applyBorder="true" applyAlignment="true">
      <alignment horizontal="left" vertical="center" wrapText="true"/>
    </xf>
    <xf numFmtId="0" fontId="151" fillId="0" borderId="105" xfId="45577" applyFont="true" applyFill="true" applyBorder="true" applyAlignment="true">
      <alignment horizontal="left" vertical="center" wrapText="true"/>
    </xf>
    <xf numFmtId="0" fontId="151" fillId="26" borderId="107" xfId="45626" applyFont="true" applyFill="true" applyBorder="true" applyAlignment="true">
      <alignment horizontal="left" vertical="center"/>
    </xf>
    <xf numFmtId="0" fontId="151" fillId="0" borderId="107" xfId="45639" applyFont="true" applyFill="true" applyBorder="true" applyAlignment="true">
      <alignment horizontal="left" vertical="center"/>
    </xf>
    <xf numFmtId="169" fontId="150" fillId="33" borderId="102" xfId="45456" applyNumberFormat="true" applyFont="true" applyFill="true" applyBorder="true" applyAlignment="true">
      <alignment horizontal="center" vertical="center"/>
    </xf>
    <xf numFmtId="169" fontId="150" fillId="33" borderId="123" xfId="45457" applyNumberFormat="true" applyFont="true" applyFill="true" applyBorder="true" applyAlignment="true">
      <alignment horizontal="center" vertical="center"/>
    </xf>
    <xf numFmtId="169" fontId="150" fillId="33" borderId="124" xfId="45458" applyNumberFormat="true" applyFont="true" applyFill="true" applyBorder="true" applyAlignment="true">
      <alignment horizontal="center" vertical="center"/>
    </xf>
    <xf numFmtId="169" fontId="150" fillId="33" borderId="129" xfId="45457" applyNumberFormat="true" applyFont="true" applyFill="true" applyBorder="true" applyAlignment="true">
      <alignment horizontal="center" vertical="center"/>
    </xf>
    <xf numFmtId="169" fontId="150" fillId="33" borderId="106" xfId="45458" applyNumberFormat="true" applyFont="true" applyFill="true" applyBorder="true" applyAlignment="true">
      <alignment horizontal="center" vertical="center"/>
    </xf>
    <xf numFmtId="169" fontId="150" fillId="33" borderId="102" xfId="45457" applyNumberFormat="true" applyFont="true" applyFill="true" applyBorder="true" applyAlignment="true">
      <alignment horizontal="center" vertical="center"/>
    </xf>
    <xf numFmtId="169" fontId="150" fillId="33" borderId="100" xfId="45462" applyNumberFormat="true" applyFont="true" applyFill="true" applyBorder="true" applyAlignment="true">
      <alignment horizontal="center" vertical="center"/>
    </xf>
    <xf numFmtId="169" fontId="150" fillId="33" borderId="125" xfId="45463" applyNumberFormat="true" applyFont="true" applyFill="true" applyBorder="true" applyAlignment="true">
      <alignment horizontal="center" vertical="center"/>
    </xf>
    <xf numFmtId="169" fontId="150" fillId="33" borderId="126" xfId="45464" applyNumberFormat="true" applyFont="true" applyFill="true" applyBorder="true" applyAlignment="true">
      <alignment horizontal="center" vertical="center"/>
    </xf>
    <xf numFmtId="169" fontId="150" fillId="33" borderId="130" xfId="45463" applyNumberFormat="true" applyFont="true" applyFill="true" applyBorder="true" applyAlignment="true">
      <alignment horizontal="center" vertical="center"/>
    </xf>
    <xf numFmtId="169" fontId="150" fillId="33" borderId="107" xfId="45464" applyNumberFormat="true" applyFont="true" applyFill="true" applyBorder="true" applyAlignment="true">
      <alignment horizontal="center" vertical="center"/>
    </xf>
    <xf numFmtId="169" fontId="150" fillId="33" borderId="100" xfId="45463" applyNumberFormat="true" applyFont="true" applyFill="true" applyBorder="true" applyAlignment="true">
      <alignment horizontal="center" vertical="center"/>
    </xf>
    <xf numFmtId="169" fontId="150" fillId="33" borderId="105" xfId="45468" applyNumberFormat="true" applyFont="true" applyFill="true" applyBorder="true" applyAlignment="true">
      <alignment horizontal="center" vertical="center"/>
    </xf>
    <xf numFmtId="169" fontId="150" fillId="33" borderId="127" xfId="45469" applyNumberFormat="true" applyFont="true" applyFill="true" applyBorder="true" applyAlignment="true">
      <alignment horizontal="center" vertical="center"/>
    </xf>
    <xf numFmtId="169" fontId="150" fillId="33" borderId="128" xfId="45470" applyNumberFormat="true" applyFont="true" applyFill="true" applyBorder="true" applyAlignment="true">
      <alignment horizontal="center" vertical="center"/>
    </xf>
    <xf numFmtId="169" fontId="150" fillId="33" borderId="131" xfId="45469" applyNumberFormat="true" applyFont="true" applyFill="true" applyBorder="true" applyAlignment="true">
      <alignment horizontal="center" vertical="center"/>
    </xf>
    <xf numFmtId="169" fontId="150" fillId="33" borderId="108" xfId="45470" applyNumberFormat="true" applyFont="true" applyFill="true" applyBorder="true" applyAlignment="true">
      <alignment horizontal="center" vertical="center"/>
    </xf>
    <xf numFmtId="169" fontId="150" fillId="33" borderId="105" xfId="45469" applyNumberFormat="true" applyFont="true" applyFill="true" applyBorder="true" applyAlignment="true">
      <alignment horizontal="center" vertical="center"/>
    </xf>
    <xf numFmtId="169" fontId="150" fillId="33" borderId="102" xfId="45492" applyNumberFormat="true" applyFont="true" applyFill="true" applyBorder="true" applyAlignment="true">
      <alignment horizontal="center" vertical="center"/>
    </xf>
    <xf numFmtId="169" fontId="150" fillId="33" borderId="123" xfId="45493" applyNumberFormat="true" applyFont="true" applyFill="true" applyBorder="true" applyAlignment="true">
      <alignment horizontal="center" vertical="center"/>
    </xf>
    <xf numFmtId="169" fontId="150" fillId="33" borderId="124" xfId="45494" applyNumberFormat="true" applyFont="true" applyFill="true" applyBorder="true" applyAlignment="true">
      <alignment horizontal="center" vertical="center"/>
    </xf>
    <xf numFmtId="169" fontId="150" fillId="33" borderId="129" xfId="45493" applyNumberFormat="true" applyFont="true" applyFill="true" applyBorder="true" applyAlignment="true">
      <alignment horizontal="center" vertical="center"/>
    </xf>
    <xf numFmtId="169" fontId="150" fillId="33" borderId="106" xfId="45494" applyNumberFormat="true" applyFont="true" applyFill="true" applyBorder="true" applyAlignment="true">
      <alignment horizontal="center" vertical="center"/>
    </xf>
    <xf numFmtId="169" fontId="150" fillId="33" borderId="102" xfId="45493" applyNumberFormat="true" applyFont="true" applyFill="true" applyBorder="true" applyAlignment="true">
      <alignment horizontal="center" vertical="center"/>
    </xf>
    <xf numFmtId="169" fontId="150" fillId="33" borderId="100" xfId="45492" applyNumberFormat="true" applyFont="true" applyFill="true" applyBorder="true" applyAlignment="true">
      <alignment horizontal="center" vertical="center"/>
    </xf>
    <xf numFmtId="169" fontId="150" fillId="33" borderId="125" xfId="45493" applyNumberFormat="true" applyFont="true" applyFill="true" applyBorder="true" applyAlignment="true">
      <alignment horizontal="center" vertical="center"/>
    </xf>
    <xf numFmtId="169" fontId="150" fillId="33" borderId="126" xfId="45494" applyNumberFormat="true" applyFont="true" applyFill="true" applyBorder="true" applyAlignment="true">
      <alignment horizontal="center" vertical="center"/>
    </xf>
    <xf numFmtId="169" fontId="150" fillId="33" borderId="130" xfId="45493" applyNumberFormat="true" applyFont="true" applyFill="true" applyBorder="true" applyAlignment="true">
      <alignment horizontal="center" vertical="center"/>
    </xf>
    <xf numFmtId="169" fontId="150" fillId="33" borderId="107" xfId="45494" applyNumberFormat="true" applyFont="true" applyFill="true" applyBorder="true" applyAlignment="true">
      <alignment horizontal="center" vertical="center"/>
    </xf>
    <xf numFmtId="169" fontId="150" fillId="33" borderId="100" xfId="45493" applyNumberFormat="true" applyFont="true" applyFill="true" applyBorder="true" applyAlignment="true">
      <alignment horizontal="center" vertical="center"/>
    </xf>
    <xf numFmtId="169" fontId="150" fillId="33" borderId="100" xfId="45486" applyNumberFormat="true" applyFont="true" applyFill="true" applyBorder="true" applyAlignment="true">
      <alignment horizontal="center" vertical="center"/>
    </xf>
    <xf numFmtId="169" fontId="150" fillId="33" borderId="125" xfId="45487" applyNumberFormat="true" applyFont="true" applyFill="true" applyBorder="true" applyAlignment="true">
      <alignment horizontal="center" vertical="center"/>
    </xf>
    <xf numFmtId="169" fontId="150" fillId="33" borderId="126" xfId="45488" applyNumberFormat="true" applyFont="true" applyFill="true" applyBorder="true" applyAlignment="true">
      <alignment horizontal="center" vertical="center"/>
    </xf>
    <xf numFmtId="169" fontId="150" fillId="33" borderId="130" xfId="45487" applyNumberFormat="true" applyFont="true" applyFill="true" applyBorder="true" applyAlignment="true">
      <alignment horizontal="center" vertical="center"/>
    </xf>
    <xf numFmtId="169" fontId="150" fillId="33" borderId="107" xfId="45488" applyNumberFormat="true" applyFont="true" applyFill="true" applyBorder="true" applyAlignment="true">
      <alignment horizontal="center" vertical="center"/>
    </xf>
    <xf numFmtId="169" fontId="150" fillId="33" borderId="100" xfId="45487" applyNumberFormat="true" applyFont="true" applyFill="true" applyBorder="true" applyAlignment="true">
      <alignment horizontal="center" vertical="center"/>
    </xf>
    <xf numFmtId="169" fontId="150" fillId="33" borderId="102" xfId="45513" applyNumberFormat="true" applyFont="true" applyFill="true" applyBorder="true" applyAlignment="true">
      <alignment horizontal="center" vertical="center"/>
    </xf>
    <xf numFmtId="169" fontId="150" fillId="33" borderId="123" xfId="45514" applyNumberFormat="true" applyFont="true" applyFill="true" applyBorder="true" applyAlignment="true">
      <alignment horizontal="center" vertical="center"/>
    </xf>
    <xf numFmtId="169" fontId="150" fillId="33" borderId="124" xfId="45515" applyNumberFormat="true" applyFont="true" applyFill="true" applyBorder="true" applyAlignment="true">
      <alignment horizontal="center" vertical="center"/>
    </xf>
    <xf numFmtId="169" fontId="150" fillId="33" borderId="129" xfId="45514" applyNumberFormat="true" applyFont="true" applyFill="true" applyBorder="true" applyAlignment="true">
      <alignment horizontal="center" vertical="center"/>
    </xf>
    <xf numFmtId="169" fontId="150" fillId="33" borderId="106" xfId="45515" applyNumberFormat="true" applyFont="true" applyFill="true" applyBorder="true" applyAlignment="true">
      <alignment horizontal="center" vertical="center"/>
    </xf>
    <xf numFmtId="169" fontId="150" fillId="33" borderId="102" xfId="45514" applyNumberFormat="true" applyFont="true" applyFill="true" applyBorder="true" applyAlignment="true">
      <alignment horizontal="center" vertical="center"/>
    </xf>
    <xf numFmtId="169" fontId="150" fillId="33" borderId="100" xfId="45519" applyNumberFormat="true" applyFont="true" applyFill="true" applyBorder="true" applyAlignment="true">
      <alignment horizontal="center" vertical="center"/>
    </xf>
    <xf numFmtId="169" fontId="150" fillId="33" borderId="125" xfId="45520" applyNumberFormat="true" applyFont="true" applyFill="true" applyBorder="true" applyAlignment="true">
      <alignment horizontal="center" vertical="center"/>
    </xf>
    <xf numFmtId="169" fontId="150" fillId="33" borderId="126" xfId="45521" applyNumberFormat="true" applyFont="true" applyFill="true" applyBorder="true" applyAlignment="true">
      <alignment horizontal="center" vertical="center"/>
    </xf>
    <xf numFmtId="169" fontId="150" fillId="33" borderId="130" xfId="45520" applyNumberFormat="true" applyFont="true" applyFill="true" applyBorder="true" applyAlignment="true">
      <alignment horizontal="center" vertical="center"/>
    </xf>
    <xf numFmtId="169" fontId="150" fillId="33" borderId="107" xfId="45521" applyNumberFormat="true" applyFont="true" applyFill="true" applyBorder="true" applyAlignment="true">
      <alignment horizontal="center" vertical="center"/>
    </xf>
    <xf numFmtId="169" fontId="150" fillId="33" borderId="100" xfId="45520" applyNumberFormat="true" applyFont="true" applyFill="true" applyBorder="true" applyAlignment="true">
      <alignment horizontal="center" vertical="center"/>
    </xf>
    <xf numFmtId="169" fontId="150" fillId="33" borderId="100" xfId="45525" applyNumberFormat="true" applyFont="true" applyFill="true" applyBorder="true" applyAlignment="true">
      <alignment horizontal="center" vertical="center"/>
    </xf>
    <xf numFmtId="169" fontId="150" fillId="33" borderId="125" xfId="45526" applyNumberFormat="true" applyFont="true" applyFill="true" applyBorder="true" applyAlignment="true">
      <alignment horizontal="center" vertical="center"/>
    </xf>
    <xf numFmtId="169" fontId="150" fillId="33" borderId="126" xfId="45527" applyNumberFormat="true" applyFont="true" applyFill="true" applyBorder="true" applyAlignment="true">
      <alignment horizontal="center" vertical="center"/>
    </xf>
    <xf numFmtId="169" fontId="150" fillId="33" borderId="130" xfId="45526" applyNumberFormat="true" applyFont="true" applyFill="true" applyBorder="true" applyAlignment="true">
      <alignment horizontal="center" vertical="center"/>
    </xf>
    <xf numFmtId="169" fontId="150" fillId="33" borderId="107" xfId="45527" applyNumberFormat="true" applyFont="true" applyFill="true" applyBorder="true" applyAlignment="true">
      <alignment horizontal="center" vertical="center"/>
    </xf>
    <xf numFmtId="169" fontId="150" fillId="33" borderId="100" xfId="45526" applyNumberFormat="true" applyFont="true" applyFill="true" applyBorder="true" applyAlignment="true">
      <alignment horizontal="center" vertical="center"/>
    </xf>
    <xf numFmtId="169" fontId="150" fillId="33" borderId="102" xfId="45543" applyNumberFormat="true" applyFont="true" applyFill="true" applyBorder="true" applyAlignment="true">
      <alignment horizontal="center" vertical="center"/>
    </xf>
    <xf numFmtId="169" fontId="150" fillId="33" borderId="123" xfId="45544" applyNumberFormat="true" applyFont="true" applyFill="true" applyBorder="true" applyAlignment="true">
      <alignment horizontal="center" vertical="center"/>
    </xf>
    <xf numFmtId="169" fontId="150" fillId="33" borderId="124" xfId="45545" applyNumberFormat="true" applyFont="true" applyFill="true" applyBorder="true" applyAlignment="true">
      <alignment horizontal="center" vertical="center"/>
    </xf>
    <xf numFmtId="169" fontId="150" fillId="33" borderId="129" xfId="45544" applyNumberFormat="true" applyFont="true" applyFill="true" applyBorder="true" applyAlignment="true">
      <alignment horizontal="center" vertical="center"/>
    </xf>
    <xf numFmtId="169" fontId="150" fillId="33" borderId="106" xfId="45545" applyNumberFormat="true" applyFont="true" applyFill="true" applyBorder="true" applyAlignment="true">
      <alignment horizontal="center" vertical="center"/>
    </xf>
    <xf numFmtId="169" fontId="150" fillId="33" borderId="102" xfId="45544" applyNumberFormat="true" applyFont="true" applyFill="true" applyBorder="true" applyAlignment="true">
      <alignment horizontal="center" vertical="center"/>
    </xf>
    <xf numFmtId="169" fontId="150" fillId="33" borderId="100" xfId="45549" applyNumberFormat="true" applyFont="true" applyFill="true" applyBorder="true" applyAlignment="true">
      <alignment horizontal="center" vertical="center"/>
    </xf>
    <xf numFmtId="169" fontId="150" fillId="33" borderId="125" xfId="45550" applyNumberFormat="true" applyFont="true" applyFill="true" applyBorder="true" applyAlignment="true">
      <alignment horizontal="center" vertical="center"/>
    </xf>
    <xf numFmtId="169" fontId="150" fillId="33" borderId="126" xfId="45551" applyNumberFormat="true" applyFont="true" applyFill="true" applyBorder="true" applyAlignment="true">
      <alignment horizontal="center" vertical="center"/>
    </xf>
    <xf numFmtId="169" fontId="150" fillId="33" borderId="130" xfId="45550" applyNumberFormat="true" applyFont="true" applyFill="true" applyBorder="true" applyAlignment="true">
      <alignment horizontal="center" vertical="center"/>
    </xf>
    <xf numFmtId="169" fontId="150" fillId="33" borderId="107" xfId="45551" applyNumberFormat="true" applyFont="true" applyFill="true" applyBorder="true" applyAlignment="true">
      <alignment horizontal="center" vertical="center"/>
    </xf>
    <xf numFmtId="169" fontId="150" fillId="33" borderId="100" xfId="45550" applyNumberFormat="true" applyFont="true" applyFill="true" applyBorder="true" applyAlignment="true">
      <alignment horizontal="center" vertical="center"/>
    </xf>
    <xf numFmtId="169" fontId="150" fillId="33" borderId="105" xfId="45555" applyNumberFormat="true" applyFont="true" applyFill="true" applyBorder="true" applyAlignment="true">
      <alignment horizontal="center" vertical="center"/>
    </xf>
    <xf numFmtId="169" fontId="150" fillId="33" borderId="127" xfId="45556" applyNumberFormat="true" applyFont="true" applyFill="true" applyBorder="true" applyAlignment="true">
      <alignment horizontal="center" vertical="center"/>
    </xf>
    <xf numFmtId="169" fontId="150" fillId="33" borderId="128" xfId="45557" applyNumberFormat="true" applyFont="true" applyFill="true" applyBorder="true" applyAlignment="true">
      <alignment horizontal="center" vertical="center"/>
    </xf>
    <xf numFmtId="169" fontId="150" fillId="33" borderId="131" xfId="45556" applyNumberFormat="true" applyFont="true" applyFill="true" applyBorder="true" applyAlignment="true">
      <alignment horizontal="center" vertical="center"/>
    </xf>
    <xf numFmtId="169" fontId="150" fillId="33" borderId="108" xfId="45557" applyNumberFormat="true" applyFont="true" applyFill="true" applyBorder="true" applyAlignment="true">
      <alignment horizontal="center" vertical="center"/>
    </xf>
    <xf numFmtId="169" fontId="150" fillId="33" borderId="105" xfId="45556" applyNumberFormat="true" applyFont="true" applyFill="true" applyBorder="true" applyAlignment="true">
      <alignment horizontal="center" vertical="center"/>
    </xf>
    <xf numFmtId="169" fontId="150" fillId="33" borderId="102" xfId="45573" applyNumberFormat="true" applyFont="true" applyFill="true" applyBorder="true" applyAlignment="true">
      <alignment horizontal="center" vertical="center"/>
    </xf>
    <xf numFmtId="169" fontId="150" fillId="33" borderId="123" xfId="45574" applyNumberFormat="true" applyFont="true" applyFill="true" applyBorder="true" applyAlignment="true">
      <alignment horizontal="center" vertical="center"/>
    </xf>
    <xf numFmtId="169" fontId="150" fillId="33" borderId="124" xfId="45575" applyNumberFormat="true" applyFont="true" applyFill="true" applyBorder="true" applyAlignment="true">
      <alignment horizontal="center" vertical="center"/>
    </xf>
    <xf numFmtId="169" fontId="150" fillId="33" borderId="129" xfId="45574" applyNumberFormat="true" applyFont="true" applyFill="true" applyBorder="true" applyAlignment="true">
      <alignment horizontal="center" vertical="center"/>
    </xf>
    <xf numFmtId="169" fontId="150" fillId="33" borderId="106" xfId="45575" applyNumberFormat="true" applyFont="true" applyFill="true" applyBorder="true" applyAlignment="true">
      <alignment horizontal="center" vertical="center"/>
    </xf>
    <xf numFmtId="169" fontId="150" fillId="33" borderId="102" xfId="45574" applyNumberFormat="true" applyFont="true" applyFill="true" applyBorder="true" applyAlignment="true">
      <alignment horizontal="center" vertical="center"/>
    </xf>
    <xf numFmtId="169" fontId="150" fillId="33" borderId="100" xfId="45579" applyNumberFormat="true" applyFont="true" applyFill="true" applyBorder="true" applyAlignment="true">
      <alignment horizontal="center" vertical="center"/>
    </xf>
    <xf numFmtId="169" fontId="150" fillId="33" borderId="125" xfId="45580" applyNumberFormat="true" applyFont="true" applyFill="true" applyBorder="true" applyAlignment="true">
      <alignment horizontal="center" vertical="center"/>
    </xf>
    <xf numFmtId="169" fontId="150" fillId="33" borderId="126" xfId="45581" applyNumberFormat="true" applyFont="true" applyFill="true" applyBorder="true" applyAlignment="true">
      <alignment horizontal="center" vertical="center"/>
    </xf>
    <xf numFmtId="169" fontId="150" fillId="33" borderId="130" xfId="45580" applyNumberFormat="true" applyFont="true" applyFill="true" applyBorder="true" applyAlignment="true">
      <alignment horizontal="center" vertical="center"/>
    </xf>
    <xf numFmtId="169" fontId="150" fillId="33" borderId="107" xfId="45581" applyNumberFormat="true" applyFont="true" applyFill="true" applyBorder="true" applyAlignment="true">
      <alignment horizontal="center" vertical="center"/>
    </xf>
    <xf numFmtId="169" fontId="150" fillId="33" borderId="100" xfId="45580" applyNumberFormat="true" applyFont="true" applyFill="true" applyBorder="true" applyAlignment="true">
      <alignment horizontal="center" vertical="center"/>
    </xf>
    <xf numFmtId="168" fontId="150" fillId="33" borderId="100" xfId="45589" applyNumberFormat="true" applyFont="true" applyFill="true" applyBorder="true" applyAlignment="true">
      <alignment horizontal="center" vertical="center"/>
    </xf>
    <xf numFmtId="168" fontId="150" fillId="33" borderId="125" xfId="45590" applyNumberFormat="true" applyFont="true" applyFill="true" applyBorder="true" applyAlignment="true">
      <alignment horizontal="center" vertical="center"/>
    </xf>
    <xf numFmtId="168" fontId="150" fillId="33" borderId="126" xfId="45591" applyNumberFormat="true" applyFont="true" applyFill="true" applyBorder="true" applyAlignment="true">
      <alignment horizontal="center" vertical="center"/>
    </xf>
    <xf numFmtId="168" fontId="150" fillId="33" borderId="130" xfId="45590" applyNumberFormat="true" applyFont="true" applyFill="true" applyBorder="true" applyAlignment="true">
      <alignment horizontal="center" vertical="center"/>
    </xf>
    <xf numFmtId="168" fontId="150" fillId="33" borderId="107" xfId="45591" applyNumberFormat="true" applyFont="true" applyFill="true" applyBorder="true" applyAlignment="true">
      <alignment horizontal="center" vertical="center"/>
    </xf>
    <xf numFmtId="168" fontId="150" fillId="33" borderId="100" xfId="45590" applyNumberFormat="true" applyFont="true" applyFill="true" applyBorder="true" applyAlignment="true">
      <alignment horizontal="center" vertical="center"/>
    </xf>
    <xf numFmtId="168" fontId="150" fillId="33" borderId="100" xfId="45593" applyNumberFormat="true" applyFont="true" applyFill="true" applyBorder="true" applyAlignment="true">
      <alignment horizontal="center" vertical="center"/>
    </xf>
    <xf numFmtId="168" fontId="150" fillId="33" borderId="125" xfId="45594" applyNumberFormat="true" applyFont="true" applyFill="true" applyBorder="true" applyAlignment="true">
      <alignment horizontal="center" vertical="center"/>
    </xf>
    <xf numFmtId="168" fontId="150" fillId="33" borderId="126" xfId="45595" applyNumberFormat="true" applyFont="true" applyFill="true" applyBorder="true" applyAlignment="true">
      <alignment horizontal="center" vertical="center"/>
    </xf>
    <xf numFmtId="168" fontId="150" fillId="33" borderId="130" xfId="45594" applyNumberFormat="true" applyFont="true" applyFill="true" applyBorder="true" applyAlignment="true">
      <alignment horizontal="center" vertical="center"/>
    </xf>
    <xf numFmtId="168" fontId="150" fillId="33" borderId="107" xfId="45595" applyNumberFormat="true" applyFont="true" applyFill="true" applyBorder="true" applyAlignment="true">
      <alignment horizontal="center" vertical="center"/>
    </xf>
    <xf numFmtId="168" fontId="150" fillId="33" borderId="100" xfId="45594" applyNumberFormat="true" applyFont="true" applyFill="true" applyBorder="true" applyAlignment="true">
      <alignment horizontal="center" vertical="center"/>
    </xf>
    <xf numFmtId="168" fontId="150" fillId="33" borderId="100" xfId="45597" applyNumberFormat="true" applyFont="true" applyFill="true" applyBorder="true" applyAlignment="true">
      <alignment horizontal="center" vertical="center"/>
    </xf>
    <xf numFmtId="168" fontId="150" fillId="33" borderId="125" xfId="45598" applyNumberFormat="true" applyFont="true" applyFill="true" applyBorder="true" applyAlignment="true">
      <alignment horizontal="center" vertical="center"/>
    </xf>
    <xf numFmtId="168" fontId="150" fillId="33" borderId="126" xfId="45599" applyNumberFormat="true" applyFont="true" applyFill="true" applyBorder="true" applyAlignment="true">
      <alignment horizontal="center" vertical="center"/>
    </xf>
    <xf numFmtId="168" fontId="150" fillId="33" borderId="130" xfId="45598" applyNumberFormat="true" applyFont="true" applyFill="true" applyBorder="true" applyAlignment="true">
      <alignment horizontal="center" vertical="center"/>
    </xf>
    <xf numFmtId="168" fontId="150" fillId="33" borderId="107" xfId="45599" applyNumberFormat="true" applyFont="true" applyFill="true" applyBorder="true" applyAlignment="true">
      <alignment horizontal="center" vertical="center"/>
    </xf>
    <xf numFmtId="168" fontId="150" fillId="33" borderId="100" xfId="45598" applyNumberFormat="true" applyFont="true" applyFill="true" applyBorder="true" applyAlignment="true">
      <alignment horizontal="center" vertical="center"/>
    </xf>
    <xf numFmtId="169" fontId="150" fillId="33" borderId="105" xfId="45579" applyNumberFormat="true" applyFont="true" applyFill="true" applyBorder="true" applyAlignment="true">
      <alignment horizontal="center" vertical="center"/>
    </xf>
    <xf numFmtId="169" fontId="150" fillId="33" borderId="127" xfId="45580" applyNumberFormat="true" applyFont="true" applyFill="true" applyBorder="true" applyAlignment="true">
      <alignment horizontal="center" vertical="center"/>
    </xf>
    <xf numFmtId="169" fontId="150" fillId="33" borderId="128" xfId="45581" applyNumberFormat="true" applyFont="true" applyFill="true" applyBorder="true" applyAlignment="true">
      <alignment horizontal="center" vertical="center"/>
    </xf>
    <xf numFmtId="169" fontId="150" fillId="33" borderId="131" xfId="45580" applyNumberFormat="true" applyFont="true" applyFill="true" applyBorder="true" applyAlignment="true">
      <alignment horizontal="center" vertical="center"/>
    </xf>
    <xf numFmtId="169" fontId="150" fillId="33" borderId="108" xfId="45581" applyNumberFormat="true" applyFont="true" applyFill="true" applyBorder="true" applyAlignment="true">
      <alignment horizontal="center" vertical="center"/>
    </xf>
    <xf numFmtId="169" fontId="150" fillId="33" borderId="105" xfId="45580" applyNumberFormat="true" applyFont="true" applyFill="true" applyBorder="true" applyAlignment="true">
      <alignment horizontal="center" vertical="center"/>
    </xf>
    <xf numFmtId="169" fontId="150" fillId="33" borderId="102" xfId="45615" applyNumberFormat="true" applyFont="true" applyFill="true" applyBorder="true" applyAlignment="true">
      <alignment horizontal="center" vertical="center"/>
    </xf>
    <xf numFmtId="169" fontId="150" fillId="33" borderId="123" xfId="45616" applyNumberFormat="true" applyFont="true" applyFill="true" applyBorder="true" applyAlignment="true">
      <alignment horizontal="center" vertical="center"/>
    </xf>
    <xf numFmtId="169" fontId="150" fillId="33" borderId="124" xfId="45617" applyNumberFormat="true" applyFont="true" applyFill="true" applyBorder="true" applyAlignment="true">
      <alignment horizontal="center" vertical="center"/>
    </xf>
    <xf numFmtId="169" fontId="150" fillId="33" borderId="129" xfId="45616" applyNumberFormat="true" applyFont="true" applyFill="true" applyBorder="true" applyAlignment="true">
      <alignment horizontal="center" vertical="center"/>
    </xf>
    <xf numFmtId="169" fontId="150" fillId="33" borderId="106" xfId="45617" applyNumberFormat="true" applyFont="true" applyFill="true" applyBorder="true" applyAlignment="true">
      <alignment horizontal="center" vertical="center"/>
    </xf>
    <xf numFmtId="169" fontId="150" fillId="33" borderId="102" xfId="45616" applyNumberFormat="true" applyFont="true" applyFill="true" applyBorder="true" applyAlignment="true">
      <alignment horizontal="center" vertical="center"/>
    </xf>
    <xf numFmtId="169" fontId="150" fillId="33" borderId="100" xfId="45621" applyNumberFormat="true" applyFont="true" applyFill="true" applyBorder="true" applyAlignment="true">
      <alignment horizontal="center" vertical="center"/>
    </xf>
    <xf numFmtId="169" fontId="150" fillId="33" borderId="125" xfId="45622" applyNumberFormat="true" applyFont="true" applyFill="true" applyBorder="true" applyAlignment="true">
      <alignment horizontal="center" vertical="center"/>
    </xf>
    <xf numFmtId="169" fontId="150" fillId="33" borderId="126" xfId="45623" applyNumberFormat="true" applyFont="true" applyFill="true" applyBorder="true" applyAlignment="true">
      <alignment horizontal="center" vertical="center"/>
    </xf>
    <xf numFmtId="169" fontId="150" fillId="33" borderId="130" xfId="45622" applyNumberFormat="true" applyFont="true" applyFill="true" applyBorder="true" applyAlignment="true">
      <alignment horizontal="center" vertical="center"/>
    </xf>
    <xf numFmtId="169" fontId="150" fillId="33" borderId="107" xfId="45623" applyNumberFormat="true" applyFont="true" applyFill="true" applyBorder="true" applyAlignment="true">
      <alignment horizontal="center" vertical="center"/>
    </xf>
    <xf numFmtId="169" fontId="150" fillId="33" borderId="100" xfId="45622" applyNumberFormat="true" applyFont="true" applyFill="true" applyBorder="true" applyAlignment="true">
      <alignment horizontal="center" vertical="center"/>
    </xf>
    <xf numFmtId="169" fontId="150" fillId="33" borderId="100" xfId="45627" applyNumberFormat="true" applyFont="true" applyFill="true" applyBorder="true" applyAlignment="true">
      <alignment horizontal="center" vertical="center"/>
    </xf>
    <xf numFmtId="169" fontId="150" fillId="33" borderId="125" xfId="45628" applyNumberFormat="true" applyFont="true" applyFill="true" applyBorder="true" applyAlignment="true">
      <alignment horizontal="center" vertical="center"/>
    </xf>
    <xf numFmtId="169" fontId="150" fillId="33" borderId="126" xfId="45629" applyNumberFormat="true" applyFont="true" applyFill="true" applyBorder="true" applyAlignment="true">
      <alignment horizontal="center" vertical="center"/>
    </xf>
    <xf numFmtId="169" fontId="150" fillId="33" borderId="130" xfId="45628" applyNumberFormat="true" applyFont="true" applyFill="true" applyBorder="true" applyAlignment="true">
      <alignment horizontal="center" vertical="center"/>
    </xf>
    <xf numFmtId="169" fontId="150" fillId="33" borderId="107" xfId="45629" applyNumberFormat="true" applyFont="true" applyFill="true" applyBorder="true" applyAlignment="true">
      <alignment horizontal="center" vertical="center"/>
    </xf>
    <xf numFmtId="169" fontId="150" fillId="33" borderId="100" xfId="45628" applyNumberFormat="true" applyFont="true" applyFill="true" applyBorder="true" applyAlignment="true">
      <alignment horizontal="center" vertical="center"/>
    </xf>
    <xf numFmtId="168" fontId="150" fillId="33" borderId="100" xfId="45631" applyNumberFormat="true" applyFont="true" applyFill="true" applyBorder="true" applyAlignment="true">
      <alignment horizontal="center" vertical="center"/>
    </xf>
    <xf numFmtId="168" fontId="150" fillId="33" borderId="125" xfId="45632" applyNumberFormat="true" applyFont="true" applyFill="true" applyBorder="true" applyAlignment="true">
      <alignment horizontal="center" vertical="center"/>
    </xf>
    <xf numFmtId="168" fontId="150" fillId="33" borderId="126" xfId="45633" applyNumberFormat="true" applyFont="true" applyFill="true" applyBorder="true" applyAlignment="true">
      <alignment horizontal="center" vertical="center"/>
    </xf>
    <xf numFmtId="168" fontId="150" fillId="33" borderId="130" xfId="45632" applyNumberFormat="true" applyFont="true" applyFill="true" applyBorder="true" applyAlignment="true">
      <alignment horizontal="center" vertical="center"/>
    </xf>
    <xf numFmtId="168" fontId="150" fillId="33" borderId="107" xfId="45633" applyNumberFormat="true" applyFont="true" applyFill="true" applyBorder="true" applyAlignment="true">
      <alignment horizontal="center" vertical="center"/>
    </xf>
    <xf numFmtId="168" fontId="150" fillId="33" borderId="100" xfId="45632" applyNumberFormat="true" applyFont="true" applyFill="true" applyBorder="true" applyAlignment="true">
      <alignment horizontal="center" vertical="center"/>
    </xf>
    <xf numFmtId="168" fontId="150" fillId="33" borderId="100" xfId="45635" applyNumberFormat="true" applyFont="true" applyFill="true" applyBorder="true" applyAlignment="true">
      <alignment horizontal="center" vertical="center"/>
    </xf>
    <xf numFmtId="168" fontId="150" fillId="33" borderId="125" xfId="45636" applyNumberFormat="true" applyFont="true" applyFill="true" applyBorder="true" applyAlignment="true">
      <alignment horizontal="center" vertical="center"/>
    </xf>
    <xf numFmtId="168" fontId="150" fillId="33" borderId="126" xfId="45637" applyNumberFormat="true" applyFont="true" applyFill="true" applyBorder="true" applyAlignment="true">
      <alignment horizontal="center" vertical="center"/>
    </xf>
    <xf numFmtId="168" fontId="150" fillId="33" borderId="130" xfId="45636" applyNumberFormat="true" applyFont="true" applyFill="true" applyBorder="true" applyAlignment="true">
      <alignment horizontal="center" vertical="center"/>
    </xf>
    <xf numFmtId="168" fontId="150" fillId="33" borderId="107" xfId="45637" applyNumberFormat="true" applyFont="true" applyFill="true" applyBorder="true" applyAlignment="true">
      <alignment horizontal="center" vertical="center"/>
    </xf>
    <xf numFmtId="168" fontId="150" fillId="33" borderId="100" xfId="45636" applyNumberFormat="true" applyFont="true" applyFill="true" applyBorder="true" applyAlignment="true">
      <alignment horizontal="center" vertical="center"/>
    </xf>
    <xf numFmtId="168" fontId="150" fillId="33" borderId="100" xfId="45641" applyNumberFormat="true" applyFont="true" applyFill="true" applyBorder="true" applyAlignment="true">
      <alignment horizontal="center" vertical="center"/>
    </xf>
    <xf numFmtId="168" fontId="150" fillId="33" borderId="125" xfId="45642" applyNumberFormat="true" applyFont="true" applyFill="true" applyBorder="true" applyAlignment="true">
      <alignment horizontal="center" vertical="center"/>
    </xf>
    <xf numFmtId="168" fontId="150" fillId="33" borderId="126" xfId="45643" applyNumberFormat="true" applyFont="true" applyFill="true" applyBorder="true" applyAlignment="true">
      <alignment horizontal="center" vertical="center"/>
    </xf>
    <xf numFmtId="168" fontId="150" fillId="33" borderId="130" xfId="45642" applyNumberFormat="true" applyFont="true" applyFill="true" applyBorder="true" applyAlignment="true">
      <alignment horizontal="center" vertical="center"/>
    </xf>
    <xf numFmtId="168" fontId="150" fillId="33" borderId="107" xfId="45643" applyNumberFormat="true" applyFont="true" applyFill="true" applyBorder="true" applyAlignment="true">
      <alignment horizontal="center" vertical="center"/>
    </xf>
    <xf numFmtId="168" fontId="150" fillId="33" borderId="100" xfId="45642" applyNumberFormat="true" applyFont="true" applyFill="true" applyBorder="true" applyAlignment="true">
      <alignment horizontal="center" vertical="center"/>
    </xf>
    <xf numFmtId="0" fontId="151" fillId="26" borderId="106" xfId="45455" applyFont="true" applyFill="true" applyBorder="true" applyAlignment="true">
      <alignment horizontal="left" vertical="center"/>
    </xf>
    <xf numFmtId="0" fontId="151" fillId="26" borderId="107" xfId="45461" applyFont="true" applyFill="true" applyBorder="true" applyAlignment="true">
      <alignment horizontal="left" vertical="center"/>
    </xf>
    <xf numFmtId="0" fontId="151" fillId="26" borderId="108" xfId="45467" applyFont="true" applyFill="true" applyBorder="true" applyAlignment="true">
      <alignment horizontal="left" vertical="center"/>
    </xf>
    <xf numFmtId="0" fontId="151" fillId="26" borderId="106" xfId="45491" applyFont="true" applyFill="true" applyBorder="true" applyAlignment="true">
      <alignment horizontal="left" vertical="center"/>
    </xf>
    <xf numFmtId="0" fontId="151" fillId="26" borderId="107" xfId="45491" applyFont="true" applyFill="true" applyBorder="true" applyAlignment="true">
      <alignment horizontal="left" vertical="center"/>
    </xf>
    <xf numFmtId="0" fontId="151" fillId="26" borderId="106" xfId="45512" applyFont="true" applyFill="true" applyBorder="true" applyAlignment="true">
      <alignment horizontal="left" vertical="center"/>
    </xf>
    <xf numFmtId="0" fontId="151" fillId="26" borderId="107" xfId="45518" applyFont="true" applyFill="true" applyBorder="true" applyAlignment="true">
      <alignment horizontal="left" vertical="center"/>
    </xf>
    <xf numFmtId="0" fontId="151" fillId="0" borderId="107" xfId="45518" applyFont="true" applyFill="true" applyBorder="true" applyAlignment="true">
      <alignment horizontal="left" vertical="center"/>
    </xf>
    <xf numFmtId="0" fontId="151" fillId="0" borderId="107" xfId="45524" applyFont="true" applyFill="true" applyBorder="true" applyAlignment="true">
      <alignment horizontal="left" vertical="center"/>
    </xf>
    <xf numFmtId="0" fontId="151" fillId="26" borderId="106" xfId="45542" applyFont="true" applyFill="true" applyBorder="true" applyAlignment="true">
      <alignment horizontal="left" vertical="center"/>
    </xf>
    <xf numFmtId="0" fontId="151" fillId="26" borderId="107" xfId="45548" applyFont="true" applyFill="true" applyBorder="true" applyAlignment="true">
      <alignment horizontal="left" vertical="center"/>
    </xf>
    <xf numFmtId="0" fontId="151" fillId="26" borderId="108" xfId="45554" applyFont="true" applyFill="true" applyBorder="true" applyAlignment="true">
      <alignment horizontal="left" vertical="center"/>
    </xf>
    <xf numFmtId="0" fontId="151" fillId="26" borderId="106" xfId="45572" applyFont="true" applyFill="true" applyBorder="true" applyAlignment="true">
      <alignment horizontal="left" vertical="center"/>
    </xf>
    <xf numFmtId="0" fontId="151" fillId="26" borderId="107" xfId="45578" applyFont="true" applyFill="true" applyBorder="true" applyAlignment="true">
      <alignment horizontal="left" vertical="center"/>
    </xf>
    <xf numFmtId="0" fontId="151" fillId="26" borderId="106" xfId="45578" applyFont="true" applyFill="true" applyBorder="true" applyAlignment="true">
      <alignment horizontal="left" vertical="center"/>
    </xf>
    <xf numFmtId="0" fontId="151" fillId="26" borderId="108" xfId="45578" applyFont="true" applyFill="true" applyBorder="true" applyAlignment="true">
      <alignment horizontal="left" vertical="center"/>
    </xf>
    <xf numFmtId="0" fontId="151" fillId="0" borderId="107" xfId="45560" applyFont="true" applyFill="true" applyBorder="true" applyAlignment="true">
      <alignment horizontal="left" vertical="center"/>
    </xf>
    <xf numFmtId="0" fontId="151" fillId="0" borderId="107" xfId="45566" applyFont="true" applyFill="true" applyBorder="true" applyAlignment="true">
      <alignment horizontal="left" vertical="center"/>
    </xf>
    <xf numFmtId="0" fontId="151" fillId="0" borderId="107" xfId="45572" applyFont="true" applyFill="true" applyBorder="true" applyAlignment="true">
      <alignment horizontal="left" vertical="center"/>
    </xf>
    <xf numFmtId="0" fontId="151" fillId="0" borderId="107" xfId="45578" applyFont="true" applyFill="true" applyBorder="true" applyAlignment="true">
      <alignment horizontal="left" vertical="center"/>
    </xf>
    <xf numFmtId="0" fontId="151" fillId="0" borderId="107" xfId="45584" applyFont="true" applyFill="true" applyBorder="true" applyAlignment="true">
      <alignment horizontal="left" vertical="center"/>
    </xf>
    <xf numFmtId="0" fontId="151" fillId="0" borderId="108" xfId="45578" applyFont="true" applyFill="true" applyBorder="true" applyAlignment="true">
      <alignment horizontal="left" vertical="center"/>
    </xf>
    <xf numFmtId="0" fontId="151" fillId="26" borderId="106" xfId="45614" applyFont="true" applyFill="true" applyBorder="true" applyAlignment="true">
      <alignment horizontal="left" vertical="center"/>
    </xf>
    <xf numFmtId="0" fontId="151" fillId="26" borderId="107" xfId="45620" applyFont="true" applyFill="true" applyBorder="true" applyAlignment="true">
      <alignment horizontal="left" vertical="center"/>
    </xf>
    <xf numFmtId="0" fontId="151" fillId="26" borderId="108" xfId="45620" applyFont="true" applyFill="true" applyBorder="true" applyAlignment="true">
      <alignment horizontal="left" vertical="center"/>
    </xf>
    <xf numFmtId="0" fontId="151" fillId="26" borderId="106" xfId="45620" applyFont="true" applyFill="true" applyBorder="true" applyAlignment="true">
      <alignment horizontal="left" vertical="center"/>
    </xf>
    <xf numFmtId="0" fontId="151" fillId="0" borderId="107" xfId="45602" applyFont="true" applyFill="true" applyBorder="true" applyAlignment="true">
      <alignment horizontal="left" vertical="center"/>
    </xf>
    <xf numFmtId="0" fontId="151" fillId="0" borderId="107" xfId="45608" applyFont="true" applyFill="true" applyBorder="true" applyAlignment="true">
      <alignment horizontal="left" vertical="center"/>
    </xf>
    <xf numFmtId="0" fontId="151" fillId="0" borderId="107" xfId="45614" applyFont="true" applyFill="true" applyBorder="true" applyAlignment="true">
      <alignment horizontal="left" vertical="center"/>
    </xf>
    <xf numFmtId="0" fontId="151" fillId="0" borderId="107" xfId="45620" applyFont="true" applyFill="true" applyBorder="true" applyAlignment="true">
      <alignment horizontal="left" vertical="center"/>
    </xf>
    <xf numFmtId="0" fontId="151" fillId="0" borderId="107" xfId="45640" applyFont="true" applyFill="true" applyBorder="true" applyAlignment="true">
      <alignment horizontal="left" vertical="center"/>
    </xf>
    <xf numFmtId="169" fontId="181" fillId="33" borderId="100" xfId="45492" applyNumberFormat="true" applyFont="true" applyFill="true" applyBorder="true" applyAlignment="true">
      <alignment horizontal="center" vertical="center"/>
    </xf>
    <xf numFmtId="169" fontId="181" fillId="33" borderId="125" xfId="45492" applyNumberFormat="true" applyFont="true" applyFill="true" applyBorder="true" applyAlignment="true">
      <alignment horizontal="center" vertical="center"/>
    </xf>
    <xf numFmtId="169" fontId="181" fillId="33" borderId="126" xfId="45492" applyNumberFormat="true" applyFont="true" applyFill="true" applyBorder="true" applyAlignment="true">
      <alignment horizontal="center" vertical="center"/>
    </xf>
    <xf numFmtId="169" fontId="181" fillId="33" borderId="130" xfId="45492" applyNumberFormat="true" applyFont="true" applyFill="true" applyBorder="true" applyAlignment="true">
      <alignment horizontal="center" vertical="center"/>
    </xf>
    <xf numFmtId="169" fontId="181" fillId="33" borderId="107" xfId="45492" applyNumberFormat="true" applyFont="true" applyFill="true" applyBorder="true" applyAlignment="true">
      <alignment horizontal="center" vertical="center"/>
    </xf>
    <xf numFmtId="0" fontId="151" fillId="3" borderId="52" xfId="45672" applyFont="true" applyBorder="true" applyAlignment="true">
      <alignment horizontal="center" vertical="center" wrapText="true"/>
    </xf>
    <xf numFmtId="0" fontId="151" fillId="3" borderId="53" xfId="45673" applyFont="true" applyBorder="true" applyAlignment="true">
      <alignment horizontal="center" vertical="center" wrapText="true"/>
    </xf>
    <xf numFmtId="0" fontId="151" fillId="3" borderId="53" xfId="45674" applyFont="true" applyBorder="true" applyAlignment="true">
      <alignment horizontal="center" vertical="center" wrapText="true"/>
    </xf>
    <xf numFmtId="0" fontId="151" fillId="3" borderId="52" xfId="45702" applyFont="true" applyBorder="true" applyAlignment="true">
      <alignment horizontal="center" vertical="center" wrapText="true"/>
    </xf>
    <xf numFmtId="0" fontId="151" fillId="3" borderId="53" xfId="45703" applyFont="true" applyBorder="true" applyAlignment="true">
      <alignment horizontal="center" vertical="center" wrapText="true"/>
    </xf>
    <xf numFmtId="0" fontId="151" fillId="3" borderId="53" xfId="45704" applyFont="true" applyBorder="true" applyAlignment="true">
      <alignment horizontal="center" vertical="center" wrapText="true"/>
    </xf>
    <xf numFmtId="0" fontId="151" fillId="3" borderId="52" xfId="45729" applyFont="true" applyBorder="true" applyAlignment="true">
      <alignment horizontal="center" vertical="center" wrapText="true"/>
    </xf>
    <xf numFmtId="0" fontId="151" fillId="3" borderId="53" xfId="45730" applyFont="true" applyBorder="true" applyAlignment="true">
      <alignment horizontal="center" vertical="center" wrapText="true"/>
    </xf>
    <xf numFmtId="0" fontId="151" fillId="3" borderId="53" xfId="45731" applyFont="true" applyBorder="true" applyAlignment="true">
      <alignment horizontal="center" vertical="center" wrapText="true"/>
    </xf>
    <xf numFmtId="0" fontId="151" fillId="3" borderId="52" xfId="45759" applyFont="true" applyBorder="true" applyAlignment="true">
      <alignment horizontal="center" vertical="center" wrapText="true"/>
    </xf>
    <xf numFmtId="0" fontId="151" fillId="3" borderId="53" xfId="45760" applyFont="true" applyBorder="true" applyAlignment="true">
      <alignment horizontal="center" vertical="center" wrapText="true"/>
    </xf>
    <xf numFmtId="0" fontId="151" fillId="3" borderId="53" xfId="45761" applyFont="true" applyBorder="true" applyAlignment="true">
      <alignment horizontal="center" vertical="center" wrapText="true"/>
    </xf>
    <xf numFmtId="0" fontId="151" fillId="3" borderId="52" xfId="45789" applyFont="true" applyBorder="true" applyAlignment="true">
      <alignment horizontal="center" vertical="center" wrapText="true"/>
    </xf>
    <xf numFmtId="0" fontId="151" fillId="3" borderId="53" xfId="45790" applyFont="true" applyBorder="true" applyAlignment="true">
      <alignment horizontal="center" vertical="center" wrapText="true"/>
    </xf>
    <xf numFmtId="0" fontId="151" fillId="3" borderId="53" xfId="45791" applyFont="true" applyBorder="true" applyAlignment="true">
      <alignment horizontal="center" vertical="center" wrapText="true"/>
    </xf>
    <xf numFmtId="0" fontId="151" fillId="3" borderId="52" xfId="45831" applyFont="true" applyBorder="true" applyAlignment="true">
      <alignment horizontal="center" vertical="center" wrapText="true"/>
    </xf>
    <xf numFmtId="0" fontId="151" fillId="3" borderId="53" xfId="45832" applyFont="true" applyBorder="true" applyAlignment="true">
      <alignment horizontal="center" vertical="center" wrapText="true"/>
    </xf>
    <xf numFmtId="0" fontId="151" fillId="3" borderId="53" xfId="45833" applyFont="true" applyBorder="true" applyAlignment="true">
      <alignment horizontal="center" vertical="center" wrapText="true"/>
    </xf>
    <xf numFmtId="0" fontId="151" fillId="33" borderId="100" xfId="45782" applyFont="true" applyFill="true" applyBorder="true" applyAlignment="true">
      <alignment horizontal="center" vertical="center" wrapText="true"/>
    </xf>
    <xf numFmtId="0" fontId="151" fillId="33" borderId="125" xfId="45783" applyFont="true" applyFill="true" applyBorder="true" applyAlignment="true">
      <alignment horizontal="center" vertical="center" wrapText="true"/>
    </xf>
    <xf numFmtId="0" fontId="151" fillId="33" borderId="100" xfId="45788" applyFont="true" applyFill="true" applyBorder="true" applyAlignment="true">
      <alignment horizontal="center" vertical="center" wrapText="true"/>
    </xf>
    <xf numFmtId="0" fontId="151" fillId="33" borderId="125" xfId="45789" applyFont="true" applyFill="true" applyBorder="true" applyAlignment="true">
      <alignment horizontal="center" vertical="center" wrapText="true"/>
    </xf>
    <xf numFmtId="0" fontId="151" fillId="33" borderId="100" xfId="45824" applyFont="true" applyFill="true" applyBorder="true" applyAlignment="true">
      <alignment horizontal="center" vertical="center" wrapText="true"/>
    </xf>
    <xf numFmtId="0" fontId="151" fillId="33" borderId="125" xfId="45825" applyFont="true" applyFill="true" applyBorder="true" applyAlignment="true">
      <alignment horizontal="center" vertical="center" wrapText="true"/>
    </xf>
    <xf numFmtId="0" fontId="151" fillId="33" borderId="100" xfId="45830" applyFont="true" applyFill="true" applyBorder="true" applyAlignment="true">
      <alignment horizontal="center" vertical="center" wrapText="true"/>
    </xf>
    <xf numFmtId="0" fontId="151" fillId="33" borderId="125" xfId="45831" applyFont="true" applyFill="true" applyBorder="true" applyAlignment="true">
      <alignment horizontal="center" vertical="center" wrapText="true"/>
    </xf>
    <xf numFmtId="0" fontId="151" fillId="33" borderId="107" xfId="45784" applyFont="true" applyFill="true" applyBorder="true" applyAlignment="true">
      <alignment horizontal="center" vertical="center" wrapText="true"/>
    </xf>
    <xf numFmtId="0" fontId="151" fillId="33" borderId="107" xfId="45790" applyFont="true" applyFill="true" applyBorder="true" applyAlignment="true">
      <alignment horizontal="center" vertical="center" wrapText="true"/>
    </xf>
    <xf numFmtId="0" fontId="151" fillId="33" borderId="107" xfId="45826" applyFont="true" applyFill="true" applyBorder="true" applyAlignment="true">
      <alignment horizontal="center" vertical="center" wrapText="true"/>
    </xf>
    <xf numFmtId="0" fontId="151" fillId="33" borderId="107" xfId="45832" applyFont="true" applyFill="true" applyBorder="true" applyAlignment="true">
      <alignment horizontal="center" vertical="center" wrapText="true"/>
    </xf>
    <xf numFmtId="0" fontId="151" fillId="3" borderId="109" xfId="45672" applyFont="true" applyBorder="true" applyAlignment="true">
      <alignment horizontal="center" vertical="center" wrapText="true"/>
    </xf>
    <xf numFmtId="0" fontId="151" fillId="3" borderId="109" xfId="45702" applyFont="true" applyBorder="true" applyAlignment="true">
      <alignment horizontal="center" vertical="center" wrapText="true"/>
    </xf>
    <xf numFmtId="0" fontId="151" fillId="3" borderId="109" xfId="45729" applyFont="true" applyBorder="true" applyAlignment="true">
      <alignment horizontal="center" vertical="center" wrapText="true"/>
    </xf>
    <xf numFmtId="0" fontId="151" fillId="3" borderId="109" xfId="45759" applyFont="true" applyBorder="true" applyAlignment="true">
      <alignment horizontal="center" vertical="center" wrapText="true"/>
    </xf>
    <xf numFmtId="0" fontId="151" fillId="3" borderId="109" xfId="45789" applyFont="true" applyBorder="true" applyAlignment="true">
      <alignment horizontal="center" vertical="center" wrapText="true"/>
    </xf>
    <xf numFmtId="0" fontId="151" fillId="33" borderId="100" xfId="45784" applyFont="true" applyFill="true" applyBorder="true" applyAlignment="true">
      <alignment horizontal="center" vertical="center" wrapText="true"/>
    </xf>
    <xf numFmtId="0" fontId="151" fillId="33" borderId="100" xfId="45789" applyFont="true" applyFill="true" applyBorder="true" applyAlignment="true">
      <alignment horizontal="center" vertical="center" wrapText="true"/>
    </xf>
    <xf numFmtId="0" fontId="151" fillId="3" borderId="109" xfId="45831" applyFont="true" applyBorder="true" applyAlignment="true">
      <alignment horizontal="center" vertical="center" wrapText="true"/>
    </xf>
    <xf numFmtId="0" fontId="151" fillId="33" borderId="100" xfId="45826" applyFont="true" applyFill="true" applyBorder="true" applyAlignment="true">
      <alignment horizontal="center" vertical="center" wrapText="true"/>
    </xf>
    <xf numFmtId="0" fontId="151" fillId="33" borderId="100" xfId="45831" applyFont="true" applyFill="true" applyBorder="true" applyAlignment="true">
      <alignment horizontal="center" vertical="center" wrapText="true"/>
    </xf>
    <xf numFmtId="0" fontId="151" fillId="3" borderId="110" xfId="45672" applyFont="true" applyBorder="true" applyAlignment="true">
      <alignment horizontal="center" vertical="center" wrapText="true"/>
    </xf>
    <xf numFmtId="0" fontId="151" fillId="3" borderId="110" xfId="45702" applyFont="true" applyBorder="true" applyAlignment="true">
      <alignment horizontal="center" vertical="center" wrapText="true"/>
    </xf>
    <xf numFmtId="0" fontId="151" fillId="3" borderId="110" xfId="45729" applyFont="true" applyBorder="true" applyAlignment="true">
      <alignment horizontal="center" vertical="center" wrapText="true"/>
    </xf>
    <xf numFmtId="0" fontId="151" fillId="3" borderId="110" xfId="45759" applyFont="true" applyBorder="true" applyAlignment="true">
      <alignment horizontal="center" vertical="center" wrapText="true"/>
    </xf>
    <xf numFmtId="0" fontId="151" fillId="3" borderId="110" xfId="45789" applyFont="true" applyBorder="true" applyAlignment="true">
      <alignment horizontal="center" vertical="center" wrapText="true"/>
    </xf>
    <xf numFmtId="0" fontId="151" fillId="33" borderId="130" xfId="45784" applyFont="true" applyFill="true" applyBorder="true" applyAlignment="true">
      <alignment horizontal="center" vertical="center" wrapText="true"/>
    </xf>
    <xf numFmtId="0" fontId="151" fillId="33" borderId="130" xfId="45789" applyFont="true" applyFill="true" applyBorder="true" applyAlignment="true">
      <alignment horizontal="center" vertical="center" wrapText="true"/>
    </xf>
    <xf numFmtId="0" fontId="151" fillId="3" borderId="110" xfId="45831" applyFont="true" applyBorder="true" applyAlignment="true">
      <alignment horizontal="center" vertical="center" wrapText="true"/>
    </xf>
    <xf numFmtId="0" fontId="151" fillId="33" borderId="130" xfId="45826" applyFont="true" applyFill="true" applyBorder="true" applyAlignment="true">
      <alignment horizontal="center" vertical="center" wrapText="true"/>
    </xf>
    <xf numFmtId="0" fontId="151" fillId="33" borderId="130" xfId="45831" applyFont="true" applyFill="true" applyBorder="true" applyAlignment="true">
      <alignment horizontal="center" vertical="center" wrapText="true"/>
    </xf>
    <xf numFmtId="0" fontId="151" fillId="3" borderId="96" xfId="45673" applyFont="true" applyBorder="true" applyAlignment="true">
      <alignment horizontal="center" vertical="center" wrapText="true"/>
    </xf>
    <xf numFmtId="0" fontId="151" fillId="3" borderId="96" xfId="45703" applyFont="true" applyBorder="true" applyAlignment="true">
      <alignment horizontal="center" vertical="center" wrapText="true"/>
    </xf>
    <xf numFmtId="0" fontId="151" fillId="3" borderId="96" xfId="45730" applyFont="true" applyBorder="true" applyAlignment="true">
      <alignment horizontal="center" vertical="center" wrapText="true"/>
    </xf>
    <xf numFmtId="0" fontId="151" fillId="33" borderId="126" xfId="45784" applyFont="true" applyFill="true" applyBorder="true" applyAlignment="true">
      <alignment horizontal="center" vertical="center" wrapText="true"/>
    </xf>
    <xf numFmtId="0" fontId="151" fillId="33" borderId="126" xfId="45790" applyFont="true" applyFill="true" applyBorder="true" applyAlignment="true">
      <alignment horizontal="center" vertical="center" wrapText="true"/>
    </xf>
    <xf numFmtId="0" fontId="151" fillId="3" borderId="96" xfId="45760" applyFont="true" applyBorder="true" applyAlignment="true">
      <alignment horizontal="center" vertical="center" wrapText="true"/>
    </xf>
    <xf numFmtId="0" fontId="151" fillId="3" borderId="96" xfId="45790" applyFont="true" applyBorder="true" applyAlignment="true">
      <alignment horizontal="center" vertical="center" wrapText="true"/>
    </xf>
    <xf numFmtId="0" fontId="151" fillId="33" borderId="126" xfId="45826" applyFont="true" applyFill="true" applyBorder="true" applyAlignment="true">
      <alignment horizontal="center" vertical="center" wrapText="true"/>
    </xf>
    <xf numFmtId="0" fontId="151" fillId="33" borderId="126" xfId="45832" applyFont="true" applyFill="true" applyBorder="true" applyAlignment="true">
      <alignment horizontal="center" vertical="center" wrapText="true"/>
    </xf>
    <xf numFmtId="0" fontId="151" fillId="3" borderId="96" xfId="45832" applyFont="true" applyBorder="true" applyAlignment="true">
      <alignment horizontal="center" vertical="center" wrapText="true"/>
    </xf>
    <xf numFmtId="0" fontId="151" fillId="0" borderId="100" xfId="45738" applyFont="true" applyFill="true" applyBorder="true" applyAlignment="true">
      <alignment horizontal="left" vertical="center" wrapText="true"/>
    </xf>
    <xf numFmtId="0" fontId="151" fillId="0" borderId="100" xfId="45744" applyFont="true" applyFill="true" applyBorder="true" applyAlignment="true">
      <alignment horizontal="left" vertical="center" wrapText="true"/>
    </xf>
    <xf numFmtId="0" fontId="151" fillId="0" borderId="100" xfId="45780" applyFont="true" applyFill="true" applyBorder="true" applyAlignment="true">
      <alignment horizontal="left" vertical="center" wrapText="true"/>
    </xf>
    <xf numFmtId="0" fontId="151" fillId="0" borderId="100" xfId="45786" applyFont="true" applyFill="true" applyBorder="true" applyAlignment="true">
      <alignment horizontal="left" vertical="center" wrapText="true"/>
    </xf>
    <xf numFmtId="0" fontId="151" fillId="0" borderId="100" xfId="45792" applyFont="true" applyFill="true" applyBorder="true" applyAlignment="true">
      <alignment horizontal="left" vertical="center" wrapText="true"/>
    </xf>
    <xf numFmtId="0" fontId="151" fillId="0" borderId="100" xfId="45798" applyFont="true" applyFill="true" applyBorder="true" applyAlignment="true">
      <alignment horizontal="left" vertical="center" wrapText="true"/>
    </xf>
    <xf numFmtId="0" fontId="151" fillId="0" borderId="100" xfId="45804" applyFont="true" applyFill="true" applyBorder="true" applyAlignment="true">
      <alignment horizontal="left" vertical="center" wrapText="true"/>
    </xf>
    <xf numFmtId="0" fontId="151" fillId="0" borderId="100" xfId="45822" applyFont="true" applyFill="true" applyBorder="true" applyAlignment="true">
      <alignment horizontal="left" vertical="center" wrapText="true"/>
    </xf>
    <xf numFmtId="0" fontId="151" fillId="0" borderId="100" xfId="45828" applyFont="true" applyFill="true" applyBorder="true" applyAlignment="true">
      <alignment horizontal="left" vertical="center" wrapText="true"/>
    </xf>
    <xf numFmtId="0" fontId="151" fillId="0" borderId="100" xfId="45834" applyFont="true" applyFill="true" applyBorder="true" applyAlignment="true">
      <alignment horizontal="left" vertical="center" wrapText="true"/>
    </xf>
    <xf numFmtId="0" fontId="151" fillId="0" borderId="100" xfId="45840" applyFont="true" applyFill="true" applyBorder="true" applyAlignment="true">
      <alignment horizontal="left" vertical="center" wrapText="true"/>
    </xf>
    <xf numFmtId="0" fontId="151" fillId="0" borderId="100" xfId="45846" applyFont="true" applyFill="true" applyBorder="true" applyAlignment="true">
      <alignment horizontal="left" vertical="center" wrapText="true"/>
    </xf>
    <xf numFmtId="0" fontId="151" fillId="0" borderId="105" xfId="45798" applyFont="true" applyFill="true" applyBorder="true" applyAlignment="true">
      <alignment horizontal="left" vertical="center" wrapText="true"/>
    </xf>
    <xf numFmtId="169" fontId="150" fillId="33" borderId="102" xfId="45677" applyNumberFormat="true" applyFont="true" applyFill="true" applyBorder="true" applyAlignment="true">
      <alignment horizontal="center" vertical="center"/>
    </xf>
    <xf numFmtId="169" fontId="150" fillId="33" borderId="123" xfId="45678" applyNumberFormat="true" applyFont="true" applyFill="true" applyBorder="true" applyAlignment="true">
      <alignment horizontal="center" vertical="center"/>
    </xf>
    <xf numFmtId="169" fontId="150" fillId="33" borderId="124" xfId="45679" applyNumberFormat="true" applyFont="true" applyFill="true" applyBorder="true" applyAlignment="true">
      <alignment horizontal="center" vertical="center"/>
    </xf>
    <xf numFmtId="169" fontId="150" fillId="33" borderId="129" xfId="45678" applyNumberFormat="true" applyFont="true" applyFill="true" applyBorder="true" applyAlignment="true">
      <alignment horizontal="center" vertical="center"/>
    </xf>
    <xf numFmtId="169" fontId="150" fillId="33" borderId="106" xfId="45679" applyNumberFormat="true" applyFont="true" applyFill="true" applyBorder="true" applyAlignment="true">
      <alignment horizontal="center" vertical="center"/>
    </xf>
    <xf numFmtId="169" fontId="150" fillId="33" borderId="102" xfId="45678" applyNumberFormat="true" applyFont="true" applyFill="true" applyBorder="true" applyAlignment="true">
      <alignment horizontal="center" vertical="center"/>
    </xf>
    <xf numFmtId="169" fontId="150" fillId="33" borderId="100" xfId="45683" applyNumberFormat="true" applyFont="true" applyFill="true" applyBorder="true" applyAlignment="true">
      <alignment horizontal="center" vertical="center"/>
    </xf>
    <xf numFmtId="169" fontId="150" fillId="33" borderId="125" xfId="45684" applyNumberFormat="true" applyFont="true" applyFill="true" applyBorder="true" applyAlignment="true">
      <alignment horizontal="center" vertical="center"/>
    </xf>
    <xf numFmtId="169" fontId="150" fillId="33" borderId="126" xfId="45685" applyNumberFormat="true" applyFont="true" applyFill="true" applyBorder="true" applyAlignment="true">
      <alignment horizontal="center" vertical="center"/>
    </xf>
    <xf numFmtId="169" fontId="150" fillId="33" borderId="130" xfId="45684" applyNumberFormat="true" applyFont="true" applyFill="true" applyBorder="true" applyAlignment="true">
      <alignment horizontal="center" vertical="center"/>
    </xf>
    <xf numFmtId="169" fontId="150" fillId="33" borderId="107" xfId="45685" applyNumberFormat="true" applyFont="true" applyFill="true" applyBorder="true" applyAlignment="true">
      <alignment horizontal="center" vertical="center"/>
    </xf>
    <xf numFmtId="169" fontId="150" fillId="33" borderId="100" xfId="45684" applyNumberFormat="true" applyFont="true" applyFill="true" applyBorder="true" applyAlignment="true">
      <alignment horizontal="center" vertical="center"/>
    </xf>
    <xf numFmtId="169" fontId="150" fillId="33" borderId="105" xfId="45689" applyNumberFormat="true" applyFont="true" applyFill="true" applyBorder="true" applyAlignment="true">
      <alignment horizontal="center" vertical="center"/>
    </xf>
    <xf numFmtId="169" fontId="150" fillId="33" borderId="127" xfId="45690" applyNumberFormat="true" applyFont="true" applyFill="true" applyBorder="true" applyAlignment="true">
      <alignment horizontal="center" vertical="center"/>
    </xf>
    <xf numFmtId="169" fontId="150" fillId="33" borderId="128" xfId="45691" applyNumberFormat="true" applyFont="true" applyFill="true" applyBorder="true" applyAlignment="true">
      <alignment horizontal="center" vertical="center"/>
    </xf>
    <xf numFmtId="169" fontId="150" fillId="33" borderId="131" xfId="45690" applyNumberFormat="true" applyFont="true" applyFill="true" applyBorder="true" applyAlignment="true">
      <alignment horizontal="center" vertical="center"/>
    </xf>
    <xf numFmtId="169" fontId="150" fillId="33" borderId="108" xfId="45691" applyNumberFormat="true" applyFont="true" applyFill="true" applyBorder="true" applyAlignment="true">
      <alignment horizontal="center" vertical="center"/>
    </xf>
    <xf numFmtId="169" fontId="150" fillId="33" borderId="105" xfId="45690" applyNumberFormat="true" applyFont="true" applyFill="true" applyBorder="true" applyAlignment="true">
      <alignment horizontal="center" vertical="center"/>
    </xf>
    <xf numFmtId="169" fontId="150" fillId="33" borderId="102" xfId="45713" applyNumberFormat="true" applyFont="true" applyFill="true" applyBorder="true" applyAlignment="true">
      <alignment horizontal="center" vertical="center"/>
    </xf>
    <xf numFmtId="169" fontId="150" fillId="33" borderId="123" xfId="45714" applyNumberFormat="true" applyFont="true" applyFill="true" applyBorder="true" applyAlignment="true">
      <alignment horizontal="center" vertical="center"/>
    </xf>
    <xf numFmtId="169" fontId="150" fillId="33" borderId="124" xfId="45715" applyNumberFormat="true" applyFont="true" applyFill="true" applyBorder="true" applyAlignment="true">
      <alignment horizontal="center" vertical="center"/>
    </xf>
    <xf numFmtId="169" fontId="150" fillId="33" borderId="129" xfId="45714" applyNumberFormat="true" applyFont="true" applyFill="true" applyBorder="true" applyAlignment="true">
      <alignment horizontal="center" vertical="center"/>
    </xf>
    <xf numFmtId="169" fontId="150" fillId="33" borderId="106" xfId="45715" applyNumberFormat="true" applyFont="true" applyFill="true" applyBorder="true" applyAlignment="true">
      <alignment horizontal="center" vertical="center"/>
    </xf>
    <xf numFmtId="169" fontId="150" fillId="33" borderId="102" xfId="45714" applyNumberFormat="true" applyFont="true" applyFill="true" applyBorder="true" applyAlignment="true">
      <alignment horizontal="center" vertical="center"/>
    </xf>
    <xf numFmtId="169" fontId="150" fillId="33" borderId="100" xfId="45713" applyNumberFormat="true" applyFont="true" applyFill="true" applyBorder="true" applyAlignment="true">
      <alignment horizontal="center" vertical="center"/>
    </xf>
    <xf numFmtId="169" fontId="150" fillId="33" borderId="125" xfId="45714" applyNumberFormat="true" applyFont="true" applyFill="true" applyBorder="true" applyAlignment="true">
      <alignment horizontal="center" vertical="center"/>
    </xf>
    <xf numFmtId="169" fontId="150" fillId="33" borderId="126" xfId="45715" applyNumberFormat="true" applyFont="true" applyFill="true" applyBorder="true" applyAlignment="true">
      <alignment horizontal="center" vertical="center"/>
    </xf>
    <xf numFmtId="169" fontId="150" fillId="33" borderId="130" xfId="45714" applyNumberFormat="true" applyFont="true" applyFill="true" applyBorder="true" applyAlignment="true">
      <alignment horizontal="center" vertical="center"/>
    </xf>
    <xf numFmtId="169" fontId="150" fillId="33" borderId="107" xfId="45715" applyNumberFormat="true" applyFont="true" applyFill="true" applyBorder="true" applyAlignment="true">
      <alignment horizontal="center" vertical="center"/>
    </xf>
    <xf numFmtId="169" fontId="150" fillId="33" borderId="100" xfId="45714" applyNumberFormat="true" applyFont="true" applyFill="true" applyBorder="true" applyAlignment="true">
      <alignment horizontal="center" vertical="center"/>
    </xf>
    <xf numFmtId="169" fontId="150" fillId="33" borderId="100" xfId="45707" applyNumberFormat="true" applyFont="true" applyFill="true" applyBorder="true" applyAlignment="true">
      <alignment horizontal="center" vertical="center"/>
    </xf>
    <xf numFmtId="169" fontId="150" fillId="33" borderId="125" xfId="45708" applyNumberFormat="true" applyFont="true" applyFill="true" applyBorder="true" applyAlignment="true">
      <alignment horizontal="center" vertical="center"/>
    </xf>
    <xf numFmtId="169" fontId="150" fillId="33" borderId="126" xfId="45709" applyNumberFormat="true" applyFont="true" applyFill="true" applyBorder="true" applyAlignment="true">
      <alignment horizontal="center" vertical="center"/>
    </xf>
    <xf numFmtId="169" fontId="150" fillId="33" borderId="130" xfId="45708" applyNumberFormat="true" applyFont="true" applyFill="true" applyBorder="true" applyAlignment="true">
      <alignment horizontal="center" vertical="center"/>
    </xf>
    <xf numFmtId="169" fontId="150" fillId="33" borderId="107" xfId="45709" applyNumberFormat="true" applyFont="true" applyFill="true" applyBorder="true" applyAlignment="true">
      <alignment horizontal="center" vertical="center"/>
    </xf>
    <xf numFmtId="169" fontId="150" fillId="33" borderId="100" xfId="45708" applyNumberFormat="true" applyFont="true" applyFill="true" applyBorder="true" applyAlignment="true">
      <alignment horizontal="center" vertical="center"/>
    </xf>
    <xf numFmtId="169" fontId="150" fillId="33" borderId="102" xfId="45734" applyNumberFormat="true" applyFont="true" applyFill="true" applyBorder="true" applyAlignment="true">
      <alignment horizontal="center" vertical="center"/>
    </xf>
    <xf numFmtId="169" fontId="150" fillId="33" borderId="123" xfId="45735" applyNumberFormat="true" applyFont="true" applyFill="true" applyBorder="true" applyAlignment="true">
      <alignment horizontal="center" vertical="center"/>
    </xf>
    <xf numFmtId="169" fontId="150" fillId="33" borderId="124" xfId="45736" applyNumberFormat="true" applyFont="true" applyFill="true" applyBorder="true" applyAlignment="true">
      <alignment horizontal="center" vertical="center"/>
    </xf>
    <xf numFmtId="169" fontId="150" fillId="33" borderId="129" xfId="45735" applyNumberFormat="true" applyFont="true" applyFill="true" applyBorder="true" applyAlignment="true">
      <alignment horizontal="center" vertical="center"/>
    </xf>
    <xf numFmtId="169" fontId="150" fillId="33" borderId="106" xfId="45736" applyNumberFormat="true" applyFont="true" applyFill="true" applyBorder="true" applyAlignment="true">
      <alignment horizontal="center" vertical="center"/>
    </xf>
    <xf numFmtId="169" fontId="150" fillId="33" borderId="102" xfId="45735" applyNumberFormat="true" applyFont="true" applyFill="true" applyBorder="true" applyAlignment="true">
      <alignment horizontal="center" vertical="center"/>
    </xf>
    <xf numFmtId="169" fontId="150" fillId="33" borderId="100" xfId="45740" applyNumberFormat="true" applyFont="true" applyFill="true" applyBorder="true" applyAlignment="true">
      <alignment horizontal="center" vertical="center"/>
    </xf>
    <xf numFmtId="169" fontId="150" fillId="33" borderId="125" xfId="45741" applyNumberFormat="true" applyFont="true" applyFill="true" applyBorder="true" applyAlignment="true">
      <alignment horizontal="center" vertical="center"/>
    </xf>
    <xf numFmtId="169" fontId="150" fillId="33" borderId="126" xfId="45742" applyNumberFormat="true" applyFont="true" applyFill="true" applyBorder="true" applyAlignment="true">
      <alignment horizontal="center" vertical="center"/>
    </xf>
    <xf numFmtId="169" fontId="150" fillId="33" borderId="130" xfId="45741" applyNumberFormat="true" applyFont="true" applyFill="true" applyBorder="true" applyAlignment="true">
      <alignment horizontal="center" vertical="center"/>
    </xf>
    <xf numFmtId="169" fontId="150" fillId="33" borderId="107" xfId="45742" applyNumberFormat="true" applyFont="true" applyFill="true" applyBorder="true" applyAlignment="true">
      <alignment horizontal="center" vertical="center"/>
    </xf>
    <xf numFmtId="169" fontId="150" fillId="33" borderId="100" xfId="45741" applyNumberFormat="true" applyFont="true" applyFill="true" applyBorder="true" applyAlignment="true">
      <alignment horizontal="center" vertical="center"/>
    </xf>
    <xf numFmtId="169" fontId="150" fillId="33" borderId="100" xfId="45746" applyNumberFormat="true" applyFont="true" applyFill="true" applyBorder="true" applyAlignment="true">
      <alignment horizontal="center" vertical="center"/>
    </xf>
    <xf numFmtId="169" fontId="150" fillId="33" borderId="125" xfId="45747" applyNumberFormat="true" applyFont="true" applyFill="true" applyBorder="true" applyAlignment="true">
      <alignment horizontal="center" vertical="center"/>
    </xf>
    <xf numFmtId="169" fontId="150" fillId="33" borderId="126" xfId="45748" applyNumberFormat="true" applyFont="true" applyFill="true" applyBorder="true" applyAlignment="true">
      <alignment horizontal="center" vertical="center"/>
    </xf>
    <xf numFmtId="169" fontId="150" fillId="33" borderId="130" xfId="45747" applyNumberFormat="true" applyFont="true" applyFill="true" applyBorder="true" applyAlignment="true">
      <alignment horizontal="center" vertical="center"/>
    </xf>
    <xf numFmtId="169" fontId="150" fillId="33" borderId="107" xfId="45748" applyNumberFormat="true" applyFont="true" applyFill="true" applyBorder="true" applyAlignment="true">
      <alignment horizontal="center" vertical="center"/>
    </xf>
    <xf numFmtId="169" fontId="150" fillId="33" borderId="100" xfId="45747" applyNumberFormat="true" applyFont="true" applyFill="true" applyBorder="true" applyAlignment="true">
      <alignment horizontal="center" vertical="center"/>
    </xf>
    <xf numFmtId="169" fontId="150" fillId="33" borderId="102" xfId="45764" applyNumberFormat="true" applyFont="true" applyFill="true" applyBorder="true" applyAlignment="true">
      <alignment horizontal="center" vertical="center"/>
    </xf>
    <xf numFmtId="169" fontId="150" fillId="33" borderId="123" xfId="45765" applyNumberFormat="true" applyFont="true" applyFill="true" applyBorder="true" applyAlignment="true">
      <alignment horizontal="center" vertical="center"/>
    </xf>
    <xf numFmtId="169" fontId="150" fillId="33" borderId="124" xfId="45766" applyNumberFormat="true" applyFont="true" applyFill="true" applyBorder="true" applyAlignment="true">
      <alignment horizontal="center" vertical="center"/>
    </xf>
    <xf numFmtId="169" fontId="150" fillId="33" borderId="129" xfId="45765" applyNumberFormat="true" applyFont="true" applyFill="true" applyBorder="true" applyAlignment="true">
      <alignment horizontal="center" vertical="center"/>
    </xf>
    <xf numFmtId="169" fontId="150" fillId="33" borderId="106" xfId="45766" applyNumberFormat="true" applyFont="true" applyFill="true" applyBorder="true" applyAlignment="true">
      <alignment horizontal="center" vertical="center"/>
    </xf>
    <xf numFmtId="169" fontId="150" fillId="33" borderId="102" xfId="45765" applyNumberFormat="true" applyFont="true" applyFill="true" applyBorder="true" applyAlignment="true">
      <alignment horizontal="center" vertical="center"/>
    </xf>
    <xf numFmtId="169" fontId="150" fillId="33" borderId="100" xfId="45770" applyNumberFormat="true" applyFont="true" applyFill="true" applyBorder="true" applyAlignment="true">
      <alignment horizontal="center" vertical="center"/>
    </xf>
    <xf numFmtId="169" fontId="150" fillId="33" borderId="125" xfId="45771" applyNumberFormat="true" applyFont="true" applyFill="true" applyBorder="true" applyAlignment="true">
      <alignment horizontal="center" vertical="center"/>
    </xf>
    <xf numFmtId="169" fontId="150" fillId="33" borderId="126" xfId="45772" applyNumberFormat="true" applyFont="true" applyFill="true" applyBorder="true" applyAlignment="true">
      <alignment horizontal="center" vertical="center"/>
    </xf>
    <xf numFmtId="169" fontId="150" fillId="33" borderId="130" xfId="45771" applyNumberFormat="true" applyFont="true" applyFill="true" applyBorder="true" applyAlignment="true">
      <alignment horizontal="center" vertical="center"/>
    </xf>
    <xf numFmtId="169" fontId="150" fillId="33" borderId="107" xfId="45772" applyNumberFormat="true" applyFont="true" applyFill="true" applyBorder="true" applyAlignment="true">
      <alignment horizontal="center" vertical="center"/>
    </xf>
    <xf numFmtId="169" fontId="150" fillId="33" borderId="100" xfId="45771" applyNumberFormat="true" applyFont="true" applyFill="true" applyBorder="true" applyAlignment="true">
      <alignment horizontal="center" vertical="center"/>
    </xf>
    <xf numFmtId="169" fontId="150" fillId="33" borderId="105" xfId="45776" applyNumberFormat="true" applyFont="true" applyFill="true" applyBorder="true" applyAlignment="true">
      <alignment horizontal="center" vertical="center"/>
    </xf>
    <xf numFmtId="169" fontId="150" fillId="33" borderId="127" xfId="45777" applyNumberFormat="true" applyFont="true" applyFill="true" applyBorder="true" applyAlignment="true">
      <alignment horizontal="center" vertical="center"/>
    </xf>
    <xf numFmtId="169" fontId="150" fillId="33" borderId="128" xfId="45778" applyNumberFormat="true" applyFont="true" applyFill="true" applyBorder="true" applyAlignment="true">
      <alignment horizontal="center" vertical="center"/>
    </xf>
    <xf numFmtId="169" fontId="150" fillId="33" borderId="131" xfId="45777" applyNumberFormat="true" applyFont="true" applyFill="true" applyBorder="true" applyAlignment="true">
      <alignment horizontal="center" vertical="center"/>
    </xf>
    <xf numFmtId="169" fontId="150" fillId="33" borderId="108" xfId="45778" applyNumberFormat="true" applyFont="true" applyFill="true" applyBorder="true" applyAlignment="true">
      <alignment horizontal="center" vertical="center"/>
    </xf>
    <xf numFmtId="169" fontId="150" fillId="33" borderId="105" xfId="45777" applyNumberFormat="true" applyFont="true" applyFill="true" applyBorder="true" applyAlignment="true">
      <alignment horizontal="center" vertical="center"/>
    </xf>
    <xf numFmtId="169" fontId="150" fillId="33" borderId="102" xfId="45794" applyNumberFormat="true" applyFont="true" applyFill="true" applyBorder="true" applyAlignment="true">
      <alignment horizontal="center" vertical="center"/>
    </xf>
    <xf numFmtId="169" fontId="150" fillId="33" borderId="123" xfId="45795" applyNumberFormat="true" applyFont="true" applyFill="true" applyBorder="true" applyAlignment="true">
      <alignment horizontal="center" vertical="center"/>
    </xf>
    <xf numFmtId="169" fontId="150" fillId="33" borderId="124" xfId="45796" applyNumberFormat="true" applyFont="true" applyFill="true" applyBorder="true" applyAlignment="true">
      <alignment horizontal="center" vertical="center"/>
    </xf>
    <xf numFmtId="169" fontId="150" fillId="33" borderId="129" xfId="45795" applyNumberFormat="true" applyFont="true" applyFill="true" applyBorder="true" applyAlignment="true">
      <alignment horizontal="center" vertical="center"/>
    </xf>
    <xf numFmtId="169" fontId="150" fillId="33" borderId="106" xfId="45796" applyNumberFormat="true" applyFont="true" applyFill="true" applyBorder="true" applyAlignment="true">
      <alignment horizontal="center" vertical="center"/>
    </xf>
    <xf numFmtId="169" fontId="150" fillId="33" borderId="102" xfId="45795" applyNumberFormat="true" applyFont="true" applyFill="true" applyBorder="true" applyAlignment="true">
      <alignment horizontal="center" vertical="center"/>
    </xf>
    <xf numFmtId="169" fontId="150" fillId="33" borderId="100" xfId="45800" applyNumberFormat="true" applyFont="true" applyFill="true" applyBorder="true" applyAlignment="true">
      <alignment horizontal="center" vertical="center"/>
    </xf>
    <xf numFmtId="169" fontId="150" fillId="33" borderId="125" xfId="45801" applyNumberFormat="true" applyFont="true" applyFill="true" applyBorder="true" applyAlignment="true">
      <alignment horizontal="center" vertical="center"/>
    </xf>
    <xf numFmtId="169" fontId="150" fillId="33" borderId="126" xfId="45802" applyNumberFormat="true" applyFont="true" applyFill="true" applyBorder="true" applyAlignment="true">
      <alignment horizontal="center" vertical="center"/>
    </xf>
    <xf numFmtId="169" fontId="150" fillId="33" borderId="130" xfId="45801" applyNumberFormat="true" applyFont="true" applyFill="true" applyBorder="true" applyAlignment="true">
      <alignment horizontal="center" vertical="center"/>
    </xf>
    <xf numFmtId="169" fontId="150" fillId="33" borderId="107" xfId="45802" applyNumberFormat="true" applyFont="true" applyFill="true" applyBorder="true" applyAlignment="true">
      <alignment horizontal="center" vertical="center"/>
    </xf>
    <xf numFmtId="169" fontId="150" fillId="33" borderId="100" xfId="45801" applyNumberFormat="true" applyFont="true" applyFill="true" applyBorder="true" applyAlignment="true">
      <alignment horizontal="center" vertical="center"/>
    </xf>
    <xf numFmtId="0" fontId="24" fillId="33" borderId="100" xfId="19344" applyFill="true" applyBorder="true" applyAlignment="true">
      <alignment horizontal="center" vertical="center"/>
    </xf>
    <xf numFmtId="0" fontId="24" fillId="33" borderId="130" xfId="19344" applyFill="true" applyBorder="true" applyAlignment="true">
      <alignment horizontal="center" vertical="center"/>
    </xf>
    <xf numFmtId="168" fontId="150" fillId="33" borderId="100" xfId="45810" applyNumberFormat="true" applyFont="true" applyFill="true" applyBorder="true" applyAlignment="true">
      <alignment horizontal="center" vertical="center"/>
    </xf>
    <xf numFmtId="168" fontId="150" fillId="33" borderId="125" xfId="45811" applyNumberFormat="true" applyFont="true" applyFill="true" applyBorder="true" applyAlignment="true">
      <alignment horizontal="center" vertical="center"/>
    </xf>
    <xf numFmtId="168" fontId="150" fillId="33" borderId="126" xfId="45812" applyNumberFormat="true" applyFont="true" applyFill="true" applyBorder="true" applyAlignment="true">
      <alignment horizontal="center" vertical="center"/>
    </xf>
    <xf numFmtId="168" fontId="150" fillId="33" borderId="130" xfId="45811" applyNumberFormat="true" applyFont="true" applyFill="true" applyBorder="true" applyAlignment="true">
      <alignment horizontal="center" vertical="center"/>
    </xf>
    <xf numFmtId="168" fontId="150" fillId="33" borderId="107" xfId="45812" applyNumberFormat="true" applyFont="true" applyFill="true" applyBorder="true" applyAlignment="true">
      <alignment horizontal="center" vertical="center"/>
    </xf>
    <xf numFmtId="168" fontId="150" fillId="33" borderId="100" xfId="45811" applyNumberFormat="true" applyFont="true" applyFill="true" applyBorder="true" applyAlignment="true">
      <alignment horizontal="center" vertical="center"/>
    </xf>
    <xf numFmtId="168" fontId="150" fillId="33" borderId="100" xfId="45814" applyNumberFormat="true" applyFont="true" applyFill="true" applyBorder="true" applyAlignment="true">
      <alignment horizontal="center" vertical="center"/>
    </xf>
    <xf numFmtId="168" fontId="150" fillId="33" borderId="125" xfId="45815" applyNumberFormat="true" applyFont="true" applyFill="true" applyBorder="true" applyAlignment="true">
      <alignment horizontal="center" vertical="center"/>
    </xf>
    <xf numFmtId="168" fontId="150" fillId="33" borderId="126" xfId="45816" applyNumberFormat="true" applyFont="true" applyFill="true" applyBorder="true" applyAlignment="true">
      <alignment horizontal="center" vertical="center"/>
    </xf>
    <xf numFmtId="168" fontId="150" fillId="33" borderId="130" xfId="45815" applyNumberFormat="true" applyFont="true" applyFill="true" applyBorder="true" applyAlignment="true">
      <alignment horizontal="center" vertical="center"/>
    </xf>
    <xf numFmtId="168" fontId="150" fillId="33" borderId="107" xfId="45816" applyNumberFormat="true" applyFont="true" applyFill="true" applyBorder="true" applyAlignment="true">
      <alignment horizontal="center" vertical="center"/>
    </xf>
    <xf numFmtId="168" fontId="150" fillId="33" borderId="100" xfId="45815" applyNumberFormat="true" applyFont="true" applyFill="true" applyBorder="true" applyAlignment="true">
      <alignment horizontal="center" vertical="center"/>
    </xf>
    <xf numFmtId="168" fontId="150" fillId="33" borderId="100" xfId="45818" applyNumberFormat="true" applyFont="true" applyFill="true" applyBorder="true" applyAlignment="true">
      <alignment horizontal="center" vertical="center"/>
    </xf>
    <xf numFmtId="168" fontId="150" fillId="33" borderId="125" xfId="45819" applyNumberFormat="true" applyFont="true" applyFill="true" applyBorder="true" applyAlignment="true">
      <alignment horizontal="center" vertical="center"/>
    </xf>
    <xf numFmtId="168" fontId="150" fillId="33" borderId="126" xfId="45820" applyNumberFormat="true" applyFont="true" applyFill="true" applyBorder="true" applyAlignment="true">
      <alignment horizontal="center" vertical="center"/>
    </xf>
    <xf numFmtId="168" fontId="150" fillId="33" borderId="130" xfId="45819" applyNumberFormat="true" applyFont="true" applyFill="true" applyBorder="true" applyAlignment="true">
      <alignment horizontal="center" vertical="center"/>
    </xf>
    <xf numFmtId="168" fontId="150" fillId="33" borderId="107" xfId="45820" applyNumberFormat="true" applyFont="true" applyFill="true" applyBorder="true" applyAlignment="true">
      <alignment horizontal="center" vertical="center"/>
    </xf>
    <xf numFmtId="168" fontId="150" fillId="33" borderId="100" xfId="45819" applyNumberFormat="true" applyFont="true" applyFill="true" applyBorder="true" applyAlignment="true">
      <alignment horizontal="center" vertical="center"/>
    </xf>
    <xf numFmtId="169" fontId="150" fillId="33" borderId="105" xfId="45800" applyNumberFormat="true" applyFont="true" applyFill="true" applyBorder="true" applyAlignment="true">
      <alignment horizontal="center" vertical="center"/>
    </xf>
    <xf numFmtId="169" fontId="150" fillId="33" borderId="127" xfId="45801" applyNumberFormat="true" applyFont="true" applyFill="true" applyBorder="true" applyAlignment="true">
      <alignment horizontal="center" vertical="center"/>
    </xf>
    <xf numFmtId="169" fontId="150" fillId="33" borderId="128" xfId="45802" applyNumberFormat="true" applyFont="true" applyFill="true" applyBorder="true" applyAlignment="true">
      <alignment horizontal="center" vertical="center"/>
    </xf>
    <xf numFmtId="169" fontId="150" fillId="33" borderId="131" xfId="45801" applyNumberFormat="true" applyFont="true" applyFill="true" applyBorder="true" applyAlignment="true">
      <alignment horizontal="center" vertical="center"/>
    </xf>
    <xf numFmtId="169" fontId="150" fillId="33" borderId="108" xfId="45802" applyNumberFormat="true" applyFont="true" applyFill="true" applyBorder="true" applyAlignment="true">
      <alignment horizontal="center" vertical="center"/>
    </xf>
    <xf numFmtId="169" fontId="150" fillId="33" borderId="105" xfId="45801" applyNumberFormat="true" applyFont="true" applyFill="true" applyBorder="true" applyAlignment="true">
      <alignment horizontal="center" vertical="center"/>
    </xf>
    <xf numFmtId="169" fontId="150" fillId="33" borderId="102" xfId="45836" applyNumberFormat="true" applyFont="true" applyFill="true" applyBorder="true" applyAlignment="true">
      <alignment horizontal="center" vertical="center"/>
    </xf>
    <xf numFmtId="169" fontId="150" fillId="33" borderId="123" xfId="45837" applyNumberFormat="true" applyFont="true" applyFill="true" applyBorder="true" applyAlignment="true">
      <alignment horizontal="center" vertical="center"/>
    </xf>
    <xf numFmtId="169" fontId="150" fillId="33" borderId="124" xfId="45838" applyNumberFormat="true" applyFont="true" applyFill="true" applyBorder="true" applyAlignment="true">
      <alignment horizontal="center" vertical="center"/>
    </xf>
    <xf numFmtId="169" fontId="150" fillId="33" borderId="129" xfId="45837" applyNumberFormat="true" applyFont="true" applyFill="true" applyBorder="true" applyAlignment="true">
      <alignment horizontal="center" vertical="center"/>
    </xf>
    <xf numFmtId="169" fontId="150" fillId="33" borderId="106" xfId="45838" applyNumberFormat="true" applyFont="true" applyFill="true" applyBorder="true" applyAlignment="true">
      <alignment horizontal="center" vertical="center"/>
    </xf>
    <xf numFmtId="169" fontId="150" fillId="33" borderId="102" xfId="45837" applyNumberFormat="true" applyFont="true" applyFill="true" applyBorder="true" applyAlignment="true">
      <alignment horizontal="center" vertical="center"/>
    </xf>
    <xf numFmtId="169" fontId="150" fillId="33" borderId="100" xfId="45842" applyNumberFormat="true" applyFont="true" applyFill="true" applyBorder="true" applyAlignment="true">
      <alignment horizontal="center" vertical="center"/>
    </xf>
    <xf numFmtId="169" fontId="150" fillId="33" borderId="125" xfId="45843" applyNumberFormat="true" applyFont="true" applyFill="true" applyBorder="true" applyAlignment="true">
      <alignment horizontal="center" vertical="center"/>
    </xf>
    <xf numFmtId="169" fontId="150" fillId="33" borderId="126" xfId="45844" applyNumberFormat="true" applyFont="true" applyFill="true" applyBorder="true" applyAlignment="true">
      <alignment horizontal="center" vertical="center"/>
    </xf>
    <xf numFmtId="169" fontId="150" fillId="33" borderId="130" xfId="45843" applyNumberFormat="true" applyFont="true" applyFill="true" applyBorder="true" applyAlignment="true">
      <alignment horizontal="center" vertical="center"/>
    </xf>
    <xf numFmtId="169" fontId="150" fillId="33" borderId="107" xfId="45844" applyNumberFormat="true" applyFont="true" applyFill="true" applyBorder="true" applyAlignment="true">
      <alignment horizontal="center" vertical="center"/>
    </xf>
    <xf numFmtId="169" fontId="150" fillId="33" borderId="100" xfId="45843" applyNumberFormat="true" applyFont="true" applyFill="true" applyBorder="true" applyAlignment="true">
      <alignment horizontal="center" vertical="center"/>
    </xf>
    <xf numFmtId="169" fontId="150" fillId="33" borderId="100" xfId="45848" applyNumberFormat="true" applyFont="true" applyFill="true" applyBorder="true" applyAlignment="true">
      <alignment horizontal="center" vertical="center"/>
    </xf>
    <xf numFmtId="169" fontId="150" fillId="33" borderId="125" xfId="45849" applyNumberFormat="true" applyFont="true" applyFill="true" applyBorder="true" applyAlignment="true">
      <alignment horizontal="center" vertical="center"/>
    </xf>
    <xf numFmtId="169" fontId="150" fillId="33" borderId="126" xfId="45850" applyNumberFormat="true" applyFont="true" applyFill="true" applyBorder="true" applyAlignment="true">
      <alignment horizontal="center" vertical="center"/>
    </xf>
    <xf numFmtId="169" fontId="150" fillId="33" borderId="130" xfId="45849" applyNumberFormat="true" applyFont="true" applyFill="true" applyBorder="true" applyAlignment="true">
      <alignment horizontal="center" vertical="center"/>
    </xf>
    <xf numFmtId="169" fontId="150" fillId="33" borderId="107" xfId="45850" applyNumberFormat="true" applyFont="true" applyFill="true" applyBorder="true" applyAlignment="true">
      <alignment horizontal="center" vertical="center"/>
    </xf>
    <xf numFmtId="169" fontId="150" fillId="33" borderId="100" xfId="45849" applyNumberFormat="true" applyFont="true" applyFill="true" applyBorder="true" applyAlignment="true">
      <alignment horizontal="center" vertical="center"/>
    </xf>
    <xf numFmtId="168" fontId="150" fillId="33" borderId="100" xfId="45852" applyNumberFormat="true" applyFont="true" applyFill="true" applyBorder="true" applyAlignment="true">
      <alignment horizontal="center" vertical="center"/>
    </xf>
    <xf numFmtId="168" fontId="150" fillId="33" borderId="125" xfId="45853" applyNumberFormat="true" applyFont="true" applyFill="true" applyBorder="true" applyAlignment="true">
      <alignment horizontal="center" vertical="center"/>
    </xf>
    <xf numFmtId="168" fontId="150" fillId="33" borderId="126" xfId="45854" applyNumberFormat="true" applyFont="true" applyFill="true" applyBorder="true" applyAlignment="true">
      <alignment horizontal="center" vertical="center"/>
    </xf>
    <xf numFmtId="168" fontId="150" fillId="33" borderId="130" xfId="45853" applyNumberFormat="true" applyFont="true" applyFill="true" applyBorder="true" applyAlignment="true">
      <alignment horizontal="center" vertical="center"/>
    </xf>
    <xf numFmtId="168" fontId="150" fillId="33" borderId="107" xfId="45854" applyNumberFormat="true" applyFont="true" applyFill="true" applyBorder="true" applyAlignment="true">
      <alignment horizontal="center" vertical="center"/>
    </xf>
    <xf numFmtId="168" fontId="150" fillId="33" borderId="100" xfId="45853" applyNumberFormat="true" applyFont="true" applyFill="true" applyBorder="true" applyAlignment="true">
      <alignment horizontal="center" vertical="center"/>
    </xf>
    <xf numFmtId="168" fontId="150" fillId="33" borderId="100" xfId="45856" applyNumberFormat="true" applyFont="true" applyFill="true" applyBorder="true" applyAlignment="true">
      <alignment horizontal="center" vertical="center"/>
    </xf>
    <xf numFmtId="168" fontId="150" fillId="33" borderId="125" xfId="45857" applyNumberFormat="true" applyFont="true" applyFill="true" applyBorder="true" applyAlignment="true">
      <alignment horizontal="center" vertical="center"/>
    </xf>
    <xf numFmtId="168" fontId="150" fillId="33" borderId="126" xfId="45858" applyNumberFormat="true" applyFont="true" applyFill="true" applyBorder="true" applyAlignment="true">
      <alignment horizontal="center" vertical="center"/>
    </xf>
    <xf numFmtId="168" fontId="150" fillId="33" borderId="130" xfId="45857" applyNumberFormat="true" applyFont="true" applyFill="true" applyBorder="true" applyAlignment="true">
      <alignment horizontal="center" vertical="center"/>
    </xf>
    <xf numFmtId="168" fontId="150" fillId="33" borderId="107" xfId="45858" applyNumberFormat="true" applyFont="true" applyFill="true" applyBorder="true" applyAlignment="true">
      <alignment horizontal="center" vertical="center"/>
    </xf>
    <xf numFmtId="168" fontId="150" fillId="33" borderId="100" xfId="45857" applyNumberFormat="true" applyFont="true" applyFill="true" applyBorder="true" applyAlignment="true">
      <alignment horizontal="center" vertical="center"/>
    </xf>
    <xf numFmtId="168" fontId="150" fillId="33" borderId="100" xfId="45860" applyNumberFormat="true" applyFont="true" applyFill="true" applyBorder="true" applyAlignment="true">
      <alignment horizontal="center" vertical="center"/>
    </xf>
    <xf numFmtId="168" fontId="150" fillId="33" borderId="125" xfId="45861" applyNumberFormat="true" applyFont="true" applyFill="true" applyBorder="true" applyAlignment="true">
      <alignment horizontal="center" vertical="center"/>
    </xf>
    <xf numFmtId="168" fontId="150" fillId="33" borderId="126" xfId="45862" applyNumberFormat="true" applyFont="true" applyFill="true" applyBorder="true" applyAlignment="true">
      <alignment horizontal="center" vertical="center"/>
    </xf>
    <xf numFmtId="168" fontId="150" fillId="33" borderId="130" xfId="45861" applyNumberFormat="true" applyFont="true" applyFill="true" applyBorder="true" applyAlignment="true">
      <alignment horizontal="center" vertical="center"/>
    </xf>
    <xf numFmtId="168" fontId="150" fillId="33" borderId="107" xfId="45862" applyNumberFormat="true" applyFont="true" applyFill="true" applyBorder="true" applyAlignment="true">
      <alignment horizontal="center" vertical="center"/>
    </xf>
    <xf numFmtId="168" fontId="150" fillId="33" borderId="100" xfId="45861" applyNumberFormat="true" applyFont="true" applyFill="true" applyBorder="true" applyAlignment="true">
      <alignment horizontal="center" vertical="center"/>
    </xf>
    <xf numFmtId="0" fontId="24" fillId="33" borderId="105" xfId="19344" applyFill="true" applyBorder="true" applyAlignment="true">
      <alignment horizontal="center" vertical="center"/>
    </xf>
    <xf numFmtId="0" fontId="24" fillId="33" borderId="131" xfId="19344" applyFill="true" applyBorder="true" applyAlignment="true">
      <alignment horizontal="center" vertical="center"/>
    </xf>
    <xf numFmtId="0" fontId="24" fillId="33" borderId="108" xfId="19344" applyFill="true" applyBorder="true" applyAlignment="true">
      <alignment horizontal="center" vertical="center"/>
    </xf>
    <xf numFmtId="0" fontId="151" fillId="26" borderId="106" xfId="45676" applyFont="true" applyFill="true" applyBorder="true" applyAlignment="true">
      <alignment horizontal="left" vertical="center"/>
    </xf>
    <xf numFmtId="0" fontId="151" fillId="26" borderId="107" xfId="45682" applyFont="true" applyFill="true" applyBorder="true" applyAlignment="true">
      <alignment horizontal="left" vertical="center"/>
    </xf>
    <xf numFmtId="0" fontId="151" fillId="26" borderId="108" xfId="45688" applyFont="true" applyFill="true" applyBorder="true" applyAlignment="true">
      <alignment horizontal="left" vertical="center"/>
    </xf>
    <xf numFmtId="0" fontId="151" fillId="26" borderId="106" xfId="45712" applyFont="true" applyFill="true" applyBorder="true" applyAlignment="true">
      <alignment horizontal="left" vertical="center"/>
    </xf>
    <xf numFmtId="0" fontId="151" fillId="26" borderId="107" xfId="45712" applyFont="true" applyFill="true" applyBorder="true" applyAlignment="true">
      <alignment horizontal="left" vertical="center"/>
    </xf>
    <xf numFmtId="0" fontId="151" fillId="26" borderId="106" xfId="45733" applyFont="true" applyFill="true" applyBorder="true" applyAlignment="true">
      <alignment horizontal="left" vertical="center"/>
    </xf>
    <xf numFmtId="0" fontId="151" fillId="26" borderId="107" xfId="45739" applyFont="true" applyFill="true" applyBorder="true" applyAlignment="true">
      <alignment horizontal="left" vertical="center"/>
    </xf>
    <xf numFmtId="0" fontId="151" fillId="0" borderId="107" xfId="45739" applyFont="true" applyFill="true" applyBorder="true" applyAlignment="true">
      <alignment horizontal="left" vertical="center"/>
    </xf>
    <xf numFmtId="0" fontId="151" fillId="0" borderId="107" xfId="45745" applyFont="true" applyFill="true" applyBorder="true" applyAlignment="true">
      <alignment horizontal="left" vertical="center"/>
    </xf>
    <xf numFmtId="0" fontId="151" fillId="26" borderId="106" xfId="45763" applyFont="true" applyFill="true" applyBorder="true" applyAlignment="true">
      <alignment horizontal="left" vertical="center"/>
    </xf>
    <xf numFmtId="0" fontId="151" fillId="26" borderId="107" xfId="45769" applyFont="true" applyFill="true" applyBorder="true" applyAlignment="true">
      <alignment horizontal="left" vertical="center"/>
    </xf>
    <xf numFmtId="0" fontId="151" fillId="26" borderId="108" xfId="45775" applyFont="true" applyFill="true" applyBorder="true" applyAlignment="true">
      <alignment horizontal="left" vertical="center"/>
    </xf>
    <xf numFmtId="0" fontId="151" fillId="26" borderId="106" xfId="45793" applyFont="true" applyFill="true" applyBorder="true" applyAlignment="true">
      <alignment horizontal="left" vertical="center"/>
    </xf>
    <xf numFmtId="0" fontId="151" fillId="26" borderId="107" xfId="45799" applyFont="true" applyFill="true" applyBorder="true" applyAlignment="true">
      <alignment horizontal="left" vertical="center"/>
    </xf>
    <xf numFmtId="0" fontId="151" fillId="26" borderId="106" xfId="45799" applyFont="true" applyFill="true" applyBorder="true" applyAlignment="true">
      <alignment horizontal="left" vertical="center"/>
    </xf>
    <xf numFmtId="0" fontId="151" fillId="26" borderId="108" xfId="45799" applyFont="true" applyFill="true" applyBorder="true" applyAlignment="true">
      <alignment horizontal="left" vertical="center"/>
    </xf>
    <xf numFmtId="0" fontId="151" fillId="0" borderId="107" xfId="45781" applyFont="true" applyFill="true" applyBorder="true" applyAlignment="true">
      <alignment horizontal="left" vertical="center"/>
    </xf>
    <xf numFmtId="0" fontId="151" fillId="0" borderId="107" xfId="45787" applyFont="true" applyFill="true" applyBorder="true" applyAlignment="true">
      <alignment horizontal="left" vertical="center"/>
    </xf>
    <xf numFmtId="0" fontId="151" fillId="0" borderId="107" xfId="45793" applyFont="true" applyFill="true" applyBorder="true" applyAlignment="true">
      <alignment horizontal="left" vertical="center"/>
    </xf>
    <xf numFmtId="0" fontId="151" fillId="0" borderId="107" xfId="45799" applyFont="true" applyFill="true" applyBorder="true" applyAlignment="true">
      <alignment horizontal="left" vertical="center"/>
    </xf>
    <xf numFmtId="0" fontId="151" fillId="0" borderId="107" xfId="45805" applyFont="true" applyFill="true" applyBorder="true" applyAlignment="true">
      <alignment horizontal="left" vertical="center"/>
    </xf>
    <xf numFmtId="0" fontId="151" fillId="0" borderId="108" xfId="45799" applyFont="true" applyFill="true" applyBorder="true" applyAlignment="true">
      <alignment horizontal="left" vertical="center"/>
    </xf>
    <xf numFmtId="0" fontId="151" fillId="26" borderId="106" xfId="45835" applyFont="true" applyFill="true" applyBorder="true" applyAlignment="true">
      <alignment horizontal="left" vertical="center"/>
    </xf>
    <xf numFmtId="0" fontId="151" fillId="26" borderId="107" xfId="45841" applyFont="true" applyFill="true" applyBorder="true" applyAlignment="true">
      <alignment horizontal="left" vertical="center"/>
    </xf>
    <xf numFmtId="0" fontId="151" fillId="26" borderId="108" xfId="45841" applyFont="true" applyFill="true" applyBorder="true" applyAlignment="true">
      <alignment horizontal="left" vertical="center"/>
    </xf>
    <xf numFmtId="0" fontId="151" fillId="26" borderId="106" xfId="45841" applyFont="true" applyFill="true" applyBorder="true" applyAlignment="true">
      <alignment horizontal="left" vertical="center"/>
    </xf>
    <xf numFmtId="0" fontId="151" fillId="26" borderId="107" xfId="45847" applyFont="true" applyFill="true" applyBorder="true" applyAlignment="true">
      <alignment horizontal="left" vertical="center"/>
    </xf>
    <xf numFmtId="0" fontId="151" fillId="0" borderId="107" xfId="45823" applyFont="true" applyFill="true" applyBorder="true" applyAlignment="true">
      <alignment horizontal="left" vertical="center"/>
    </xf>
    <xf numFmtId="0" fontId="151" fillId="0" borderId="107" xfId="45829" applyFont="true" applyFill="true" applyBorder="true" applyAlignment="true">
      <alignment horizontal="left" vertical="center"/>
    </xf>
    <xf numFmtId="0" fontId="151" fillId="0" borderId="107" xfId="45835" applyFont="true" applyFill="true" applyBorder="true" applyAlignment="true">
      <alignment horizontal="left" vertical="center"/>
    </xf>
    <xf numFmtId="0" fontId="151" fillId="0" borderId="107" xfId="45841" applyFont="true" applyFill="true" applyBorder="true" applyAlignment="true">
      <alignment horizontal="left" vertical="center"/>
    </xf>
    <xf numFmtId="0" fontId="151" fillId="0" borderId="107" xfId="45847" applyFont="true" applyFill="true" applyBorder="true" applyAlignment="true">
      <alignment horizontal="left" vertical="center"/>
    </xf>
    <xf numFmtId="0" fontId="181" fillId="3" borderId="10" xfId="44931" applyFont="true" applyBorder="true" applyAlignment="true">
      <alignment horizontal="center" vertical="center"/>
    </xf>
    <xf numFmtId="0" fontId="181" fillId="3" borderId="10" xfId="44952" applyFont="true" applyBorder="true" applyAlignment="true">
      <alignment horizontal="center" vertical="center"/>
    </xf>
    <xf numFmtId="0" fontId="181" fillId="3" borderId="10" xfId="44978" applyFont="true" applyBorder="true" applyAlignment="true">
      <alignment horizontal="center" vertical="center"/>
    </xf>
    <xf numFmtId="0" fontId="181" fillId="3" borderId="10" xfId="45008" applyFont="true" applyBorder="true" applyAlignment="true">
      <alignment horizontal="center" vertical="center"/>
    </xf>
    <xf numFmtId="0" fontId="181" fillId="3" borderId="10" xfId="45029" applyFont="true" applyBorder="true" applyAlignment="true">
      <alignment horizontal="center" vertical="center"/>
    </xf>
    <xf numFmtId="0" fontId="181" fillId="3" borderId="10" xfId="45068"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69" fontId="181" fillId="33" borderId="132" xfId="40072" applyNumberFormat="true" applyFont="true" applyFill="true" applyBorder="true" applyAlignment="true">
      <alignment horizontal="center" vertical="center"/>
    </xf>
    <xf numFmtId="169" fontId="181" fillId="33" borderId="137" xfId="40072" applyNumberFormat="true" applyFont="true" applyFill="true" applyBorder="true" applyAlignment="true">
      <alignment horizontal="center" vertical="center"/>
    </xf>
    <xf numFmtId="168" fontId="181" fillId="28" borderId="138" xfId="40077" applyNumberFormat="true" applyFont="true" applyFill="true" applyBorder="true" applyAlignment="true">
      <alignment horizontal="center" vertical="center"/>
    </xf>
    <xf numFmtId="168" fontId="181" fillId="28" borderId="122"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51" applyFont="true" applyBorder="true" applyAlignment="true">
      <alignment horizontal="center" vertical="center"/>
    </xf>
    <xf numFmtId="0" fontId="151" fillId="3" borderId="10" xfId="44953" applyFont="true" applyBorder="true" applyAlignment="true">
      <alignment horizontal="center" vertical="center"/>
    </xf>
    <xf numFmtId="0" fontId="151" fillId="3" borderId="10" xfId="44977" applyFont="true" applyBorder="true" applyAlignment="true">
      <alignment horizontal="center" vertical="center"/>
    </xf>
    <xf numFmtId="0" fontId="151" fillId="3" borderId="10" xfId="44979" applyFont="true" applyBorder="true" applyAlignment="true">
      <alignment horizontal="center" vertical="center"/>
    </xf>
    <xf numFmtId="0" fontId="151" fillId="3" borderId="10" xfId="45007" applyFont="true" applyBorder="true" applyAlignment="true">
      <alignment horizontal="center" vertical="center"/>
    </xf>
    <xf numFmtId="0" fontId="151" fillId="3" borderId="10" xfId="45009" applyFont="true" applyBorder="true" applyAlignment="true">
      <alignment horizontal="center" vertical="center"/>
    </xf>
    <xf numFmtId="0" fontId="151" fillId="3" borderId="10" xfId="45028" applyFont="true" applyBorder="true" applyAlignment="true">
      <alignment horizontal="center" vertical="center"/>
    </xf>
    <xf numFmtId="0" fontId="151" fillId="3" borderId="10" xfId="45030" applyFont="true" applyBorder="true" applyAlignment="true">
      <alignment horizontal="center" vertical="center"/>
    </xf>
    <xf numFmtId="0" fontId="151" fillId="3" borderId="10" xfId="45067" applyFont="true" applyBorder="true" applyAlignment="true">
      <alignment horizontal="center" vertical="center"/>
    </xf>
    <xf numFmtId="0" fontId="151" fillId="3" borderId="10" xfId="45069" applyFont="true" applyBorder="true" applyAlignment="true">
      <alignment horizontal="center" vertical="center"/>
    </xf>
    <xf numFmtId="170" fontId="155" fillId="27" borderId="139" xfId="19344" applyNumberFormat="true" applyFont="true" applyFill="true" applyBorder="true" applyAlignment="true">
      <alignment horizontal="center" vertical="center"/>
    </xf>
    <xf numFmtId="169" fontId="150" fillId="33" borderId="106" xfId="44971" applyNumberFormat="true" applyFont="true" applyFill="true" applyBorder="true" applyAlignment="true">
      <alignment horizontal="center" vertical="center"/>
    </xf>
    <xf numFmtId="169" fontId="150" fillId="33" borderId="107" xfId="44971" applyNumberFormat="true" applyFont="true" applyFill="true" applyBorder="true" applyAlignment="true">
      <alignment horizontal="center" vertical="center"/>
    </xf>
    <xf numFmtId="169" fontId="150" fillId="33" borderId="107" xfId="44965" applyNumberFormat="true" applyFont="true" applyFill="true" applyBorder="true" applyAlignment="true">
      <alignment horizontal="center" vertical="center"/>
    </xf>
    <xf numFmtId="169" fontId="181" fillId="33" borderId="107" xfId="40060" applyNumberFormat="true" applyFont="true" applyFill="true" applyBorder="true" applyAlignment="true">
      <alignment horizontal="center" vertical="center"/>
    </xf>
    <xf numFmtId="169" fontId="181" fillId="33" borderId="107" xfId="44971" applyNumberFormat="true" applyFont="true" applyFill="true" applyBorder="true" applyAlignment="true">
      <alignment horizontal="center" vertical="center"/>
    </xf>
    <xf numFmtId="169" fontId="181" fillId="33" borderId="116" xfId="40072" applyNumberFormat="true" applyFont="true" applyFill="true" applyBorder="true" applyAlignment="true">
      <alignment horizontal="center" vertical="center"/>
    </xf>
    <xf numFmtId="169" fontId="150" fillId="33" borderId="106" xfId="44991" applyNumberFormat="true" applyFont="true" applyFill="true" applyBorder="true" applyAlignment="true">
      <alignment horizontal="center" vertical="center"/>
    </xf>
    <xf numFmtId="169" fontId="150" fillId="33" borderId="107" xfId="44997" applyNumberFormat="true" applyFont="true" applyFill="true" applyBorder="true" applyAlignment="true">
      <alignment horizontal="center" vertical="center"/>
    </xf>
    <xf numFmtId="169" fontId="150" fillId="33" borderId="107" xfId="45003" applyNumberFormat="true" applyFont="true" applyFill="true" applyBorder="true" applyAlignment="true">
      <alignment horizontal="center" vertical="center"/>
    </xf>
    <xf numFmtId="168" fontId="150" fillId="33" borderId="107" xfId="19367" applyNumberFormat="true" applyFont="true" applyFill="true" applyBorder="true" applyAlignment="true">
      <alignment horizontal="center" vertical="center"/>
    </xf>
    <xf numFmtId="168" fontId="150" fillId="33" borderId="107" xfId="19371" applyNumberFormat="true" applyFont="true" applyFill="true" applyBorder="true" applyAlignment="true">
      <alignment horizontal="center" vertical="center"/>
    </xf>
    <xf numFmtId="169" fontId="150" fillId="33" borderId="107" xfId="45045" applyNumberFormat="true" applyFont="true" applyFill="true" applyBorder="true" applyAlignment="true">
      <alignment horizontal="center" vertical="center"/>
    </xf>
    <xf numFmtId="169" fontId="181" fillId="33" borderId="107" xfId="40240" applyNumberFormat="true" applyFont="true" applyFill="true" applyBorder="true" applyAlignment="true">
      <alignment horizontal="center" vertical="center"/>
    </xf>
    <xf numFmtId="169" fontId="115" fillId="33" borderId="107" xfId="40240" applyNumberFormat="true" applyFont="true" applyFill="true" applyBorder="true" applyAlignment="true">
      <alignment horizontal="center" vertical="center"/>
    </xf>
    <xf numFmtId="169" fontId="115" fillId="33" borderId="107" xfId="40252" applyNumberFormat="true" applyFont="true" applyFill="true" applyBorder="true" applyAlignment="true">
      <alignment horizontal="center" vertical="center"/>
    </xf>
    <xf numFmtId="169" fontId="150" fillId="33" borderId="107" xfId="19389" applyNumberFormat="true" applyFont="true" applyFill="true" applyBorder="true" applyAlignment="true">
      <alignment horizontal="center" vertical="center" wrapText="true"/>
    </xf>
    <xf numFmtId="0" fontId="151" fillId="33" borderId="107" xfId="45030" applyFont="true" applyFill="true" applyBorder="true" applyAlignment="true">
      <alignment horizontal="center" vertical="center" wrapText="true"/>
    </xf>
    <xf numFmtId="0" fontId="151" fillId="33" borderId="107" xfId="45036" applyFont="true" applyFill="true" applyBorder="true" applyAlignment="true">
      <alignment horizontal="center" vertical="center" wrapText="true"/>
    </xf>
    <xf numFmtId="168" fontId="150" fillId="33" borderId="107" xfId="45055" applyNumberFormat="true" applyFont="true" applyFill="true" applyBorder="true" applyAlignment="true">
      <alignment horizontal="center" vertical="center"/>
    </xf>
    <xf numFmtId="168" fontId="150" fillId="33" borderId="107" xfId="45059" applyNumberFormat="true" applyFont="true" applyFill="true" applyBorder="true" applyAlignment="true">
      <alignment horizontal="center" vertical="center"/>
    </xf>
    <xf numFmtId="168" fontId="150" fillId="33" borderId="107" xfId="45063" applyNumberFormat="true" applyFont="true" applyFill="true" applyBorder="true" applyAlignment="true">
      <alignment horizontal="center" vertical="center"/>
    </xf>
    <xf numFmtId="169" fontId="150" fillId="33" borderId="107" xfId="22515" applyNumberFormat="true" applyFont="true" applyFill="true" applyBorder="true" applyAlignment="true">
      <alignment horizontal="center" vertical="center" wrapText="true"/>
    </xf>
    <xf numFmtId="0" fontId="151" fillId="33" borderId="107" xfId="25755" applyFont="true" applyFill="true" applyBorder="true" applyAlignment="true">
      <alignment horizontal="center" vertical="center" wrapText="true"/>
    </xf>
    <xf numFmtId="0" fontId="151" fillId="33" borderId="107" xfId="25750" applyFont="true" applyFill="true" applyBorder="true" applyAlignment="true">
      <alignment horizontal="center" vertical="center" wrapText="true"/>
    </xf>
    <xf numFmtId="168" fontId="150" fillId="33" borderId="107" xfId="19394" applyNumberFormat="true" applyFont="true" applyFill="true" applyBorder="true" applyAlignment="true">
      <alignment horizontal="center" vertical="center" wrapText="true"/>
    </xf>
    <xf numFmtId="168" fontId="150" fillId="33" borderId="107" xfId="19398" applyNumberFormat="true" applyFont="true" applyFill="true" applyBorder="true" applyAlignment="true">
      <alignment horizontal="center" vertical="center" wrapText="true"/>
    </xf>
    <xf numFmtId="168" fontId="150" fillId="33" borderId="107" xfId="19402" applyNumberFormat="true" applyFont="true" applyFill="true" applyBorder="true" applyAlignment="true">
      <alignment horizontal="center" vertical="center" wrapText="true"/>
    </xf>
    <xf numFmtId="169" fontId="150" fillId="33" borderId="107" xfId="45051" applyNumberFormat="true" applyFont="true" applyFill="true" applyBorder="true" applyAlignment="true">
      <alignment horizontal="center" vertical="center"/>
    </xf>
    <xf numFmtId="169" fontId="150" fillId="33" borderId="107" xfId="19425" applyNumberFormat="true" applyFont="true" applyFill="true" applyBorder="true" applyAlignment="true">
      <alignment horizontal="center" vertical="center" wrapText="true"/>
    </xf>
    <xf numFmtId="0" fontId="151" fillId="33" borderId="107" xfId="45069" applyFont="true" applyFill="true" applyBorder="true" applyAlignment="true">
      <alignment horizontal="center" vertical="center" wrapText="true"/>
    </xf>
    <xf numFmtId="0" fontId="151" fillId="33" borderId="107" xfId="45075" applyFont="true" applyFill="true" applyBorder="true" applyAlignment="true">
      <alignment horizontal="center" vertical="center" wrapText="true"/>
    </xf>
    <xf numFmtId="0" fontId="151" fillId="33" borderId="107" xfId="19409" applyFont="true" applyFill="true" applyBorder="true" applyAlignment="true">
      <alignment horizontal="center" vertical="center" wrapText="true"/>
    </xf>
    <xf numFmtId="0" fontId="151" fillId="33" borderId="107" xfId="19414" applyFont="true" applyFill="true" applyBorder="true" applyAlignment="true">
      <alignment horizontal="center" vertical="center" wrapText="true"/>
    </xf>
    <xf numFmtId="168" fontId="150" fillId="33" borderId="107" xfId="19431" applyNumberFormat="true" applyFont="true" applyFill="true" applyBorder="true" applyAlignment="true">
      <alignment horizontal="center" vertical="center" wrapText="true"/>
    </xf>
    <xf numFmtId="168" fontId="150" fillId="33" borderId="107" xfId="19435" applyNumberFormat="true" applyFont="true" applyFill="true" applyBorder="true" applyAlignment="true">
      <alignment horizontal="center" vertical="center" wrapText="true"/>
    </xf>
    <xf numFmtId="168" fontId="150" fillId="33" borderId="107" xfId="19439" applyNumberFormat="true" applyFont="true" applyFill="true" applyBorder="true" applyAlignment="true">
      <alignment horizontal="center" vertical="center" wrapText="true"/>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0" borderId="10" xfId="39982" applyFont="true" applyFill="true" applyBorder="true" applyAlignment="true">
      <alignment horizontal="center" vertical="center" wrapText="true"/>
    </xf>
    <xf numFmtId="168" fontId="181" fillId="0" borderId="10" xfId="3999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42" applyFont="true" applyFill="true" applyBorder="true" applyAlignment="true">
      <alignment horizontal="center" vertical="center" wrapText="true"/>
    </xf>
    <xf numFmtId="168" fontId="181" fillId="0" borderId="10" xfId="4005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102" applyFont="true" applyFill="true" applyBorder="true" applyAlignment="true">
      <alignment horizontal="center" vertical="center" wrapText="true"/>
    </xf>
    <xf numFmtId="168" fontId="150" fillId="0" borderId="10" xfId="4011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62" applyFont="true" applyFill="true" applyBorder="true" applyAlignment="true">
      <alignment horizontal="center" vertical="center" wrapText="true"/>
    </xf>
    <xf numFmtId="168" fontId="181" fillId="0" borderId="10" xfId="40174"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22" applyFont="true" applyFill="true" applyBorder="true" applyAlignment="true">
      <alignment horizontal="center" vertical="center" wrapText="true"/>
    </xf>
    <xf numFmtId="168" fontId="181" fillId="0" borderId="10" xfId="4023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82" applyFont="true" applyFill="true" applyBorder="true" applyAlignment="true">
      <alignment horizontal="center" vertical="center" wrapText="true"/>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42" applyFont="true" applyFill="true" applyBorder="true" applyAlignment="true">
      <alignment horizontal="center" vertical="center" wrapText="true"/>
    </xf>
    <xf numFmtId="168" fontId="181" fillId="0" borderId="10" xfId="40536"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410" applyFont="true" applyFill="true" applyBorder="true" applyAlignment="true">
      <alignment horizontal="center" vertical="center" wrapText="true"/>
    </xf>
    <xf numFmtId="168" fontId="181" fillId="0" borderId="10" xfId="4042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179" applyFont="true" applyBorder="true" applyAlignment="true">
      <alignment horizontal="center" vertical="center"/>
    </xf>
    <xf numFmtId="0" fontId="181" fillId="3" borderId="10" xfId="45209" applyFont="true" applyBorder="true" applyAlignment="true">
      <alignment horizontal="center" vertical="center"/>
    </xf>
    <xf numFmtId="0" fontId="181" fillId="3" borderId="10" xfId="45235" applyFont="true" applyBorder="true" applyAlignment="true">
      <alignment horizontal="center" vertical="center"/>
    </xf>
    <xf numFmtId="0" fontId="181" fillId="3" borderId="10" xfId="45265" applyFont="true" applyBorder="true" applyAlignment="true">
      <alignment horizontal="center" vertical="center"/>
    </xf>
    <xf numFmtId="0" fontId="181" fillId="3" borderId="10" xfId="45292" applyFont="true" applyBorder="true" applyAlignment="true">
      <alignment horizontal="center" vertical="center"/>
    </xf>
    <xf numFmtId="0" fontId="181" fillId="3" borderId="10" xfId="45334" applyFont="true" applyBorder="true" applyAlignment="true">
      <alignment horizontal="center" vertical="center"/>
    </xf>
    <xf numFmtId="0" fontId="151" fillId="3" borderId="10" xfId="45178" applyFont="true" applyBorder="true" applyAlignment="true">
      <alignment horizontal="center" vertical="center"/>
    </xf>
    <xf numFmtId="0" fontId="151" fillId="3" borderId="10" xfId="45180" applyFont="true" applyBorder="true" applyAlignment="true">
      <alignment horizontal="center" vertical="center"/>
    </xf>
    <xf numFmtId="0" fontId="151" fillId="3" borderId="10" xfId="45208" applyFont="true" applyBorder="true" applyAlignment="true">
      <alignment horizontal="center" vertical="center"/>
    </xf>
    <xf numFmtId="0" fontId="151" fillId="3" borderId="10" xfId="45210" applyFont="true" applyBorder="true" applyAlignment="true">
      <alignment horizontal="center" vertical="center"/>
    </xf>
    <xf numFmtId="0" fontId="151" fillId="3" borderId="10" xfId="45234" applyFont="true" applyBorder="true" applyAlignment="true">
      <alignment horizontal="center" vertical="center"/>
    </xf>
    <xf numFmtId="0" fontId="151" fillId="3" borderId="10" xfId="45236" applyFont="true" applyBorder="true" applyAlignment="true">
      <alignment horizontal="center" vertical="center"/>
    </xf>
    <xf numFmtId="0" fontId="151" fillId="3" borderId="10" xfId="45264" applyFont="true" applyBorder="true" applyAlignment="true">
      <alignment horizontal="center" vertical="center"/>
    </xf>
    <xf numFmtId="0" fontId="151" fillId="3" borderId="10" xfId="45266" applyFont="true" applyBorder="true" applyAlignment="true">
      <alignment horizontal="center" vertical="center"/>
    </xf>
    <xf numFmtId="0" fontId="151" fillId="3" borderId="10" xfId="45291" applyFont="true" applyBorder="true" applyAlignment="true">
      <alignment horizontal="center" vertical="center"/>
    </xf>
    <xf numFmtId="0" fontId="151" fillId="3" borderId="10" xfId="45293" applyFont="true" applyBorder="true" applyAlignment="true">
      <alignment horizontal="center" vertical="center"/>
    </xf>
    <xf numFmtId="0" fontId="151" fillId="3" borderId="10" xfId="45333" applyFont="true" applyBorder="true" applyAlignment="true">
      <alignment horizontal="center" vertical="center"/>
    </xf>
    <xf numFmtId="0" fontId="151" fillId="3" borderId="10" xfId="45335" applyFont="true" applyBorder="true" applyAlignment="true">
      <alignment horizontal="center" vertical="center"/>
    </xf>
    <xf numFmtId="169" fontId="150" fillId="33" borderId="106" xfId="45192" applyNumberFormat="true" applyFont="true" applyFill="true" applyBorder="true" applyAlignment="true">
      <alignment horizontal="center" vertical="center"/>
    </xf>
    <xf numFmtId="169" fontId="150" fillId="33" borderId="107" xfId="45198" applyNumberFormat="true" applyFont="true" applyFill="true" applyBorder="true" applyAlignment="true">
      <alignment horizontal="center" vertical="center"/>
    </xf>
    <xf numFmtId="169" fontId="150" fillId="33" borderId="108" xfId="45204" applyNumberFormat="true" applyFont="true" applyFill="true" applyBorder="true" applyAlignment="true">
      <alignment horizontal="center" vertical="center"/>
    </xf>
    <xf numFmtId="169" fontId="150" fillId="33" borderId="106" xfId="45228" applyNumberFormat="true" applyFont="true" applyFill="true" applyBorder="true" applyAlignment="true">
      <alignment horizontal="center" vertical="center"/>
    </xf>
    <xf numFmtId="169" fontId="150" fillId="33" borderId="107" xfId="45228" applyNumberFormat="true" applyFont="true" applyFill="true" applyBorder="true" applyAlignment="true">
      <alignment horizontal="center" vertical="center"/>
    </xf>
    <xf numFmtId="169" fontId="150" fillId="33" borderId="107" xfId="45222" applyNumberFormat="true" applyFont="true" applyFill="true" applyBorder="true" applyAlignment="true">
      <alignment horizontal="center" vertical="center"/>
    </xf>
    <xf numFmtId="169" fontId="150" fillId="33" borderId="106" xfId="45248" applyNumberFormat="true" applyFont="true" applyFill="true" applyBorder="true" applyAlignment="true">
      <alignment horizontal="center" vertical="center"/>
    </xf>
    <xf numFmtId="169" fontId="150" fillId="33" borderId="107" xfId="45254" applyNumberFormat="true" applyFont="true" applyFill="true" applyBorder="true" applyAlignment="true">
      <alignment horizontal="center" vertical="center"/>
    </xf>
    <xf numFmtId="169" fontId="150" fillId="33" borderId="107" xfId="45260" applyNumberFormat="true" applyFont="true" applyFill="true" applyBorder="true" applyAlignment="true">
      <alignment horizontal="center" vertical="center"/>
    </xf>
    <xf numFmtId="169" fontId="150" fillId="33" borderId="107" xfId="45281" applyNumberFormat="true" applyFont="true" applyFill="true" applyBorder="true" applyAlignment="true">
      <alignment horizontal="center" vertical="center"/>
    </xf>
    <xf numFmtId="169" fontId="150" fillId="33" borderId="108" xfId="45287" applyNumberFormat="true" applyFont="true" applyFill="true" applyBorder="true" applyAlignment="true">
      <alignment horizontal="center" vertical="center"/>
    </xf>
    <xf numFmtId="169" fontId="150" fillId="33" borderId="106" xfId="45305" applyNumberFormat="true" applyFont="true" applyFill="true" applyBorder="true" applyAlignment="true">
      <alignment horizontal="center" vertical="center"/>
    </xf>
    <xf numFmtId="169" fontId="150" fillId="33" borderId="107" xfId="45311" applyNumberFormat="true" applyFont="true" applyFill="true" applyBorder="true" applyAlignment="true">
      <alignment horizontal="center" vertical="center"/>
    </xf>
    <xf numFmtId="0" fontId="151" fillId="33" borderId="107" xfId="45293" applyFont="true" applyFill="true" applyBorder="true" applyAlignment="true">
      <alignment horizontal="center" vertical="center" wrapText="true"/>
    </xf>
    <xf numFmtId="0" fontId="151" fillId="33" borderId="107" xfId="45299" applyFont="true" applyFill="true" applyBorder="true" applyAlignment="true">
      <alignment horizontal="center" vertical="center" wrapText="true"/>
    </xf>
    <xf numFmtId="168" fontId="150" fillId="33" borderId="107" xfId="45321" applyNumberFormat="true" applyFont="true" applyFill="true" applyBorder="true" applyAlignment="true">
      <alignment horizontal="center" vertical="center"/>
    </xf>
    <xf numFmtId="168" fontId="150" fillId="33" borderId="107" xfId="45325" applyNumberFormat="true" applyFont="true" applyFill="true" applyBorder="true" applyAlignment="true">
      <alignment horizontal="center" vertical="center"/>
    </xf>
    <xf numFmtId="168" fontId="150" fillId="33" borderId="107" xfId="45329" applyNumberFormat="true" applyFont="true" applyFill="true" applyBorder="true" applyAlignment="true">
      <alignment horizontal="center" vertical="center"/>
    </xf>
    <xf numFmtId="169" fontId="150" fillId="33" borderId="108" xfId="45311" applyNumberFormat="true" applyFont="true" applyFill="true" applyBorder="true" applyAlignment="true">
      <alignment horizontal="center" vertical="center"/>
    </xf>
    <xf numFmtId="0" fontId="151" fillId="33" borderId="107" xfId="45335" applyFont="true" applyFill="true" applyBorder="true" applyAlignment="true">
      <alignment horizontal="center" vertical="center" wrapText="true"/>
    </xf>
    <xf numFmtId="0" fontId="151" fillId="33" borderId="107" xfId="45341" applyFont="true" applyFill="true" applyBorder="true" applyAlignment="true">
      <alignment horizontal="center" vertical="center" wrapText="true"/>
    </xf>
    <xf numFmtId="168" fontId="115" fillId="0" borderId="10" xfId="4017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0" fontId="181" fillId="3" borderId="10" xfId="45446" applyFont="true" applyBorder="true" applyAlignment="true">
      <alignment horizontal="center" vertical="center"/>
    </xf>
    <xf numFmtId="0" fontId="181" fillId="3" borderId="10" xfId="45476" applyFont="true" applyBorder="true" applyAlignment="true">
      <alignment horizontal="center" vertical="center"/>
    </xf>
    <xf numFmtId="0" fontId="181" fillId="3" borderId="10" xfId="45503" applyFont="true" applyBorder="true" applyAlignment="true">
      <alignment horizontal="center" vertical="center"/>
    </xf>
    <xf numFmtId="0" fontId="181" fillId="3" borderId="10" xfId="45533" applyFont="true" applyBorder="true" applyAlignment="true">
      <alignment horizontal="center" vertical="center"/>
    </xf>
    <xf numFmtId="0" fontId="181" fillId="3" borderId="10" xfId="45563" applyFont="true" applyBorder="true" applyAlignment="true">
      <alignment horizontal="center" vertical="center"/>
    </xf>
    <xf numFmtId="0" fontId="181" fillId="3" borderId="10" xfId="45605" applyFont="true" applyBorder="true" applyAlignment="true">
      <alignment horizontal="center" vertical="center"/>
    </xf>
    <xf numFmtId="0" fontId="151" fillId="3" borderId="10" xfId="45445" applyFont="true" applyBorder="true" applyAlignment="true">
      <alignment horizontal="center" vertical="center"/>
    </xf>
    <xf numFmtId="0" fontId="151" fillId="3" borderId="10" xfId="45447" applyFont="true" applyBorder="true" applyAlignment="true">
      <alignment horizontal="center" vertical="center"/>
    </xf>
    <xf numFmtId="0" fontId="151" fillId="3" borderId="10" xfId="45475" applyFont="true" applyBorder="true" applyAlignment="true">
      <alignment horizontal="center" vertical="center"/>
    </xf>
    <xf numFmtId="0" fontId="151" fillId="3" borderId="10" xfId="45477" applyFont="true" applyBorder="true" applyAlignment="true">
      <alignment horizontal="center" vertical="center"/>
    </xf>
    <xf numFmtId="0" fontId="151" fillId="3" borderId="10" xfId="45502" applyFont="true" applyBorder="true" applyAlignment="true">
      <alignment horizontal="center" vertical="center"/>
    </xf>
    <xf numFmtId="0" fontId="151" fillId="3" borderId="10" xfId="45504" applyFont="true" applyBorder="true" applyAlignment="true">
      <alignment horizontal="center" vertical="center"/>
    </xf>
    <xf numFmtId="0" fontId="151" fillId="3" borderId="10" xfId="45532" applyFont="true" applyBorder="true" applyAlignment="true">
      <alignment horizontal="center" vertical="center"/>
    </xf>
    <xf numFmtId="0" fontId="151" fillId="3" borderId="10" xfId="45534" applyFont="true" applyBorder="true" applyAlignment="true">
      <alignment horizontal="center" vertical="center"/>
    </xf>
    <xf numFmtId="0" fontId="151" fillId="3" borderId="10" xfId="45562" applyFont="true" applyBorder="true" applyAlignment="true">
      <alignment horizontal="center" vertical="center"/>
    </xf>
    <xf numFmtId="0" fontId="151" fillId="3" borderId="10" xfId="45564" applyFont="true" applyBorder="true" applyAlignment="true">
      <alignment horizontal="center" vertical="center"/>
    </xf>
    <xf numFmtId="0" fontId="151" fillId="3" borderId="10" xfId="45604" applyFont="true" applyBorder="true" applyAlignment="true">
      <alignment horizontal="center" vertical="center"/>
    </xf>
    <xf numFmtId="0" fontId="151" fillId="3" borderId="10" xfId="45606" applyFont="true" applyBorder="true" applyAlignment="true">
      <alignment horizontal="center" vertical="center"/>
    </xf>
    <xf numFmtId="169" fontId="150" fillId="33" borderId="106" xfId="45459" applyNumberFormat="true" applyFont="true" applyFill="true" applyBorder="true" applyAlignment="true">
      <alignment horizontal="center" vertical="center"/>
    </xf>
    <xf numFmtId="169" fontId="150" fillId="33" borderId="107" xfId="45465" applyNumberFormat="true" applyFont="true" applyFill="true" applyBorder="true" applyAlignment="true">
      <alignment horizontal="center" vertical="center"/>
    </xf>
    <xf numFmtId="169" fontId="150" fillId="33" borderId="108" xfId="45471" applyNumberFormat="true" applyFont="true" applyFill="true" applyBorder="true" applyAlignment="true">
      <alignment horizontal="center" vertical="center"/>
    </xf>
    <xf numFmtId="169" fontId="150" fillId="33" borderId="106" xfId="45495" applyNumberFormat="true" applyFont="true" applyFill="true" applyBorder="true" applyAlignment="true">
      <alignment horizontal="center" vertical="center"/>
    </xf>
    <xf numFmtId="169" fontId="150" fillId="33" borderId="107" xfId="45495" applyNumberFormat="true" applyFont="true" applyFill="true" applyBorder="true" applyAlignment="true">
      <alignment horizontal="center" vertical="center"/>
    </xf>
    <xf numFmtId="169" fontId="150" fillId="33" borderId="107" xfId="45489" applyNumberFormat="true" applyFont="true" applyFill="true" applyBorder="true" applyAlignment="true">
      <alignment horizontal="center" vertical="center"/>
    </xf>
    <xf numFmtId="169" fontId="150" fillId="33" borderId="106" xfId="45516" applyNumberFormat="true" applyFont="true" applyFill="true" applyBorder="true" applyAlignment="true">
      <alignment horizontal="center" vertical="center"/>
    </xf>
    <xf numFmtId="169" fontId="150" fillId="33" borderId="107" xfId="45522" applyNumberFormat="true" applyFont="true" applyFill="true" applyBorder="true" applyAlignment="true">
      <alignment horizontal="center" vertical="center"/>
    </xf>
    <xf numFmtId="169" fontId="150" fillId="33" borderId="107" xfId="45528" applyNumberFormat="true" applyFont="true" applyFill="true" applyBorder="true" applyAlignment="true">
      <alignment horizontal="center" vertical="center"/>
    </xf>
    <xf numFmtId="168" fontId="150" fillId="33" borderId="107" xfId="19369" applyNumberFormat="true" applyFont="true" applyFill="true" applyBorder="true" applyAlignment="true">
      <alignment horizontal="center" vertical="center"/>
    </xf>
    <xf numFmtId="168" fontId="150" fillId="33" borderId="107" xfId="19373" applyNumberFormat="true" applyFont="true" applyFill="true" applyBorder="true" applyAlignment="true">
      <alignment horizontal="center" vertical="center"/>
    </xf>
    <xf numFmtId="169" fontId="150" fillId="33" borderId="106" xfId="45546" applyNumberFormat="true" applyFont="true" applyFill="true" applyBorder="true" applyAlignment="true">
      <alignment horizontal="center" vertical="center"/>
    </xf>
    <xf numFmtId="169" fontId="150" fillId="33" borderId="107" xfId="45552" applyNumberFormat="true" applyFont="true" applyFill="true" applyBorder="true" applyAlignment="true">
      <alignment horizontal="center" vertical="center"/>
    </xf>
    <xf numFmtId="169" fontId="150" fillId="33" borderId="108" xfId="45558" applyNumberFormat="true" applyFont="true" applyFill="true" applyBorder="true" applyAlignment="true">
      <alignment horizontal="center" vertical="center"/>
    </xf>
    <xf numFmtId="169" fontId="150" fillId="33" borderId="106" xfId="45576" applyNumberFormat="true" applyFont="true" applyFill="true" applyBorder="true" applyAlignment="true">
      <alignment horizontal="center" vertical="center"/>
    </xf>
    <xf numFmtId="169" fontId="150" fillId="33" borderId="107" xfId="45582" applyNumberFormat="true" applyFont="true" applyFill="true" applyBorder="true" applyAlignment="true">
      <alignment horizontal="center" vertical="center"/>
    </xf>
    <xf numFmtId="168" fontId="150" fillId="33" borderId="107" xfId="19400" applyNumberFormat="true" applyFont="true" applyFill="true" applyBorder="true" applyAlignment="true">
      <alignment horizontal="center" vertical="center" wrapText="true"/>
    </xf>
    <xf numFmtId="0" fontId="151" fillId="33" borderId="107" xfId="45564" applyFont="true" applyFill="true" applyBorder="true" applyAlignment="true">
      <alignment horizontal="center" vertical="center" wrapText="true"/>
    </xf>
    <xf numFmtId="0" fontId="151" fillId="33" borderId="107" xfId="45570" applyFont="true" applyFill="true" applyBorder="true" applyAlignment="true">
      <alignment horizontal="center" vertical="center" wrapText="true"/>
    </xf>
    <xf numFmtId="168" fontId="150" fillId="33" borderId="107" xfId="45592" applyNumberFormat="true" applyFont="true" applyFill="true" applyBorder="true" applyAlignment="true">
      <alignment horizontal="center" vertical="center"/>
    </xf>
    <xf numFmtId="168" fontId="150" fillId="33" borderId="107" xfId="45596" applyNumberFormat="true" applyFont="true" applyFill="true" applyBorder="true" applyAlignment="true">
      <alignment horizontal="center" vertical="center"/>
    </xf>
    <xf numFmtId="168" fontId="150" fillId="33" borderId="107" xfId="45600" applyNumberFormat="true" applyFont="true" applyFill="true" applyBorder="true" applyAlignment="true">
      <alignment horizontal="center" vertical="center"/>
    </xf>
    <xf numFmtId="169" fontId="150" fillId="33" borderId="108" xfId="45582" applyNumberFormat="true" applyFont="true" applyFill="true" applyBorder="true" applyAlignment="true">
      <alignment horizontal="center" vertical="center"/>
    </xf>
    <xf numFmtId="169" fontId="150" fillId="33" borderId="106" xfId="45618" applyNumberFormat="true" applyFont="true" applyFill="true" applyBorder="true" applyAlignment="true">
      <alignment horizontal="center" vertical="center"/>
    </xf>
    <xf numFmtId="169" fontId="150" fillId="33" borderId="107" xfId="45624" applyNumberFormat="true" applyFont="true" applyFill="true" applyBorder="true" applyAlignment="true">
      <alignment horizontal="center" vertical="center"/>
    </xf>
    <xf numFmtId="169" fontId="150" fillId="33" borderId="107" xfId="45630" applyNumberFormat="true" applyFont="true" applyFill="true" applyBorder="true" applyAlignment="true">
      <alignment horizontal="center" vertical="center"/>
    </xf>
    <xf numFmtId="0" fontId="151" fillId="33" borderId="107" xfId="45606" applyFont="true" applyFill="true" applyBorder="true" applyAlignment="true">
      <alignment horizontal="center" vertical="center" wrapText="true"/>
    </xf>
    <xf numFmtId="0" fontId="151" fillId="33" borderId="107" xfId="45612" applyFont="true" applyFill="true" applyBorder="true" applyAlignment="true">
      <alignment horizontal="center" vertical="center" wrapText="true"/>
    </xf>
    <xf numFmtId="168" fontId="150" fillId="33" borderId="107" xfId="45634" applyNumberFormat="true" applyFont="true" applyFill="true" applyBorder="true" applyAlignment="true">
      <alignment horizontal="center" vertical="center"/>
    </xf>
    <xf numFmtId="168" fontId="150" fillId="33" borderId="107" xfId="45638" applyNumberFormat="true" applyFont="true" applyFill="true" applyBorder="true" applyAlignment="true">
      <alignment horizontal="center" vertical="center"/>
    </xf>
    <xf numFmtId="168" fontId="150" fillId="33" borderId="107" xfId="45644" applyNumberFormat="true" applyFont="true" applyFill="true" applyBorder="true" applyAlignment="true">
      <alignment horizontal="center" vertical="center"/>
    </xf>
    <xf numFmtId="0" fontId="181" fillId="3" borderId="10" xfId="45667" applyFont="true" applyBorder="true" applyAlignment="true">
      <alignment horizontal="center" vertical="center"/>
    </xf>
    <xf numFmtId="0" fontId="181" fillId="3" borderId="10" xfId="45697" applyFont="true" applyBorder="true" applyAlignment="true">
      <alignment horizontal="center" vertical="center"/>
    </xf>
    <xf numFmtId="0" fontId="181" fillId="3" borderId="10" xfId="45724" applyFont="true" applyBorder="true" applyAlignment="true">
      <alignment horizontal="center" vertical="center"/>
    </xf>
    <xf numFmtId="0" fontId="181" fillId="3" borderId="10" xfId="45754" applyFont="true" applyBorder="true" applyAlignment="true">
      <alignment horizontal="center" vertical="center"/>
    </xf>
    <xf numFmtId="0" fontId="181" fillId="3" borderId="10" xfId="45784" applyFont="true" applyBorder="true" applyAlignment="true">
      <alignment horizontal="center" vertical="center"/>
    </xf>
    <xf numFmtId="0" fontId="181" fillId="3" borderId="10" xfId="45826" applyFont="true" applyBorder="true" applyAlignment="true">
      <alignment horizontal="center" vertical="center"/>
    </xf>
    <xf numFmtId="0" fontId="151" fillId="3" borderId="10" xfId="45666" applyFont="true" applyBorder="true" applyAlignment="true">
      <alignment horizontal="center" vertical="center"/>
    </xf>
    <xf numFmtId="0" fontId="151" fillId="3" borderId="10" xfId="45668" applyFont="true" applyBorder="true" applyAlignment="true">
      <alignment horizontal="center" vertical="center"/>
    </xf>
    <xf numFmtId="0" fontId="151" fillId="3" borderId="10" xfId="45696" applyFont="true" applyBorder="true" applyAlignment="true">
      <alignment horizontal="center" vertical="center"/>
    </xf>
    <xf numFmtId="0" fontId="151" fillId="3" borderId="10" xfId="45698" applyFont="true" applyBorder="true" applyAlignment="true">
      <alignment horizontal="center" vertical="center"/>
    </xf>
    <xf numFmtId="0" fontId="151" fillId="3" borderId="10" xfId="45723" applyFont="true" applyBorder="true" applyAlignment="true">
      <alignment horizontal="center" vertical="center"/>
    </xf>
    <xf numFmtId="0" fontId="151" fillId="3" borderId="10" xfId="45725" applyFont="true" applyBorder="true" applyAlignment="true">
      <alignment horizontal="center" vertical="center"/>
    </xf>
    <xf numFmtId="0" fontId="151" fillId="3" borderId="10" xfId="45753" applyFont="true" applyBorder="true" applyAlignment="true">
      <alignment horizontal="center" vertical="center"/>
    </xf>
    <xf numFmtId="0" fontId="151" fillId="3" borderId="10" xfId="45755" applyFont="true" applyBorder="true" applyAlignment="true">
      <alignment horizontal="center" vertical="center"/>
    </xf>
    <xf numFmtId="0" fontId="151" fillId="3" borderId="10" xfId="45783" applyFont="true" applyBorder="true" applyAlignment="true">
      <alignment horizontal="center" vertical="center"/>
    </xf>
    <xf numFmtId="0" fontId="151" fillId="3" borderId="10" xfId="45785" applyFont="true" applyBorder="true" applyAlignment="true">
      <alignment horizontal="center" vertical="center"/>
    </xf>
    <xf numFmtId="0" fontId="151" fillId="3" borderId="10" xfId="45825" applyFont="true" applyBorder="true" applyAlignment="true">
      <alignment horizontal="center" vertical="center"/>
    </xf>
    <xf numFmtId="0" fontId="151" fillId="3" borderId="10" xfId="45827" applyFont="true" applyBorder="true" applyAlignment="true">
      <alignment horizontal="center" vertical="center"/>
    </xf>
    <xf numFmtId="169" fontId="150" fillId="33" borderId="106" xfId="45680" applyNumberFormat="true" applyFont="true" applyFill="true" applyBorder="true" applyAlignment="true">
      <alignment horizontal="center" vertical="center"/>
    </xf>
    <xf numFmtId="169" fontId="150" fillId="33" borderId="107" xfId="45686" applyNumberFormat="true" applyFont="true" applyFill="true" applyBorder="true" applyAlignment="true">
      <alignment horizontal="center" vertical="center"/>
    </xf>
    <xf numFmtId="169" fontId="150" fillId="33" borderId="108" xfId="45692" applyNumberFormat="true" applyFont="true" applyFill="true" applyBorder="true" applyAlignment="true">
      <alignment horizontal="center" vertical="center"/>
    </xf>
    <xf numFmtId="169" fontId="150" fillId="33" borderId="106" xfId="45716" applyNumberFormat="true" applyFont="true" applyFill="true" applyBorder="true" applyAlignment="true">
      <alignment horizontal="center" vertical="center"/>
    </xf>
    <xf numFmtId="169" fontId="150" fillId="33" borderId="107" xfId="45716" applyNumberFormat="true" applyFont="true" applyFill="true" applyBorder="true" applyAlignment="true">
      <alignment horizontal="center" vertical="center"/>
    </xf>
    <xf numFmtId="169" fontId="150" fillId="33" borderId="107" xfId="45710" applyNumberFormat="true" applyFont="true" applyFill="true" applyBorder="true" applyAlignment="true">
      <alignment horizontal="center" vertical="center"/>
    </xf>
    <xf numFmtId="169" fontId="150" fillId="33" borderId="106" xfId="45737" applyNumberFormat="true" applyFont="true" applyFill="true" applyBorder="true" applyAlignment="true">
      <alignment horizontal="center" vertical="center"/>
    </xf>
    <xf numFmtId="169" fontId="150" fillId="33" borderId="107" xfId="45743" applyNumberFormat="true" applyFont="true" applyFill="true" applyBorder="true" applyAlignment="true">
      <alignment horizontal="center" vertical="center"/>
    </xf>
    <xf numFmtId="169" fontId="150" fillId="33" borderId="107" xfId="45749" applyNumberFormat="true" applyFont="true" applyFill="true" applyBorder="true" applyAlignment="true">
      <alignment horizontal="center" vertical="center"/>
    </xf>
    <xf numFmtId="169" fontId="150" fillId="33" borderId="106" xfId="45767" applyNumberFormat="true" applyFont="true" applyFill="true" applyBorder="true" applyAlignment="true">
      <alignment horizontal="center" vertical="center"/>
    </xf>
    <xf numFmtId="169" fontId="150" fillId="33" borderId="107" xfId="45773" applyNumberFormat="true" applyFont="true" applyFill="true" applyBorder="true" applyAlignment="true">
      <alignment horizontal="center" vertical="center"/>
    </xf>
    <xf numFmtId="169" fontId="150" fillId="33" borderId="108" xfId="45779" applyNumberFormat="true" applyFont="true" applyFill="true" applyBorder="true" applyAlignment="true">
      <alignment horizontal="center" vertical="center"/>
    </xf>
    <xf numFmtId="169" fontId="150" fillId="33" borderId="106" xfId="45797" applyNumberFormat="true" applyFont="true" applyFill="true" applyBorder="true" applyAlignment="true">
      <alignment horizontal="center" vertical="center"/>
    </xf>
    <xf numFmtId="169" fontId="150" fillId="33" borderId="107" xfId="45803" applyNumberFormat="true" applyFont="true" applyFill="true" applyBorder="true" applyAlignment="true">
      <alignment horizontal="center" vertical="center"/>
    </xf>
    <xf numFmtId="0" fontId="151" fillId="33" borderId="107" xfId="45785" applyFont="true" applyFill="true" applyBorder="true" applyAlignment="true">
      <alignment horizontal="center" vertical="center" wrapText="true"/>
    </xf>
    <xf numFmtId="0" fontId="151" fillId="33" borderId="107" xfId="45791" applyFont="true" applyFill="true" applyBorder="true" applyAlignment="true">
      <alignment horizontal="center" vertical="center" wrapText="true"/>
    </xf>
    <xf numFmtId="168" fontId="150" fillId="33" borderId="107" xfId="45813" applyNumberFormat="true" applyFont="true" applyFill="true" applyBorder="true" applyAlignment="true">
      <alignment horizontal="center" vertical="center"/>
    </xf>
    <xf numFmtId="168" fontId="150" fillId="33" borderId="107" xfId="45817" applyNumberFormat="true" applyFont="true" applyFill="true" applyBorder="true" applyAlignment="true">
      <alignment horizontal="center" vertical="center"/>
    </xf>
    <xf numFmtId="168" fontId="150" fillId="33" borderId="107" xfId="45821" applyNumberFormat="true" applyFont="true" applyFill="true" applyBorder="true" applyAlignment="true">
      <alignment horizontal="center" vertical="center"/>
    </xf>
    <xf numFmtId="169" fontId="150" fillId="33" borderId="108" xfId="45803" applyNumberFormat="true" applyFont="true" applyFill="true" applyBorder="true" applyAlignment="true">
      <alignment horizontal="center" vertical="center"/>
    </xf>
    <xf numFmtId="169" fontId="150" fillId="33" borderId="106" xfId="45839" applyNumberFormat="true" applyFont="true" applyFill="true" applyBorder="true" applyAlignment="true">
      <alignment horizontal="center" vertical="center"/>
    </xf>
    <xf numFmtId="169" fontId="150" fillId="33" borderId="107" xfId="45845" applyNumberFormat="true" applyFont="true" applyFill="true" applyBorder="true" applyAlignment="true">
      <alignment horizontal="center" vertical="center"/>
    </xf>
    <xf numFmtId="169" fontId="150" fillId="33" borderId="107" xfId="45851" applyNumberFormat="true" applyFont="true" applyFill="true" applyBorder="true" applyAlignment="true">
      <alignment horizontal="center" vertical="center"/>
    </xf>
    <xf numFmtId="0" fontId="151" fillId="33" borderId="107" xfId="45827" applyFont="true" applyFill="true" applyBorder="true" applyAlignment="true">
      <alignment horizontal="center" vertical="center" wrapText="true"/>
    </xf>
    <xf numFmtId="0" fontId="151" fillId="33" borderId="107" xfId="45833" applyFont="true" applyFill="true" applyBorder="true" applyAlignment="true">
      <alignment horizontal="center" vertical="center" wrapText="true"/>
    </xf>
    <xf numFmtId="168" fontId="150" fillId="33" borderId="107" xfId="45855" applyNumberFormat="true" applyFont="true" applyFill="true" applyBorder="true" applyAlignment="true">
      <alignment horizontal="center" vertical="center"/>
    </xf>
    <xf numFmtId="168" fontId="150" fillId="33" borderId="107" xfId="45859" applyNumberFormat="true" applyFont="true" applyFill="true" applyBorder="true" applyAlignment="true">
      <alignment horizontal="center" vertical="center"/>
    </xf>
    <xf numFmtId="168" fontId="150" fillId="33" borderId="107" xfId="45863"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15" borderId="10" xfId="19344" applyFill="true" applyAlignment="true">
      <alignment horizontal="right" vertical="top" wrapText="true"/>
    </xf>
    <xf numFmtId="0" fontId="24" fillId="3" borderId="10" xfId="19344" applyAlignment="true">
      <alignment horizontal="right" vertical="top" wrapText="true"/>
    </xf>
    <xf numFmtId="0" fontId="151" fillId="26" borderId="10" xfId="45158" applyFont="true" applyFill="true" applyAlignment="true">
      <alignment horizontal="right" vertical="top" wrapText="true"/>
    </xf>
    <xf numFmtId="0" fontId="151" fillId="26" borderId="10" xfId="45162" applyFont="true" applyFill="true" applyAlignment="true">
      <alignment horizontal="right" vertical="top" wrapText="true"/>
    </xf>
    <xf numFmtId="0" fontId="178" fillId="3" borderId="10" xfId="45100" applyFont="true" applyAlignment="true">
      <alignment horizontal="right" vertical="top" wrapText="true"/>
    </xf>
    <xf numFmtId="0" fontId="178" fillId="3" borderId="10" xfId="45102" applyFont="true" applyAlignment="true">
      <alignment horizontal="right" vertical="top" wrapText="true"/>
    </xf>
    <xf numFmtId="0" fontId="151" fillId="3" borderId="10" xfId="45169" applyFont="true" applyAlignment="true">
      <alignment horizontal="right" vertical="top" wrapText="true"/>
    </xf>
    <xf numFmtId="0" fontId="151" fillId="3" borderId="10" xfId="45171" applyFont="true" applyAlignment="true">
      <alignment horizontal="right" vertical="top" wrapText="true"/>
    </xf>
    <xf numFmtId="0" fontId="151" fillId="3" borderId="10" xfId="45166" applyFont="true" applyAlignment="true">
      <alignment horizontal="right" vertical="top" wrapText="true"/>
    </xf>
    <xf numFmtId="0" fontId="151" fillId="26" borderId="10" xfId="45144" applyFont="true" applyFill="true" applyAlignment="true">
      <alignment horizontal="right" vertical="top" wrapText="true"/>
    </xf>
    <xf numFmtId="0" fontId="151" fillId="26" borderId="10" xfId="45115" applyFont="true" applyFill="true" applyAlignment="true">
      <alignment horizontal="right" vertical="top" wrapText="true"/>
    </xf>
    <xf numFmtId="0" fontId="151" fillId="26" borderId="10" xfId="45119" applyFont="true" applyFill="true" applyAlignment="true">
      <alignment horizontal="right" vertical="top" wrapText="true"/>
    </xf>
    <xf numFmtId="0" fontId="151" fillId="26" borderId="10" xfId="45123" applyFont="true" applyFill="true" applyAlignment="true">
      <alignment horizontal="right" vertical="top" wrapText="true"/>
    </xf>
    <xf numFmtId="0" fontId="178" fillId="3" borderId="10" xfId="45101" applyFont="true" applyAlignment="true">
      <alignment horizontal="right" vertical="top" wrapText="true"/>
    </xf>
    <xf numFmtId="0" fontId="151" fillId="26" borderId="10" xfId="45125" applyFont="true" applyFill="true" applyAlignment="true">
      <alignment horizontal="right" vertical="top" wrapText="true"/>
    </xf>
    <xf numFmtId="0" fontId="151" fillId="26" borderId="10" xfId="45121" applyFont="true" applyFill="true" applyAlignment="true">
      <alignment horizontal="right" vertical="top" wrapText="true"/>
    </xf>
    <xf numFmtId="0" fontId="151" fillId="26" borderId="10" xfId="45117" applyFont="true" applyFill="true" applyAlignment="true">
      <alignment horizontal="right" vertical="top" wrapText="true"/>
    </xf>
    <xf numFmtId="0" fontId="151" fillId="26" borderId="10" xfId="45109" applyFont="true" applyFill="true" applyAlignment="true">
      <alignment horizontal="right" vertical="top" wrapText="true"/>
    </xf>
    <xf numFmtId="0" fontId="151" fillId="26" borderId="10" xfId="45113" applyFont="true" applyFill="true" applyAlignment="true">
      <alignment horizontal="right" vertical="top" wrapText="true"/>
    </xf>
    <xf numFmtId="0" fontId="151" fillId="26" borderId="10" xfId="45111" applyFont="true" applyFill="true" applyAlignment="true">
      <alignment horizontal="right" vertical="top" wrapText="true"/>
    </xf>
    <xf numFmtId="0" fontId="151" fillId="3" borderId="10" xfId="45140" applyFont="true" applyAlignment="true">
      <alignment horizontal="right" vertical="top" wrapText="true"/>
    </xf>
    <xf numFmtId="0" fontId="151" fillId="3" borderId="10" xfId="45141" applyFont="true" applyAlignment="true">
      <alignment horizontal="right" vertical="top" wrapText="true"/>
    </xf>
    <xf numFmtId="0" fontId="151" fillId="3" borderId="52" xfId="45142" applyFont="true" applyBorder="true" applyAlignment="true">
      <alignment horizontal="right" vertical="top" wrapText="true"/>
    </xf>
    <xf numFmtId="0" fontId="151" fillId="3" borderId="53" xfId="45143" applyFont="true" applyBorder="true" applyAlignment="true">
      <alignment horizontal="right" vertical="top" wrapText="true"/>
    </xf>
    <xf numFmtId="0" fontId="151" fillId="3" borderId="10" xfId="45148" applyFont="true" applyAlignment="true">
      <alignment horizontal="right" vertical="top" wrapText="true"/>
    </xf>
    <xf numFmtId="0" fontId="151" fillId="3" borderId="10" xfId="45149" applyFont="true" applyAlignment="true">
      <alignment horizontal="right" vertical="top" wrapText="true"/>
    </xf>
    <xf numFmtId="0" fontId="151" fillId="3" borderId="52" xfId="45150" applyFont="true" applyBorder="true" applyAlignment="true">
      <alignment horizontal="right" vertical="top" wrapText="true"/>
    </xf>
    <xf numFmtId="0" fontId="151" fillId="3" borderId="53" xfId="45151" applyFont="true" applyBorder="true" applyAlignment="true">
      <alignment horizontal="right" vertical="top" wrapText="true"/>
    </xf>
    <xf numFmtId="0" fontId="151" fillId="3" borderId="10" xfId="45133" applyFont="true" applyAlignment="true">
      <alignment horizontal="right" vertical="top" wrapText="true"/>
    </xf>
    <xf numFmtId="0" fontId="151" fillId="3" borderId="10" xfId="45134" applyFont="true" applyAlignment="true">
      <alignment horizontal="right" vertical="top" wrapText="true"/>
    </xf>
    <xf numFmtId="0" fontId="151" fillId="3" borderId="52" xfId="45135" applyFont="true" applyBorder="true" applyAlignment="true">
      <alignment horizontal="right" vertical="top" wrapText="true"/>
    </xf>
    <xf numFmtId="0" fontId="151" fillId="3" borderId="53" xfId="45136" applyFont="true" applyBorder="true" applyAlignment="true">
      <alignment horizontal="right" vertical="top" wrapText="true"/>
    </xf>
    <xf numFmtId="0" fontId="24" fillId="15" borderId="10" xfId="19344" applyFill="true" applyAlignment="true">
      <alignment vertical="top" wrapText="true"/>
    </xf>
    <xf numFmtId="0" fontId="24" fillId="3" borderId="10" xfId="19344" applyAlignment="true">
      <alignment wrapText="true"/>
    </xf>
    <xf numFmtId="0" fontId="151" fillId="3" borderId="1" xfId="45068" applyFont="true" applyBorder="true" applyAlignment="true">
      <alignment horizontal="center" vertical="center" wrapText="true"/>
    </xf>
    <xf numFmtId="0" fontId="151" fillId="3" borderId="82" xfId="45067" applyFont="true" applyBorder="true" applyAlignment="true">
      <alignment horizontal="center" vertical="center" wrapText="true"/>
    </xf>
    <xf numFmtId="0" fontId="151" fillId="3" borderId="83" xfId="45068" applyFont="true" applyBorder="true" applyAlignment="true">
      <alignment horizontal="center" vertical="center" wrapText="true"/>
    </xf>
    <xf numFmtId="0" fontId="151" fillId="26" borderId="102" xfId="45076" applyFont="true" applyFill="true" applyBorder="true" applyAlignment="true">
      <alignment horizontal="left" vertical="center" wrapText="true"/>
    </xf>
    <xf numFmtId="0" fontId="151" fillId="26" borderId="100" xfId="45078" applyFont="true" applyFill="true" applyBorder="true" applyAlignment="true">
      <alignment horizontal="left" vertical="center" wrapText="true"/>
    </xf>
    <xf numFmtId="0" fontId="151" fillId="26" borderId="105" xfId="45080" applyFont="true" applyFill="true" applyBorder="true" applyAlignment="true">
      <alignment horizontal="left" vertical="center" wrapText="true"/>
    </xf>
    <xf numFmtId="0" fontId="70" fillId="15" borderId="10" xfId="19344" applyFont="true" applyFill="true"/>
    <xf numFmtId="0" fontId="70" fillId="3" borderId="10" xfId="19344" applyFont="true"/>
    <xf numFmtId="0" fontId="178" fillId="3" borderId="10" xfId="45100" applyFont="true" applyAlignment="true">
      <alignment horizontal="center" vertical="center" wrapText="true"/>
    </xf>
    <xf numFmtId="0" fontId="178" fillId="3" borderId="10" xfId="45101" applyFont="true" applyAlignment="true">
      <alignment horizontal="center" vertical="center" wrapText="true"/>
    </xf>
    <xf numFmtId="0" fontId="178" fillId="3" borderId="10" xfId="45102" applyFont="true" applyAlignment="true">
      <alignment horizontal="center" vertical="center" wrapText="true"/>
    </xf>
    <xf numFmtId="0" fontId="24" fillId="15" borderId="10" xfId="19344" applyFill="true" applyAlignment="true">
      <alignment wrapText="true"/>
    </xf>
    <xf numFmtId="0" fontId="151" fillId="26" borderId="100" xfId="45040" applyFont="true" applyFill="true" applyBorder="true" applyAlignment="true">
      <alignment horizontal="left" vertical="center" wrapText="true"/>
    </xf>
    <xf numFmtId="0" fontId="151" fillId="15" borderId="100" xfId="45040" applyFont="true" applyFill="true" applyBorder="true" applyAlignment="true">
      <alignment horizontal="left" vertical="center" wrapText="true"/>
    </xf>
    <xf numFmtId="0" fontId="151" fillId="15" borderId="100" xfId="45046"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 xfId="40261" applyFont="true" applyBorder="true" applyAlignment="true">
      <alignment horizontal="center" vertical="center"/>
    </xf>
    <xf numFmtId="0" fontId="151" fillId="3" borderId="82" xfId="40262" applyFont="true" applyBorder="true" applyAlignment="true">
      <alignment horizontal="center" vertical="center"/>
    </xf>
    <xf numFmtId="0" fontId="151" fillId="3" borderId="89" xfId="40263" applyFont="true" applyBorder="true" applyAlignment="true">
      <alignment horizontal="center" vertical="center"/>
    </xf>
    <xf numFmtId="0" fontId="151" fillId="3" borderId="10" xfId="45068" applyFont="true" applyBorder="true" applyAlignment="true">
      <alignment horizontal="center" vertical="center" wrapText="true"/>
    </xf>
    <xf numFmtId="0" fontId="151" fillId="3" borderId="52" xfId="45067" applyFont="true" applyBorder="true" applyAlignment="true">
      <alignment horizontal="center" vertical="center" wrapText="true"/>
    </xf>
    <xf numFmtId="0" fontId="151" fillId="3" borderId="53" xfId="45068" applyFont="true" applyBorder="true" applyAlignment="true">
      <alignment horizontal="center" vertical="center" wrapText="true"/>
    </xf>
    <xf numFmtId="0" fontId="178" fillId="3" borderId="10" xfId="45082" applyFont="true" applyAlignment="true">
      <alignment horizontal="center" vertical="center" wrapText="true"/>
    </xf>
    <xf numFmtId="0" fontId="178" fillId="3" borderId="10" xfId="45083" applyFont="true" applyAlignment="true">
      <alignment horizontal="center" vertical="center" wrapText="true"/>
    </xf>
    <xf numFmtId="0" fontId="178" fillId="3" borderId="10" xfId="45084" applyFont="true" applyAlignment="true">
      <alignment horizontal="center" vertical="center" wrapText="true"/>
    </xf>
    <xf numFmtId="0" fontId="179" fillId="3" borderId="57" xfId="45085" applyFont="true" applyBorder="true" applyAlignment="true">
      <alignment horizontal="left" wrapText="true"/>
    </xf>
    <xf numFmtId="0" fontId="179" fillId="3" borderId="57" xfId="45086" applyFont="true" applyBorder="true" applyAlignment="true">
      <alignment horizontal="left" wrapText="true"/>
    </xf>
    <xf numFmtId="0" fontId="151" fillId="26" borderId="59" xfId="45091" applyFont="true" applyFill="true" applyBorder="true" applyAlignment="true">
      <alignment horizontal="left" vertical="top" wrapText="true"/>
    </xf>
    <xf numFmtId="0" fontId="151" fillId="26" borderId="60" xfId="45094" applyFont="true" applyFill="true" applyBorder="true" applyAlignment="true">
      <alignment horizontal="left" vertical="top" wrapText="true"/>
    </xf>
    <xf numFmtId="0" fontId="150" fillId="3" borderId="10" xfId="45097" applyFont="true" applyAlignment="true">
      <alignment horizontal="left" vertical="top" wrapText="true"/>
    </xf>
    <xf numFmtId="0" fontId="150" fillId="3" borderId="10" xfId="45098" applyFont="true" applyAlignment="true">
      <alignment horizontal="left" vertical="top" wrapText="true"/>
    </xf>
    <xf numFmtId="0" fontId="150" fillId="3" borderId="10" xfId="45099"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26" borderId="100" xfId="40235" applyFont="true" applyFill="true" applyBorder="true" applyAlignment="true">
      <alignment horizontal="left" vertical="center" wrapText="true"/>
    </xf>
    <xf numFmtId="0" fontId="151" fillId="3" borderId="10" xfId="45008" applyFont="true" applyBorder="true" applyAlignment="true">
      <alignment horizontal="center" vertical="center" wrapText="true"/>
    </xf>
    <xf numFmtId="0" fontId="151" fillId="3" borderId="52" xfId="45007" applyFont="true" applyBorder="true" applyAlignment="true">
      <alignment horizontal="center" vertical="center" wrapText="true"/>
    </xf>
    <xf numFmtId="0" fontId="151" fillId="3" borderId="53" xfId="45008" applyFont="true" applyBorder="true" applyAlignment="true">
      <alignment horizontal="center" vertical="center" wrapText="true"/>
    </xf>
    <xf numFmtId="0" fontId="151" fillId="3" borderId="1" xfId="45008" applyFont="true" applyBorder="true" applyAlignment="true">
      <alignment horizontal="center" vertical="center" wrapText="true"/>
    </xf>
    <xf numFmtId="0" fontId="151" fillId="3" borderId="82" xfId="45007" applyFont="true" applyBorder="true" applyAlignment="true">
      <alignment horizontal="center" vertical="center" wrapText="true"/>
    </xf>
    <xf numFmtId="0" fontId="151" fillId="3" borderId="83" xfId="45008" applyFont="true" applyBorder="true" applyAlignment="true">
      <alignment horizontal="center" vertical="center" wrapText="true"/>
    </xf>
    <xf numFmtId="0" fontId="151" fillId="26" borderId="102" xfId="44986" applyFont="true" applyFill="true" applyBorder="true" applyAlignment="true">
      <alignment horizontal="left" vertical="center" wrapText="true"/>
    </xf>
    <xf numFmtId="0" fontId="151" fillId="26" borderId="100" xfId="44992" applyFont="true" applyFill="true" applyBorder="true" applyAlignment="true">
      <alignment horizontal="left" vertical="center" wrapText="true"/>
    </xf>
    <xf numFmtId="0" fontId="151" fillId="26" borderId="102" xfId="45016" applyFont="true" applyFill="true" applyBorder="true" applyAlignment="true">
      <alignment horizontal="left" vertical="center" wrapText="true"/>
    </xf>
    <xf numFmtId="0" fontId="151" fillId="26" borderId="100" xfId="45019" applyFont="true" applyFill="true" applyBorder="true" applyAlignment="true">
      <alignment horizontal="left" vertical="center" wrapText="true"/>
    </xf>
    <xf numFmtId="0" fontId="151" fillId="26" borderId="105" xfId="45022" applyFont="true" applyFill="true" applyBorder="true" applyAlignment="true">
      <alignment horizontal="left" vertical="center" wrapText="true"/>
    </xf>
    <xf numFmtId="170" fontId="156" fillId="2" borderId="103"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6" xfId="40203" applyFont="true" applyBorder="true" applyAlignment="true">
      <alignment horizontal="center" vertical="center"/>
    </xf>
    <xf numFmtId="0" fontId="151" fillId="3" borderId="1" xfId="40141" applyFont="true" applyBorder="true" applyAlignment="true">
      <alignment horizontal="center" vertical="center"/>
    </xf>
    <xf numFmtId="0" fontId="151" fillId="3" borderId="82" xfId="40142" applyFont="true" applyBorder="true" applyAlignment="true">
      <alignment horizontal="center" vertical="center"/>
    </xf>
    <xf numFmtId="0" fontId="151" fillId="3" borderId="89" xfId="40143" applyFont="true" applyBorder="true" applyAlignment="true">
      <alignment horizontal="center" vertical="center"/>
    </xf>
    <xf numFmtId="0" fontId="151" fillId="3" borderId="10" xfId="45029" applyFont="true" applyBorder="true" applyAlignment="true">
      <alignment horizontal="center" vertical="center" wrapText="true"/>
    </xf>
    <xf numFmtId="0" fontId="151" fillId="3" borderId="52" xfId="45028" applyFont="true" applyBorder="true" applyAlignment="true">
      <alignment horizontal="center" vertical="center" wrapText="true"/>
    </xf>
    <xf numFmtId="0" fontId="151" fillId="3" borderId="53" xfId="45029" applyFont="true" applyBorder="true" applyAlignment="true">
      <alignment horizontal="center" vertical="center" wrapText="true"/>
    </xf>
    <xf numFmtId="0" fontId="151" fillId="3" borderId="3" xfId="45029" applyFont="true" applyBorder="true" applyAlignment="true">
      <alignment horizontal="center" vertical="center" wrapText="true"/>
    </xf>
    <xf numFmtId="0" fontId="151" fillId="26" borderId="102" xfId="45037" applyFont="true" applyFill="true" applyBorder="true" applyAlignment="true">
      <alignment horizontal="left" vertical="center" wrapText="true"/>
    </xf>
    <xf numFmtId="0" fontId="151" fillId="26" borderId="100" xfId="4005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6" xfId="40083" applyFont="true" applyBorder="true" applyAlignment="true">
      <alignment horizontal="center" vertical="center"/>
    </xf>
    <xf numFmtId="0" fontId="151" fillId="3" borderId="10" xfId="44978" applyFont="true" applyBorder="true" applyAlignment="true">
      <alignment horizontal="center" vertical="center" wrapText="true"/>
    </xf>
    <xf numFmtId="0" fontId="151" fillId="3" borderId="52" xfId="44977" applyFont="true" applyBorder="true" applyAlignment="true">
      <alignment horizontal="center" vertical="center" wrapText="true"/>
    </xf>
    <xf numFmtId="0" fontId="151" fillId="3" borderId="53" xfId="44978" applyFont="true" applyBorder="true" applyAlignment="true">
      <alignment horizontal="center" vertical="center" wrapText="true"/>
    </xf>
    <xf numFmtId="0" fontId="151" fillId="3" borderId="3" xfId="44978" applyFont="true" applyBorder="true" applyAlignment="true">
      <alignment horizontal="center" vertical="center" wrapText="true"/>
    </xf>
    <xf numFmtId="0" fontId="151" fillId="26" borderId="102" xfId="44966" applyFont="true" applyFill="true" applyBorder="true" applyAlignment="true">
      <alignment horizontal="left" vertical="center" wrapText="true"/>
    </xf>
    <xf numFmtId="0" fontId="151" fillId="26" borderId="100" xfId="44966" applyFont="true" applyFill="true" applyBorder="true" applyAlignment="true">
      <alignment horizontal="left" vertical="center" wrapText="true"/>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6" xfId="40023" applyFont="true" applyBorder="true" applyAlignment="true">
      <alignment horizontal="center" vertical="center"/>
    </xf>
    <xf numFmtId="0" fontId="151" fillId="3" borderId="10" xfId="44952" applyFont="true" applyBorder="true" applyAlignment="true">
      <alignment horizontal="center" vertical="center" wrapText="true"/>
    </xf>
    <xf numFmtId="0" fontId="151" fillId="3" borderId="52" xfId="44951" applyFont="true" applyBorder="true" applyAlignment="true">
      <alignment horizontal="center" vertical="center" wrapText="true"/>
    </xf>
    <xf numFmtId="0" fontId="151" fillId="3" borderId="53" xfId="44952" applyFont="true" applyBorder="true" applyAlignment="true">
      <alignment horizontal="center" vertical="center" wrapText="true"/>
    </xf>
    <xf numFmtId="0" fontId="151" fillId="3" borderId="3" xfId="44952"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2" xfId="44930" applyFont="true" applyBorder="true" applyAlignment="true">
      <alignment horizontal="center" vertical="center" wrapText="true"/>
    </xf>
    <xf numFmtId="0" fontId="151" fillId="3" borderId="83" xfId="44931" applyFont="true" applyBorder="true" applyAlignment="true">
      <alignment horizontal="center" vertical="center" wrapText="true"/>
    </xf>
    <xf numFmtId="0" fontId="151" fillId="26" borderId="102" xfId="44939" applyFont="true" applyFill="true" applyBorder="true" applyAlignment="true">
      <alignment horizontal="left" vertical="center" wrapText="true"/>
    </xf>
    <xf numFmtId="0" fontId="151" fillId="26" borderId="100" xfId="44942" applyFont="true" applyFill="true" applyBorder="true" applyAlignment="true">
      <alignment horizontal="left" vertical="center" wrapText="true"/>
    </xf>
    <xf numFmtId="0" fontId="151" fillId="26" borderId="105" xfId="4494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2" xfId="39968" applyFont="true" applyBorder="true" applyAlignment="true">
      <alignment horizontal="center" vertical="center" wrapText="true"/>
    </xf>
    <xf numFmtId="0" fontId="151" fillId="3" borderId="89"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2" xfId="40148" applyFont="true" applyBorder="true" applyAlignment="true">
      <alignment horizontal="center" vertical="center" wrapText="true"/>
    </xf>
    <xf numFmtId="0" fontId="151" fillId="3" borderId="89"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105"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2" xfId="39962" applyFont="true" applyBorder="true" applyAlignment="true">
      <alignment horizontal="center" vertical="center"/>
    </xf>
    <xf numFmtId="0" fontId="151" fillId="3" borderId="89" xfId="39963" applyFont="true" applyBorder="true" applyAlignment="true">
      <alignment horizontal="center" vertical="center"/>
    </xf>
    <xf numFmtId="0" fontId="151" fillId="3" borderId="83"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2" xfId="40028" applyFont="true" applyBorder="true" applyAlignment="true">
      <alignment horizontal="center" vertical="center" wrapText="true"/>
    </xf>
    <xf numFmtId="0" fontId="151" fillId="3" borderId="89"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3"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6"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83"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2" xfId="40208" applyFont="true" applyBorder="true" applyAlignment="true">
      <alignment horizontal="center" vertical="center" wrapText="true"/>
    </xf>
    <xf numFmtId="0" fontId="151" fillId="3" borderId="89"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3"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2" xfId="40268" applyFont="true" applyBorder="true" applyAlignment="true">
      <alignment horizontal="center" vertical="center" wrapText="true"/>
    </xf>
    <xf numFmtId="0" fontId="151" fillId="3" borderId="89"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3" xfId="40269"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6" applyFont="true" applyBorder="true" applyAlignment="true">
      <alignment horizontal="center" vertical="center" wrapText="true"/>
    </xf>
    <xf numFmtId="0" fontId="151" fillId="3" borderId="89" xfId="40397" applyFont="true" applyBorder="true" applyAlignment="true">
      <alignment horizontal="center" vertical="center" wrapText="true"/>
    </xf>
    <xf numFmtId="0" fontId="151" fillId="3" borderId="83"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2" xfId="40328" applyFont="true" applyBorder="true" applyAlignment="true">
      <alignment horizontal="center" vertical="center" wrapText="true"/>
    </xf>
    <xf numFmtId="0" fontId="151" fillId="3" borderId="89"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3"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8" xfId="45037" applyFont="true" applyFill="true" applyBorder="true" applyAlignment="true">
      <alignment horizontal="left" vertical="center" wrapText="true"/>
    </xf>
    <xf numFmtId="0" fontId="151" fillId="26" borderId="59" xfId="45040" applyFont="true" applyFill="true" applyBorder="true" applyAlignment="true">
      <alignment horizontal="left" vertical="center" wrapText="true"/>
    </xf>
    <xf numFmtId="0" fontId="151" fillId="26" borderId="60" xfId="45046"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26" borderId="10" xfId="45429" applyFont="true" applyFill="true" applyAlignment="true">
      <alignment horizontal="right" vertical="top" wrapText="true"/>
    </xf>
    <xf numFmtId="0" fontId="178" fillId="3" borderId="10" xfId="45367" applyFont="true" applyAlignment="true">
      <alignment horizontal="right" vertical="top" wrapText="true"/>
    </xf>
    <xf numFmtId="0" fontId="151" fillId="3" borderId="10" xfId="45439" applyFont="true" applyAlignment="true">
      <alignment horizontal="right" vertical="top" wrapText="true"/>
    </xf>
    <xf numFmtId="0" fontId="151" fillId="3" borderId="10" xfId="45436" applyFont="true" applyAlignment="true">
      <alignment horizontal="right" vertical="top" wrapText="true"/>
    </xf>
    <xf numFmtId="0" fontId="151" fillId="26" borderId="10" xfId="45422" applyFont="true" applyFill="true" applyAlignment="true">
      <alignment horizontal="right" vertical="top" wrapText="true"/>
    </xf>
    <xf numFmtId="0" fontId="151" fillId="26" borderId="10" xfId="45383" applyFont="true" applyFill="true" applyAlignment="true">
      <alignment horizontal="right" vertical="top" wrapText="true"/>
    </xf>
    <xf numFmtId="0" fontId="151" fillId="26" borderId="10" xfId="45392" applyFont="true" applyFill="true" applyAlignment="true">
      <alignment horizontal="right" vertical="top" wrapText="true"/>
    </xf>
    <xf numFmtId="0" fontId="178" fillId="3" borderId="10" xfId="45368" applyFont="true" applyAlignment="true">
      <alignment horizontal="right" vertical="top" wrapText="true"/>
    </xf>
    <xf numFmtId="0" fontId="151" fillId="26" borderId="10" xfId="45390" applyFont="true" applyFill="true" applyAlignment="true">
      <alignment horizontal="right" vertical="top" wrapText="true"/>
    </xf>
    <xf numFmtId="0" fontId="151" fillId="26" borderId="10" xfId="45385" applyFont="true" applyFill="true" applyAlignment="true">
      <alignment horizontal="right" vertical="top" wrapText="true"/>
    </xf>
    <xf numFmtId="0" fontId="151" fillId="26" borderId="10" xfId="45406" applyFont="true" applyFill="true" applyAlignment="true">
      <alignment horizontal="right" vertical="top" wrapText="true"/>
    </xf>
    <xf numFmtId="0" fontId="178" fillId="3" borderId="10" xfId="45366" applyFont="true" applyAlignment="true">
      <alignment horizontal="right" vertical="top" wrapText="true"/>
    </xf>
    <xf numFmtId="0" fontId="151" fillId="3" borderId="10" xfId="45433" applyFont="true" applyAlignment="true">
      <alignment horizontal="right" vertical="top" wrapText="true"/>
    </xf>
    <xf numFmtId="0" fontId="151" fillId="26" borderId="10" xfId="45381" applyFont="true" applyFill="true" applyAlignment="true">
      <alignment horizontal="right" vertical="top" wrapText="true"/>
    </xf>
    <xf numFmtId="0" fontId="151" fillId="26" borderId="10" xfId="45387" applyFont="true" applyFill="true" applyAlignment="true">
      <alignment horizontal="right" vertical="top" wrapText="true"/>
    </xf>
    <xf numFmtId="0" fontId="151" fillId="26" borderId="10" xfId="45377" applyFont="true" applyFill="true" applyAlignment="true">
      <alignment horizontal="right" vertical="top" wrapText="true"/>
    </xf>
    <xf numFmtId="0" fontId="151" fillId="26" borderId="10" xfId="45379" applyFont="true" applyFill="true" applyAlignment="true">
      <alignment horizontal="right" vertical="top" wrapText="true"/>
    </xf>
    <xf numFmtId="0" fontId="151" fillId="3" borderId="10" xfId="45418" applyFont="true" applyAlignment="true">
      <alignment horizontal="right" vertical="top" wrapText="true"/>
    </xf>
    <xf numFmtId="0" fontId="151" fillId="3" borderId="10" xfId="45419" applyFont="true" applyAlignment="true">
      <alignment horizontal="right" vertical="top" wrapText="true"/>
    </xf>
    <xf numFmtId="0" fontId="151" fillId="3" borderId="52" xfId="45420" applyFont="true" applyBorder="true" applyAlignment="true">
      <alignment horizontal="right" vertical="top" wrapText="true"/>
    </xf>
    <xf numFmtId="0" fontId="151" fillId="3" borderId="53" xfId="45421" applyFont="true" applyBorder="true" applyAlignment="true">
      <alignment horizontal="right" vertical="top" wrapText="true"/>
    </xf>
    <xf numFmtId="0" fontId="151" fillId="3" borderId="10" xfId="45411" applyFont="true" applyAlignment="true">
      <alignment horizontal="right" vertical="top" wrapText="true"/>
    </xf>
    <xf numFmtId="0" fontId="151" fillId="3" borderId="10" xfId="45412" applyFont="true" applyAlignment="true">
      <alignment horizontal="right" vertical="top" wrapText="true"/>
    </xf>
    <xf numFmtId="0" fontId="151" fillId="3" borderId="52" xfId="45413" applyFont="true" applyBorder="true" applyAlignment="true">
      <alignment horizontal="right" vertical="top" wrapText="true"/>
    </xf>
    <xf numFmtId="0" fontId="151" fillId="3" borderId="53" xfId="45414" applyFont="true" applyBorder="true" applyAlignment="true">
      <alignment horizontal="right" vertical="top" wrapText="true"/>
    </xf>
    <xf numFmtId="0" fontId="151" fillId="26" borderId="10" xfId="45375" applyFont="true" applyFill="true" applyAlignment="true">
      <alignment horizontal="right" vertical="top" wrapText="true"/>
    </xf>
    <xf numFmtId="0" fontId="151" fillId="3" borderId="10" xfId="45399" applyFont="true" applyAlignment="true">
      <alignment horizontal="right" vertical="top" wrapText="true"/>
    </xf>
    <xf numFmtId="0" fontId="151" fillId="3" borderId="10" xfId="45400" applyFont="true" applyAlignment="true">
      <alignment horizontal="right" vertical="top" wrapText="true"/>
    </xf>
    <xf numFmtId="0" fontId="151" fillId="3" borderId="52" xfId="45401" applyFont="true" applyBorder="true" applyAlignment="true">
      <alignment horizontal="right" vertical="top" wrapText="true"/>
    </xf>
    <xf numFmtId="0" fontId="151" fillId="3" borderId="53" xfId="45402" applyFont="true" applyBorder="true" applyAlignment="true">
      <alignment horizontal="right" vertical="top" wrapText="true"/>
    </xf>
    <xf numFmtId="0" fontId="151" fillId="26" borderId="59" xfId="45357" applyFont="true" applyFill="true" applyBorder="true" applyAlignment="true">
      <alignment horizontal="left" vertical="top" wrapText="true"/>
    </xf>
    <xf numFmtId="0" fontId="151" fillId="26" borderId="60" xfId="45360" applyFont="true" applyFill="true" applyBorder="true" applyAlignment="true">
      <alignment horizontal="left" vertical="top" wrapText="true"/>
    </xf>
    <xf numFmtId="0" fontId="150" fillId="3" borderId="10" xfId="45363" applyFont="true" applyAlignment="true">
      <alignment horizontal="left" vertical="top" wrapText="true"/>
    </xf>
    <xf numFmtId="0" fontId="150" fillId="3" borderId="10" xfId="45364" applyFont="true" applyAlignment="true">
      <alignment horizontal="left" vertical="top" wrapText="true"/>
    </xf>
    <xf numFmtId="0" fontId="150" fillId="3" borderId="10" xfId="45365" applyFont="true" applyAlignment="true">
      <alignment horizontal="left" vertical="top" wrapText="true"/>
    </xf>
    <xf numFmtId="0" fontId="151" fillId="26" borderId="102" xfId="45342" applyFont="true" applyFill="true" applyBorder="true" applyAlignment="true">
      <alignment horizontal="left" vertical="center" wrapText="true"/>
    </xf>
    <xf numFmtId="0" fontId="151" fillId="26" borderId="100" xfId="45344" applyFont="true" applyFill="true" applyBorder="true" applyAlignment="true">
      <alignment horizontal="left" vertical="center" wrapText="true"/>
    </xf>
    <xf numFmtId="0" fontId="151" fillId="26" borderId="105" xfId="45346" applyFont="true" applyFill="true" applyBorder="true" applyAlignment="true">
      <alignment horizontal="left" vertical="center" wrapText="true"/>
    </xf>
    <xf numFmtId="0" fontId="178" fillId="3" borderId="10" xfId="45366" applyFont="true" applyAlignment="true">
      <alignment horizontal="center" vertical="center" wrapText="true"/>
    </xf>
    <xf numFmtId="0" fontId="178" fillId="3" borderId="10" xfId="45367" applyFont="true" applyAlignment="true">
      <alignment horizontal="center" vertical="center" wrapText="true"/>
    </xf>
    <xf numFmtId="0" fontId="178" fillId="3" borderId="10" xfId="45368" applyFont="true" applyAlignment="true">
      <alignment horizontal="center" vertical="center" wrapText="true"/>
    </xf>
    <xf numFmtId="0" fontId="151" fillId="26" borderId="102" xfId="45306" applyFont="true" applyFill="true" applyBorder="true" applyAlignment="true">
      <alignment horizontal="left" vertical="center" wrapText="true"/>
    </xf>
    <xf numFmtId="0" fontId="151" fillId="26" borderId="100" xfId="45306" applyFont="true" applyFill="true" applyBorder="true" applyAlignment="true">
      <alignment horizontal="left" vertical="center" wrapText="true"/>
    </xf>
    <xf numFmtId="0" fontId="151" fillId="26" borderId="105" xfId="45306" applyFont="true" applyFill="true" applyBorder="true" applyAlignment="true">
      <alignment horizontal="left" vertical="center" wrapText="true"/>
    </xf>
    <xf numFmtId="0" fontId="151" fillId="3" borderId="10" xfId="45292" applyFont="true" applyBorder="true" applyAlignment="true">
      <alignment horizontal="center" vertical="center" wrapText="true"/>
    </xf>
    <xf numFmtId="0" fontId="151" fillId="3" borderId="52" xfId="45291" applyFont="true" applyBorder="true" applyAlignment="true">
      <alignment horizontal="center" vertical="center" wrapText="true"/>
    </xf>
    <xf numFmtId="0" fontId="151" fillId="3" borderId="53" xfId="45292" applyFont="true" applyBorder="true" applyAlignment="true">
      <alignment horizontal="center" vertical="center" wrapText="true"/>
    </xf>
    <xf numFmtId="0" fontId="151" fillId="3" borderId="10" xfId="45334" applyFont="true" applyBorder="true" applyAlignment="true">
      <alignment horizontal="center" vertical="center" wrapText="true"/>
    </xf>
    <xf numFmtId="0" fontId="151" fillId="3" borderId="52" xfId="45333" applyFont="true" applyBorder="true" applyAlignment="true">
      <alignment horizontal="center" vertical="center" wrapText="true"/>
    </xf>
    <xf numFmtId="0" fontId="151" fillId="3" borderId="53" xfId="45334" applyFont="true" applyBorder="true" applyAlignment="true">
      <alignment horizontal="center" vertical="center" wrapText="true"/>
    </xf>
    <xf numFmtId="0" fontId="151" fillId="3" borderId="1" xfId="45334" applyFont="true" applyBorder="true" applyAlignment="true">
      <alignment horizontal="center" vertical="center" wrapText="true"/>
    </xf>
    <xf numFmtId="0" fontId="151" fillId="3" borderId="82" xfId="45333" applyFont="true" applyBorder="true" applyAlignment="true">
      <alignment horizontal="center" vertical="center" wrapText="true"/>
    </xf>
    <xf numFmtId="0" fontId="151" fillId="3" borderId="83" xfId="45334" applyFont="true" applyBorder="true" applyAlignment="true">
      <alignment horizontal="center" vertical="center" wrapText="true"/>
    </xf>
    <xf numFmtId="0" fontId="178" fillId="3" borderId="10" xfId="45348" applyFont="true" applyAlignment="true">
      <alignment horizontal="center" vertical="center" wrapText="true"/>
    </xf>
    <xf numFmtId="0" fontId="178" fillId="3" borderId="10" xfId="45349" applyFont="true" applyAlignment="true">
      <alignment horizontal="center" vertical="center" wrapText="true"/>
    </xf>
    <xf numFmtId="0" fontId="178" fillId="3" borderId="10" xfId="45350" applyFont="true" applyAlignment="true">
      <alignment horizontal="center" vertical="center" wrapText="true"/>
    </xf>
    <xf numFmtId="0" fontId="179" fillId="3" borderId="57" xfId="45351" applyFont="true" applyBorder="true" applyAlignment="true">
      <alignment horizontal="left" wrapText="true"/>
    </xf>
    <xf numFmtId="0" fontId="179" fillId="3" borderId="57" xfId="45352" applyFont="true" applyBorder="true" applyAlignment="true">
      <alignment horizontal="left" wrapText="true"/>
    </xf>
    <xf numFmtId="0" fontId="151" fillId="3" borderId="10" xfId="45265" applyFont="true" applyBorder="true" applyAlignment="true">
      <alignment horizontal="center" vertical="center" wrapText="true"/>
    </xf>
    <xf numFmtId="0" fontId="151" fillId="3" borderId="52" xfId="45264" applyFont="true" applyBorder="true" applyAlignment="true">
      <alignment horizontal="center" vertical="center" wrapText="true"/>
    </xf>
    <xf numFmtId="0" fontId="151" fillId="3" borderId="53" xfId="45265" applyFont="true" applyBorder="true" applyAlignment="true">
      <alignment horizontal="center" vertical="center" wrapText="true"/>
    </xf>
    <xf numFmtId="0" fontId="151" fillId="26" borderId="102" xfId="45243" applyFont="true" applyFill="true" applyBorder="true" applyAlignment="true">
      <alignment horizontal="left" vertical="center" wrapText="true"/>
    </xf>
    <xf numFmtId="0" fontId="151" fillId="26" borderId="100" xfId="45249" applyFont="true" applyFill="true" applyBorder="true" applyAlignment="true">
      <alignment horizontal="left" vertical="center" wrapText="true"/>
    </xf>
    <xf numFmtId="0" fontId="151" fillId="3" borderId="3" xfId="45292" applyFont="true" applyBorder="true" applyAlignment="true">
      <alignment horizontal="center" vertical="center" wrapText="true"/>
    </xf>
    <xf numFmtId="0" fontId="151" fillId="26" borderId="102" xfId="45300" applyFont="true" applyFill="true" applyBorder="true" applyAlignment="true">
      <alignment horizontal="left" vertical="center" wrapText="true"/>
    </xf>
    <xf numFmtId="0" fontId="151" fillId="3" borderId="1" xfId="45265" applyFont="true" applyBorder="true" applyAlignment="true">
      <alignment horizontal="center" vertical="center" wrapText="true"/>
    </xf>
    <xf numFmtId="0" fontId="151" fillId="3" borderId="82" xfId="45264" applyFont="true" applyBorder="true" applyAlignment="true">
      <alignment horizontal="center" vertical="center" wrapText="true"/>
    </xf>
    <xf numFmtId="0" fontId="151" fillId="3" borderId="83" xfId="45265" applyFont="true" applyBorder="true" applyAlignment="true">
      <alignment horizontal="center" vertical="center" wrapText="true"/>
    </xf>
    <xf numFmtId="0" fontId="151" fillId="26" borderId="102" xfId="45273" applyFont="true" applyFill="true" applyBorder="true" applyAlignment="true">
      <alignment horizontal="left" vertical="center" wrapText="true"/>
    </xf>
    <xf numFmtId="0" fontId="151" fillId="26" borderId="100" xfId="45276" applyFont="true" applyFill="true" applyBorder="true" applyAlignment="true">
      <alignment horizontal="left" vertical="center" wrapText="true"/>
    </xf>
    <xf numFmtId="0" fontId="151" fillId="26" borderId="105" xfId="45282" applyFont="true" applyFill="true" applyBorder="true" applyAlignment="true">
      <alignment horizontal="left" vertical="center" wrapText="true"/>
    </xf>
    <xf numFmtId="0" fontId="151" fillId="3" borderId="10" xfId="45235" applyFont="true" applyBorder="true" applyAlignment="true">
      <alignment horizontal="center" vertical="center" wrapText="true"/>
    </xf>
    <xf numFmtId="0" fontId="151" fillId="3" borderId="52" xfId="45234" applyFont="true" applyBorder="true" applyAlignment="true">
      <alignment horizontal="center" vertical="center" wrapText="true"/>
    </xf>
    <xf numFmtId="0" fontId="151" fillId="3" borderId="53" xfId="45235" applyFont="true" applyBorder="true" applyAlignment="true">
      <alignment horizontal="center" vertical="center" wrapText="true"/>
    </xf>
    <xf numFmtId="0" fontId="151" fillId="3" borderId="3" xfId="45235" applyFont="true" applyBorder="true" applyAlignment="true">
      <alignment horizontal="center" vertical="center" wrapText="true"/>
    </xf>
    <xf numFmtId="0" fontId="151" fillId="26" borderId="102" xfId="45223" applyFont="true" applyFill="true" applyBorder="true" applyAlignment="true">
      <alignment horizontal="left" vertical="center" wrapText="true"/>
    </xf>
    <xf numFmtId="0" fontId="151" fillId="26" borderId="100" xfId="45223" applyFont="true" applyFill="true" applyBorder="true" applyAlignment="true">
      <alignment horizontal="left" vertical="center" wrapText="true"/>
    </xf>
    <xf numFmtId="0" fontId="151" fillId="3" borderId="10" xfId="45179" applyFont="true" applyBorder="true" applyAlignment="true">
      <alignment horizontal="center" vertical="center" wrapText="true"/>
    </xf>
    <xf numFmtId="0" fontId="151" fillId="3" borderId="52" xfId="45178" applyFont="true" applyBorder="true" applyAlignment="true">
      <alignment horizontal="center" vertical="center" wrapText="true"/>
    </xf>
    <xf numFmtId="0" fontId="151" fillId="3" borderId="53" xfId="45179" applyFont="true" applyBorder="true" applyAlignment="true">
      <alignment horizontal="center" vertical="center" wrapText="true"/>
    </xf>
    <xf numFmtId="0" fontId="151" fillId="3" borderId="10" xfId="45209" applyFont="true" applyBorder="true" applyAlignment="true">
      <alignment horizontal="center" vertical="center" wrapText="true"/>
    </xf>
    <xf numFmtId="0" fontId="151" fillId="3" borderId="52" xfId="45208" applyFont="true" applyBorder="true" applyAlignment="true">
      <alignment horizontal="center" vertical="center" wrapText="true"/>
    </xf>
    <xf numFmtId="0" fontId="151" fillId="3" borderId="53" xfId="45209" applyFont="true" applyBorder="true" applyAlignment="true">
      <alignment horizontal="center" vertical="center" wrapText="true"/>
    </xf>
    <xf numFmtId="0" fontId="151" fillId="3" borderId="3" xfId="45209" applyFont="true" applyBorder="true" applyAlignment="true">
      <alignment horizontal="center" vertical="center" wrapText="true"/>
    </xf>
    <xf numFmtId="0" fontId="151" fillId="3" borderId="1" xfId="45179" applyFont="true" applyBorder="true" applyAlignment="true">
      <alignment horizontal="center" vertical="center" wrapText="true"/>
    </xf>
    <xf numFmtId="0" fontId="151" fillId="3" borderId="82" xfId="45178" applyFont="true" applyBorder="true" applyAlignment="true">
      <alignment horizontal="center" vertical="center" wrapText="true"/>
    </xf>
    <xf numFmtId="0" fontId="151" fillId="3" borderId="83" xfId="45179" applyFont="true" applyBorder="true" applyAlignment="true">
      <alignment horizontal="center" vertical="center" wrapText="true"/>
    </xf>
    <xf numFmtId="0" fontId="151" fillId="26" borderId="102" xfId="45187" applyFont="true" applyFill="true" applyBorder="true" applyAlignment="true">
      <alignment horizontal="left" vertical="center" wrapText="true"/>
    </xf>
    <xf numFmtId="0" fontId="151" fillId="26" borderId="100" xfId="45193" applyFont="true" applyFill="true" applyBorder="true" applyAlignment="true">
      <alignment horizontal="left" vertical="center" wrapText="true"/>
    </xf>
    <xf numFmtId="0" fontId="151" fillId="26" borderId="105" xfId="45199" applyFont="true" applyFill="true" applyBorder="true" applyAlignment="true">
      <alignment horizontal="left" vertical="center" wrapText="true"/>
    </xf>
    <xf numFmtId="0" fontId="151" fillId="26" borderId="101" xfId="40247" applyFont="true" applyFill="true" applyBorder="true" applyAlignment="true">
      <alignment horizontal="left" vertical="center" wrapText="true"/>
    </xf>
    <xf numFmtId="0" fontId="151" fillId="26" borderId="59" xfId="45306" applyFont="true" applyFill="true" applyBorder="true" applyAlignment="true">
      <alignment horizontal="left" vertical="center" wrapText="true"/>
    </xf>
    <xf numFmtId="0" fontId="151" fillId="26" borderId="60" xfId="45312" applyFont="true" applyFill="true" applyBorder="true" applyAlignment="true">
      <alignment horizontal="left" vertical="center" wrapText="true"/>
    </xf>
    <xf numFmtId="0" fontId="151" fillId="3" borderId="1" xfId="45605" applyFont="true" applyBorder="true" applyAlignment="true">
      <alignment horizontal="center" vertical="center" wrapText="true"/>
    </xf>
    <xf numFmtId="0" fontId="151" fillId="3" borderId="82" xfId="45604" applyFont="true" applyBorder="true" applyAlignment="true">
      <alignment horizontal="center" vertical="center" wrapText="true"/>
    </xf>
    <xf numFmtId="0" fontId="151" fillId="3" borderId="83" xfId="45605" applyFont="true" applyBorder="true" applyAlignment="true">
      <alignment horizontal="center" vertical="center" wrapText="true"/>
    </xf>
    <xf numFmtId="0" fontId="151" fillId="26" borderId="102" xfId="45577" applyFont="true" applyFill="true" applyBorder="true" applyAlignment="true">
      <alignment horizontal="left" vertical="center" wrapText="true"/>
    </xf>
    <xf numFmtId="0" fontId="151" fillId="26" borderId="100" xfId="45577" applyFont="true" applyFill="true" applyBorder="true" applyAlignment="true">
      <alignment horizontal="left" vertical="center" wrapText="true"/>
    </xf>
    <xf numFmtId="0" fontId="151" fillId="26" borderId="105" xfId="45577" applyFont="true" applyFill="true" applyBorder="true" applyAlignment="true">
      <alignment horizontal="left" vertical="center" wrapText="true"/>
    </xf>
    <xf numFmtId="0" fontId="151" fillId="3" borderId="10" xfId="45605" applyFont="true" applyBorder="true" applyAlignment="true">
      <alignment horizontal="center" vertical="center" wrapText="true"/>
    </xf>
    <xf numFmtId="0" fontId="151" fillId="3" borderId="52" xfId="45604" applyFont="true" applyBorder="true" applyAlignment="true">
      <alignment horizontal="center" vertical="center" wrapText="true"/>
    </xf>
    <xf numFmtId="0" fontId="151" fillId="3" borderId="53" xfId="45605" applyFont="true" applyBorder="true" applyAlignment="true">
      <alignment horizontal="center" vertical="center" wrapText="true"/>
    </xf>
    <xf numFmtId="0" fontId="178" fillId="3" borderId="10" xfId="45645" applyFont="true" applyAlignment="true">
      <alignment horizontal="center" vertical="center" wrapText="true"/>
    </xf>
    <xf numFmtId="0" fontId="178" fillId="3" borderId="10" xfId="45646" applyFont="true" applyAlignment="true">
      <alignment horizontal="center" vertical="center" wrapText="true"/>
    </xf>
    <xf numFmtId="0" fontId="178" fillId="3" borderId="10" xfId="45647" applyFont="true" applyAlignment="true">
      <alignment horizontal="center" vertical="center" wrapText="true"/>
    </xf>
    <xf numFmtId="0" fontId="179" fillId="3" borderId="57" xfId="45648" applyFont="true" applyBorder="true" applyAlignment="true">
      <alignment horizontal="left" wrapText="true"/>
    </xf>
    <xf numFmtId="0" fontId="179" fillId="3" borderId="57" xfId="45649" applyFont="true" applyBorder="true" applyAlignment="true">
      <alignment horizontal="left" wrapText="true"/>
    </xf>
    <xf numFmtId="0" fontId="151" fillId="26" borderId="59" xfId="45654" applyFont="true" applyFill="true" applyBorder="true" applyAlignment="true">
      <alignment horizontal="left" vertical="top" wrapText="true"/>
    </xf>
    <xf numFmtId="0" fontId="151" fillId="26" borderId="60" xfId="45657" applyFont="true" applyFill="true" applyBorder="true" applyAlignment="true">
      <alignment horizontal="left" vertical="top" wrapText="true"/>
    </xf>
    <xf numFmtId="0" fontId="150" fillId="3" borderId="10" xfId="45660" applyFont="true" applyAlignment="true">
      <alignment horizontal="left" vertical="top" wrapText="true"/>
    </xf>
    <xf numFmtId="0" fontId="150" fillId="3" borderId="10" xfId="45661" applyFont="true" applyAlignment="true">
      <alignment horizontal="left" vertical="top" wrapText="true"/>
    </xf>
    <xf numFmtId="0" fontId="150" fillId="3" borderId="10" xfId="45662" applyFont="true" applyAlignment="true">
      <alignment horizontal="left" vertical="top" wrapText="true"/>
    </xf>
    <xf numFmtId="0" fontId="151" fillId="26" borderId="102" xfId="45613" applyFont="true" applyFill="true" applyBorder="true" applyAlignment="true">
      <alignment horizontal="left" vertical="center" wrapText="true"/>
    </xf>
    <xf numFmtId="0" fontId="151" fillId="26" borderId="100" xfId="45619" applyFont="true" applyFill="true" applyBorder="true" applyAlignment="true">
      <alignment horizontal="left" vertical="center" wrapText="true"/>
    </xf>
    <xf numFmtId="0" fontId="151" fillId="26" borderId="105" xfId="45619" applyFont="true" applyFill="true" applyBorder="true" applyAlignment="true">
      <alignment horizontal="left" vertical="center" wrapText="true"/>
    </xf>
    <xf numFmtId="0" fontId="151" fillId="26" borderId="102" xfId="45619" applyFont="true" applyFill="true" applyBorder="true" applyAlignment="true">
      <alignment horizontal="left" vertical="center" wrapText="true"/>
    </xf>
    <xf numFmtId="0" fontId="151" fillId="26" borderId="100" xfId="45625" applyFont="true" applyFill="true" applyBorder="true" applyAlignment="true">
      <alignment horizontal="left" vertical="center" wrapText="true"/>
    </xf>
    <xf numFmtId="0" fontId="151" fillId="26" borderId="102" xfId="45511" applyFont="true" applyFill="true" applyBorder="true" applyAlignment="true">
      <alignment horizontal="left" vertical="center" wrapText="true"/>
    </xf>
    <xf numFmtId="0" fontId="151" fillId="26" borderId="100" xfId="45517" applyFont="true" applyFill="true" applyBorder="true" applyAlignment="true">
      <alignment horizontal="left" vertical="center" wrapText="true"/>
    </xf>
    <xf numFmtId="0" fontId="151" fillId="3" borderId="10" xfId="45503" applyFont="true" applyBorder="true" applyAlignment="true">
      <alignment horizontal="center" vertical="center" wrapText="true"/>
    </xf>
    <xf numFmtId="0" fontId="151" fillId="3" borderId="52" xfId="45502" applyFont="true" applyBorder="true" applyAlignment="true">
      <alignment horizontal="center" vertical="center" wrapText="true"/>
    </xf>
    <xf numFmtId="0" fontId="151" fillId="3" borderId="53" xfId="45503" applyFont="true" applyBorder="true" applyAlignment="true">
      <alignment horizontal="center" vertical="center" wrapText="true"/>
    </xf>
    <xf numFmtId="0" fontId="151" fillId="3" borderId="3" xfId="45503" applyFont="true" applyBorder="true" applyAlignment="true">
      <alignment horizontal="center" vertical="center" wrapText="true"/>
    </xf>
    <xf numFmtId="0" fontId="151" fillId="26" borderId="102" xfId="45571" applyFont="true" applyFill="true" applyBorder="true" applyAlignment="true">
      <alignment horizontal="left" vertical="center" wrapText="true"/>
    </xf>
    <xf numFmtId="0" fontId="151" fillId="3" borderId="1" xfId="45533" applyFont="true" applyBorder="true" applyAlignment="true">
      <alignment horizontal="center" vertical="center" wrapText="true"/>
    </xf>
    <xf numFmtId="0" fontId="151" fillId="3" borderId="82" xfId="45532" applyFont="true" applyBorder="true" applyAlignment="true">
      <alignment horizontal="center" vertical="center" wrapText="true"/>
    </xf>
    <xf numFmtId="0" fontId="151" fillId="3" borderId="83" xfId="45533" applyFont="true" applyBorder="true" applyAlignment="true">
      <alignment horizontal="center" vertical="center" wrapText="true"/>
    </xf>
    <xf numFmtId="0" fontId="151" fillId="26" borderId="102" xfId="45541" applyFont="true" applyFill="true" applyBorder="true" applyAlignment="true">
      <alignment horizontal="left" vertical="center" wrapText="true"/>
    </xf>
    <xf numFmtId="0" fontId="151" fillId="26" borderId="100" xfId="45547" applyFont="true" applyFill="true" applyBorder="true" applyAlignment="true">
      <alignment horizontal="left" vertical="center" wrapText="true"/>
    </xf>
    <xf numFmtId="0" fontId="151" fillId="26" borderId="105" xfId="45553" applyFont="true" applyFill="true" applyBorder="true" applyAlignment="true">
      <alignment horizontal="left" vertical="center" wrapText="true"/>
    </xf>
    <xf numFmtId="0" fontId="151" fillId="3" borderId="10" xfId="45533" applyFont="true" applyBorder="true" applyAlignment="true">
      <alignment horizontal="center" vertical="center" wrapText="true"/>
    </xf>
    <xf numFmtId="0" fontId="151" fillId="3" borderId="52" xfId="45532" applyFont="true" applyBorder="true" applyAlignment="true">
      <alignment horizontal="center" vertical="center" wrapText="true"/>
    </xf>
    <xf numFmtId="0" fontId="151" fillId="3" borderId="53" xfId="45533" applyFont="true" applyBorder="true" applyAlignment="true">
      <alignment horizontal="center" vertical="center" wrapText="true"/>
    </xf>
    <xf numFmtId="0" fontId="151" fillId="3" borderId="10" xfId="45563" applyFont="true" applyBorder="true" applyAlignment="true">
      <alignment horizontal="center" vertical="center" wrapText="true"/>
    </xf>
    <xf numFmtId="0" fontId="151" fillId="3" borderId="52" xfId="45562" applyFont="true" applyBorder="true" applyAlignment="true">
      <alignment horizontal="center" vertical="center" wrapText="true"/>
    </xf>
    <xf numFmtId="0" fontId="151" fillId="3" borderId="53" xfId="45563" applyFont="true" applyBorder="true" applyAlignment="true">
      <alignment horizontal="center" vertical="center" wrapText="true"/>
    </xf>
    <xf numFmtId="0" fontId="151" fillId="3" borderId="3" xfId="45563" applyFont="true" applyBorder="true" applyAlignment="true">
      <alignment horizontal="center" vertical="center" wrapText="true"/>
    </xf>
    <xf numFmtId="0" fontId="151" fillId="3" borderId="1" xfId="45446" applyFont="true" applyBorder="true" applyAlignment="true">
      <alignment horizontal="center" vertical="center" wrapText="true"/>
    </xf>
    <xf numFmtId="0" fontId="151" fillId="3" borderId="82" xfId="45445" applyFont="true" applyBorder="true" applyAlignment="true">
      <alignment horizontal="center" vertical="center" wrapText="true"/>
    </xf>
    <xf numFmtId="0" fontId="151" fillId="3" borderId="83" xfId="45446" applyFont="true" applyBorder="true" applyAlignment="true">
      <alignment horizontal="center" vertical="center" wrapText="true"/>
    </xf>
    <xf numFmtId="0" fontId="151" fillId="26" borderId="102" xfId="45454" applyFont="true" applyFill="true" applyBorder="true" applyAlignment="true">
      <alignment horizontal="left" vertical="center" wrapText="true"/>
    </xf>
    <xf numFmtId="0" fontId="151" fillId="26" borderId="100" xfId="45460" applyFont="true" applyFill="true" applyBorder="true" applyAlignment="true">
      <alignment horizontal="left" vertical="center" wrapText="true"/>
    </xf>
    <xf numFmtId="0" fontId="151" fillId="26" borderId="105" xfId="45466" applyFont="true" applyFill="true" applyBorder="true" applyAlignment="true">
      <alignment horizontal="left" vertical="center" wrapText="true"/>
    </xf>
    <xf numFmtId="0" fontId="151" fillId="3" borderId="10" xfId="45446" applyFont="true" applyBorder="true" applyAlignment="true">
      <alignment horizontal="center" vertical="center" wrapText="true"/>
    </xf>
    <xf numFmtId="0" fontId="151" fillId="3" borderId="52" xfId="45445" applyFont="true" applyBorder="true" applyAlignment="true">
      <alignment horizontal="center" vertical="center" wrapText="true"/>
    </xf>
    <xf numFmtId="0" fontId="151" fillId="3" borderId="53" xfId="45446" applyFont="true" applyBorder="true" applyAlignment="true">
      <alignment horizontal="center" vertical="center" wrapText="true"/>
    </xf>
    <xf numFmtId="0" fontId="151" fillId="26" borderId="100" xfId="45490" applyFont="true" applyFill="true" applyBorder="true" applyAlignment="true">
      <alignment horizontal="left" vertical="center" wrapText="true"/>
    </xf>
    <xf numFmtId="0" fontId="151" fillId="3" borderId="10" xfId="45476" applyFont="true" applyBorder="true" applyAlignment="true">
      <alignment horizontal="center" vertical="center" wrapText="true"/>
    </xf>
    <xf numFmtId="0" fontId="151" fillId="3" borderId="52" xfId="45475" applyFont="true" applyBorder="true" applyAlignment="true">
      <alignment horizontal="center" vertical="center" wrapText="true"/>
    </xf>
    <xf numFmtId="0" fontId="151" fillId="3" borderId="53" xfId="45476" applyFont="true" applyBorder="true" applyAlignment="true">
      <alignment horizontal="center" vertical="center" wrapText="true"/>
    </xf>
    <xf numFmtId="0" fontId="151" fillId="3" borderId="3" xfId="45476" applyFont="true" applyBorder="true" applyAlignment="true">
      <alignment horizontal="center" vertical="center" wrapText="true"/>
    </xf>
    <xf numFmtId="0" fontId="151" fillId="26" borderId="102" xfId="45490" applyFont="true" applyFill="true" applyBorder="true" applyAlignment="true">
      <alignment horizontal="left" vertical="center" wrapText="true"/>
    </xf>
    <xf numFmtId="0" fontId="151" fillId="26" borderId="59" xfId="45577" applyFont="true" applyFill="true" applyBorder="true" applyAlignment="true">
      <alignment horizontal="left" vertical="center" wrapText="true"/>
    </xf>
    <xf numFmtId="0" fontId="151" fillId="26" borderId="60" xfId="45583" applyFont="true" applyFill="true" applyBorder="true" applyAlignment="true">
      <alignment horizontal="left" vertical="center" wrapText="true"/>
    </xf>
    <xf numFmtId="0" fontId="151" fillId="26" borderId="59" xfId="45619" applyFont="true" applyFill="true" applyBorder="true" applyAlignment="true">
      <alignment horizontal="left" vertical="center" wrapText="true"/>
    </xf>
    <xf numFmtId="0" fontId="151" fillId="26" borderId="60" xfId="45625" applyFont="true" applyFill="true" applyBorder="true" applyAlignment="true">
      <alignment horizontal="left" vertical="center" wrapText="true"/>
    </xf>
    <xf numFmtId="0" fontId="151" fillId="3" borderId="10" xfId="45918" applyFont="true" applyAlignment="true">
      <alignment horizontal="right" vertical="top" wrapText="true"/>
    </xf>
    <xf numFmtId="0" fontId="151" fillId="3" borderId="52" xfId="45919" applyFont="true" applyBorder="true" applyAlignment="true">
      <alignment horizontal="right" vertical="top" wrapText="true"/>
    </xf>
    <xf numFmtId="0" fontId="151" fillId="3" borderId="53" xfId="45920" applyFont="true" applyBorder="true" applyAlignment="true">
      <alignment horizontal="right" vertical="top" wrapText="true"/>
    </xf>
    <xf numFmtId="0" fontId="151" fillId="3" borderId="10" xfId="45909" applyFont="true" applyAlignment="true">
      <alignment horizontal="right" vertical="top" wrapText="true"/>
    </xf>
    <xf numFmtId="0" fontId="151" fillId="3" borderId="52" xfId="45910" applyFont="true" applyBorder="true" applyAlignment="true">
      <alignment horizontal="right" vertical="top" wrapText="true"/>
    </xf>
    <xf numFmtId="0" fontId="151" fillId="3" borderId="53" xfId="45911" applyFont="true" applyBorder="true" applyAlignment="true">
      <alignment horizontal="right" vertical="top" wrapText="true"/>
    </xf>
    <xf numFmtId="0" fontId="151" fillId="3" borderId="10" xfId="45900" applyFont="true" applyAlignment="true">
      <alignment horizontal="right" vertical="top" wrapText="true"/>
    </xf>
    <xf numFmtId="0" fontId="151" fillId="3" borderId="52" xfId="45901" applyFont="true" applyBorder="true" applyAlignment="true">
      <alignment horizontal="right" vertical="top" wrapText="true"/>
    </xf>
    <xf numFmtId="0" fontId="151" fillId="3" borderId="53" xfId="45902" applyFont="true" applyBorder="true" applyAlignment="true">
      <alignment horizontal="right" vertical="top" wrapText="true"/>
    </xf>
    <xf numFmtId="0" fontId="158" fillId="3" borderId="10" xfId="45864" applyFont="true" applyAlignment="true">
      <alignment horizontal="center" vertical="center" wrapText="true"/>
    </xf>
    <xf numFmtId="0" fontId="158" fillId="3" borderId="10" xfId="45865" applyFont="true" applyAlignment="true">
      <alignment horizontal="center" vertical="center" wrapText="true"/>
    </xf>
    <xf numFmtId="0" fontId="158" fillId="3" borderId="10" xfId="45866" applyFont="true" applyAlignment="true">
      <alignment horizontal="center" vertical="center" wrapText="true"/>
    </xf>
    <xf numFmtId="0" fontId="179" fillId="3" borderId="57" xfId="45867" applyFont="true" applyBorder="true" applyAlignment="true">
      <alignment horizontal="left" wrapText="true"/>
    </xf>
    <xf numFmtId="0" fontId="179" fillId="3" borderId="57" xfId="45868" applyFont="true" applyBorder="true" applyAlignment="true">
      <alignment horizontal="left" wrapText="true"/>
    </xf>
    <xf numFmtId="0" fontId="151" fillId="26" borderId="59" xfId="45873" applyFont="true" applyFill="true" applyBorder="true" applyAlignment="true">
      <alignment horizontal="left" vertical="top" wrapText="true"/>
    </xf>
    <xf numFmtId="0" fontId="151" fillId="26" borderId="60" xfId="45876" applyFont="true" applyFill="true" applyBorder="true" applyAlignment="true">
      <alignment horizontal="left" vertical="top" wrapText="true"/>
    </xf>
    <xf numFmtId="0" fontId="150" fillId="3" borderId="10" xfId="45879" applyFont="true" applyAlignment="true">
      <alignment horizontal="left" vertical="top" wrapText="true"/>
    </xf>
    <xf numFmtId="0" fontId="150" fillId="3" borderId="10" xfId="45880" applyFont="true" applyAlignment="true">
      <alignment horizontal="left" vertical="top" wrapText="true"/>
    </xf>
    <xf numFmtId="0" fontId="150" fillId="3" borderId="10" xfId="45881" applyFont="true" applyAlignment="true">
      <alignment horizontal="left" vertical="top" wrapText="true"/>
    </xf>
    <xf numFmtId="0" fontId="151" fillId="26" borderId="102" xfId="45840" applyFont="true" applyFill="true" applyBorder="true" applyAlignment="true">
      <alignment horizontal="left" vertical="center" wrapText="true"/>
    </xf>
    <xf numFmtId="0" fontId="151" fillId="26" borderId="100" xfId="45840" applyFont="true" applyFill="true" applyBorder="true" applyAlignment="true">
      <alignment horizontal="left" vertical="center" wrapText="true"/>
    </xf>
    <xf numFmtId="0" fontId="151" fillId="26" borderId="100" xfId="45846" applyFont="true" applyFill="true" applyBorder="true" applyAlignment="true">
      <alignment horizontal="left" vertical="center" wrapText="true"/>
    </xf>
    <xf numFmtId="0" fontId="151" fillId="3" borderId="10" xfId="45826" applyFont="true" applyBorder="true" applyAlignment="true">
      <alignment horizontal="center" vertical="center" wrapText="true"/>
    </xf>
    <xf numFmtId="0" fontId="151" fillId="3" borderId="52" xfId="45825" applyFont="true" applyBorder="true" applyAlignment="true">
      <alignment horizontal="center" vertical="center" wrapText="true"/>
    </xf>
    <xf numFmtId="0" fontId="151" fillId="3" borderId="53" xfId="45826" applyFont="true" applyBorder="true" applyAlignment="true">
      <alignment horizontal="center" vertical="center" wrapText="true"/>
    </xf>
    <xf numFmtId="0" fontId="151" fillId="3" borderId="1" xfId="45826" applyFont="true" applyBorder="true" applyAlignment="true">
      <alignment horizontal="center" vertical="center" wrapText="true"/>
    </xf>
    <xf numFmtId="0" fontId="151" fillId="3" borderId="82" xfId="45825" applyFont="true" applyBorder="true" applyAlignment="true">
      <alignment horizontal="center" vertical="center" wrapText="true"/>
    </xf>
    <xf numFmtId="0" fontId="151" fillId="3" borderId="83" xfId="45826" applyFont="true" applyBorder="true" applyAlignment="true">
      <alignment horizontal="center" vertical="center" wrapText="true"/>
    </xf>
    <xf numFmtId="0" fontId="151" fillId="26" borderId="102" xfId="45834" applyFont="true" applyFill="true" applyBorder="true" applyAlignment="true">
      <alignment horizontal="left" vertical="center" wrapText="true"/>
    </xf>
    <xf numFmtId="0" fontId="151" fillId="26" borderId="105" xfId="45840" applyFont="true" applyFill="true" applyBorder="true" applyAlignment="true">
      <alignment horizontal="left" vertical="center" wrapText="true"/>
    </xf>
    <xf numFmtId="0" fontId="24" fillId="3" borderId="10" xfId="19344"/>
    <xf numFmtId="0" fontId="151" fillId="3" borderId="1" xfId="45667" applyFont="true" applyBorder="true" applyAlignment="true">
      <alignment horizontal="center" vertical="center" wrapText="true"/>
    </xf>
    <xf numFmtId="0" fontId="151" fillId="3" borderId="82" xfId="45666" applyFont="true" applyBorder="true" applyAlignment="true">
      <alignment horizontal="center" vertical="center" wrapText="true"/>
    </xf>
    <xf numFmtId="0" fontId="151" fillId="3" borderId="83" xfId="45667" applyFont="true" applyBorder="true" applyAlignment="true">
      <alignment horizontal="center" vertical="center" wrapText="true"/>
    </xf>
    <xf numFmtId="0" fontId="151" fillId="26" borderId="102" xfId="45675" applyFont="true" applyFill="true" applyBorder="true" applyAlignment="true">
      <alignment horizontal="left" vertical="center" wrapText="true"/>
    </xf>
    <xf numFmtId="0" fontId="151" fillId="26" borderId="100" xfId="45681" applyFont="true" applyFill="true" applyBorder="true" applyAlignment="true">
      <alignment horizontal="left" vertical="center" wrapText="true"/>
    </xf>
    <xf numFmtId="0" fontId="151" fillId="26" borderId="105" xfId="45687" applyFont="true" applyFill="true" applyBorder="true" applyAlignment="true">
      <alignment horizontal="left" vertical="center" wrapText="true"/>
    </xf>
    <xf numFmtId="0" fontId="151" fillId="26" borderId="102" xfId="45732" applyFont="true" applyFill="true" applyBorder="true" applyAlignment="true">
      <alignment horizontal="left" vertical="center" wrapText="true"/>
    </xf>
    <xf numFmtId="0" fontId="151" fillId="26" borderId="100" xfId="45738" applyFont="true" applyFill="true" applyBorder="true" applyAlignment="true">
      <alignment horizontal="left" vertical="center" wrapText="true"/>
    </xf>
    <xf numFmtId="0" fontId="151" fillId="3" borderId="10" xfId="45724" applyFont="true" applyBorder="true" applyAlignment="true">
      <alignment horizontal="center" vertical="center" wrapText="true"/>
    </xf>
    <xf numFmtId="0" fontId="151" fillId="3" borderId="52" xfId="45723" applyFont="true" applyBorder="true" applyAlignment="true">
      <alignment horizontal="center" vertical="center" wrapText="true"/>
    </xf>
    <xf numFmtId="0" fontId="151" fillId="3" borderId="53" xfId="45724" applyFont="true" applyBorder="true" applyAlignment="true">
      <alignment horizontal="center" vertical="center" wrapText="true"/>
    </xf>
    <xf numFmtId="0" fontId="151" fillId="3" borderId="3" xfId="45724" applyFont="true" applyBorder="true" applyAlignment="true">
      <alignment horizontal="center" vertical="center" wrapText="true"/>
    </xf>
    <xf numFmtId="0" fontId="151" fillId="26" borderId="102" xfId="45792" applyFont="true" applyFill="true" applyBorder="true" applyAlignment="true">
      <alignment horizontal="left" vertical="center" wrapText="true"/>
    </xf>
    <xf numFmtId="0" fontId="151" fillId="26" borderId="100" xfId="45798" applyFont="true" applyFill="true" applyBorder="true" applyAlignment="true">
      <alignment horizontal="left" vertical="center" wrapText="true"/>
    </xf>
    <xf numFmtId="0" fontId="151" fillId="26" borderId="102" xfId="45798" applyFont="true" applyFill="true" applyBorder="true" applyAlignment="true">
      <alignment horizontal="left" vertical="center" wrapText="true"/>
    </xf>
    <xf numFmtId="0" fontId="151" fillId="26" borderId="105" xfId="45798" applyFont="true" applyFill="true" applyBorder="true" applyAlignment="true">
      <alignment horizontal="left" vertical="center" wrapText="true"/>
    </xf>
    <xf numFmtId="0" fontId="151" fillId="26" borderId="100" xfId="45768" applyFont="true" applyFill="true" applyBorder="true" applyAlignment="true">
      <alignment horizontal="left" vertical="center" wrapText="true"/>
    </xf>
    <xf numFmtId="0" fontId="151" fillId="26" borderId="105" xfId="45774" applyFont="true" applyFill="true" applyBorder="true" applyAlignment="true">
      <alignment horizontal="left" vertical="center" wrapText="true"/>
    </xf>
    <xf numFmtId="0" fontId="151" fillId="3" borderId="10" xfId="45784" applyFont="true" applyBorder="true" applyAlignment="true">
      <alignment horizontal="center" vertical="center" wrapText="true"/>
    </xf>
    <xf numFmtId="0" fontId="151" fillId="3" borderId="52" xfId="45783" applyFont="true" applyBorder="true" applyAlignment="true">
      <alignment horizontal="center" vertical="center" wrapText="true"/>
    </xf>
    <xf numFmtId="0" fontId="151" fillId="3" borderId="53" xfId="45784" applyFont="true" applyBorder="true" applyAlignment="true">
      <alignment horizontal="center" vertical="center" wrapText="true"/>
    </xf>
    <xf numFmtId="0" fontId="151" fillId="3" borderId="3" xfId="45784" applyFont="true" applyBorder="true" applyAlignment="true">
      <alignment horizontal="center" vertical="center" wrapText="true"/>
    </xf>
    <xf numFmtId="0" fontId="151" fillId="3" borderId="10" xfId="45754" applyFont="true" applyBorder="true" applyAlignment="true">
      <alignment horizontal="center" vertical="center" wrapText="true"/>
    </xf>
    <xf numFmtId="0" fontId="151" fillId="3" borderId="52" xfId="45753" applyFont="true" applyBorder="true" applyAlignment="true">
      <alignment horizontal="center" vertical="center" wrapText="true"/>
    </xf>
    <xf numFmtId="0" fontId="151" fillId="3" borderId="53" xfId="45754" applyFont="true" applyBorder="true" applyAlignment="true">
      <alignment horizontal="center" vertical="center" wrapText="true"/>
    </xf>
    <xf numFmtId="0" fontId="151" fillId="3" borderId="1" xfId="45754" applyFont="true" applyBorder="true" applyAlignment="true">
      <alignment horizontal="center" vertical="center" wrapText="true"/>
    </xf>
    <xf numFmtId="0" fontId="151" fillId="3" borderId="82" xfId="45753" applyFont="true" applyBorder="true" applyAlignment="true">
      <alignment horizontal="center" vertical="center" wrapText="true"/>
    </xf>
    <xf numFmtId="0" fontId="151" fillId="3" borderId="83" xfId="45754" applyFont="true" applyBorder="true" applyAlignment="true">
      <alignment horizontal="center" vertical="center" wrapText="true"/>
    </xf>
    <xf numFmtId="0" fontId="151" fillId="26" borderId="102" xfId="45762" applyFont="true" applyFill="true" applyBorder="true" applyAlignment="true">
      <alignment horizontal="left" vertical="center" wrapText="true"/>
    </xf>
    <xf numFmtId="0" fontId="151" fillId="3" borderId="10" xfId="45667" applyFont="true" applyBorder="true" applyAlignment="true">
      <alignment horizontal="center" vertical="center" wrapText="true"/>
    </xf>
    <xf numFmtId="0" fontId="151" fillId="3" borderId="52" xfId="45666" applyFont="true" applyBorder="true" applyAlignment="true">
      <alignment horizontal="center" vertical="center" wrapText="true"/>
    </xf>
    <xf numFmtId="0" fontId="151" fillId="3" borderId="53" xfId="45667" applyFont="true" applyBorder="true" applyAlignment="true">
      <alignment horizontal="center" vertical="center" wrapText="true"/>
    </xf>
    <xf numFmtId="0" fontId="151" fillId="26" borderId="102" xfId="45711" applyFont="true" applyFill="true" applyBorder="true" applyAlignment="true">
      <alignment horizontal="left" vertical="center" wrapText="true"/>
    </xf>
    <xf numFmtId="0" fontId="151" fillId="26" borderId="100" xfId="45711" applyFont="true" applyFill="true" applyBorder="true" applyAlignment="true">
      <alignment horizontal="left" vertical="center" wrapText="true"/>
    </xf>
    <xf numFmtId="0" fontId="151" fillId="3" borderId="10" xfId="45697" applyFont="true" applyBorder="true" applyAlignment="true">
      <alignment horizontal="center" vertical="center" wrapText="true"/>
    </xf>
    <xf numFmtId="0" fontId="151" fillId="3" borderId="52" xfId="45696" applyFont="true" applyBorder="true" applyAlignment="true">
      <alignment horizontal="center" vertical="center" wrapText="true"/>
    </xf>
    <xf numFmtId="0" fontId="151" fillId="3" borderId="53" xfId="45697" applyFont="true" applyBorder="true" applyAlignment="true">
      <alignment horizontal="center" vertical="center" wrapText="true"/>
    </xf>
    <xf numFmtId="0" fontId="151" fillId="3" borderId="3" xfId="45697" applyFont="true" applyBorder="true" applyAlignment="true">
      <alignment horizontal="center" vertical="center" wrapText="true"/>
    </xf>
    <xf numFmtId="0" fontId="151" fillId="26" borderId="59" xfId="45798" applyFont="true" applyFill="true" applyBorder="true" applyAlignment="true">
      <alignment horizontal="left" vertical="center" wrapText="true"/>
    </xf>
    <xf numFmtId="0" fontId="151" fillId="26" borderId="60" xfId="45804" applyFont="true" applyFill="true" applyBorder="true" applyAlignment="true">
      <alignment horizontal="left" vertical="center" wrapText="true"/>
    </xf>
    <xf numFmtId="0" fontId="151" fillId="26" borderId="59" xfId="45840" applyFont="true" applyFill="true" applyBorder="true" applyAlignment="true">
      <alignment horizontal="left" vertical="center" wrapText="true"/>
    </xf>
    <xf numFmtId="0" fontId="151" fillId="26" borderId="60" xfId="45846" applyFont="true" applyFill="true" applyBorder="true" applyAlignment="true">
      <alignment horizontal="left" vertical="center" wrapText="true"/>
    </xf>
  </cellXfs>
  <cellStyles count="45933">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3156877893" xfId="45366" xr:uid="{3D617648-C24B-45D0-B7BA-9966404FC623}"/>
    <cellStyle name="style1493156878096" xfId="45399" xr:uid="{E5240DF0-10FC-47E3-8E3C-44935533049E}"/>
    <cellStyle name="style1493156878534" xfId="45369" xr:uid="{49E6AA2C-4B56-4813-97B0-17B792A4D0D4}"/>
    <cellStyle name="style1493156878940" xfId="45372" xr:uid="{DAA14003-6744-4DB6-9507-5470944D563D}"/>
    <cellStyle name="style1493156879050" xfId="45375" xr:uid="{60227212-9A59-49BB-9F09-6CA38C34C1F1}"/>
    <cellStyle name="style1493156879253" xfId="45381" xr:uid="{CE63B7F0-6D2A-4D43-BC43-3FF444AF9F53}"/>
    <cellStyle name="style1493156879503" xfId="45387" xr:uid="{360ABA0C-F618-478F-BAD2-3A41BE17ABED}"/>
    <cellStyle name="style1493156879659" xfId="45376" xr:uid="{17B63114-BBA7-4F5C-9692-1CD61B4EEF8C}"/>
    <cellStyle name="style1493156879800" xfId="45382" xr:uid="{85EB3D09-E1F0-4125-9C5A-6A9EC76EA4C1}"/>
    <cellStyle name="style1493156879972" xfId="45388" xr:uid="{0C871DD7-AF57-445F-9C3C-22CF8EDFD493}"/>
    <cellStyle name="style1493156880112" xfId="45433" xr:uid="{68B192FA-B277-4CD6-8D8B-9EA22629CADE}"/>
    <cellStyle name="style1493156880284" xfId="45389" xr:uid="{18B47F26-9A75-402C-B5DB-35D522EF576E}"/>
    <cellStyle name="style1493156880487" xfId="45394" xr:uid="{12309DAE-5B11-4A08-B8B8-F0F90EA884E5}"/>
    <cellStyle name="style1493156880987" xfId="45401" xr:uid="{63D101E1-76F5-462D-B00B-12CCA5F385F1}"/>
    <cellStyle name="style1493156881144" xfId="45402" xr:uid="{03E7F44B-FDD2-4C54-86C6-00FD99CFB82E}"/>
    <cellStyle name="style1493156881300" xfId="45400" xr:uid="{E415FC54-247B-4868-9A3D-5B703D4CBCF8}"/>
    <cellStyle name="style1493156881472" xfId="45403" xr:uid="{C6979CB9-713C-4DDD-AB2E-5E7135CC2F41}"/>
    <cellStyle name="style1493156881628" xfId="45404" xr:uid="{F1D96AEF-5B13-4DF5-8D12-84C4D29442C4}"/>
    <cellStyle name="style1493156881785" xfId="45405" xr:uid="{D9E278B1-5840-446D-9510-FAD334B839BE}"/>
    <cellStyle name="style1493156882097" xfId="45406" xr:uid="{CCE6FCE1-9D94-4D7F-8C0C-3A9143028B28}"/>
    <cellStyle name="style1493156882207" xfId="45407" xr:uid="{4399CC31-A504-46B9-903C-F3CE169467FD}"/>
    <cellStyle name="style1493156882378" xfId="45408" xr:uid="{2698E834-3593-4CB7-9D45-BFB097A412E7}"/>
    <cellStyle name="style1493156882550" xfId="45409" xr:uid="{15F9DE94-E09C-4073-BB8F-F99358B90424}"/>
    <cellStyle name="style1493156882800" xfId="45434" xr:uid="{EC9FE19F-7A7B-4B3B-BEBD-D0B885686A46}"/>
    <cellStyle name="style1493156882910" xfId="45435" xr:uid="{D171B91E-3504-4B36-BF7F-6E3777515DF1}"/>
    <cellStyle name="style1493156929872" xfId="45367" xr:uid="{BDD98E60-6F1B-4490-915D-486B566BB7D7}"/>
    <cellStyle name="style1493156930013" xfId="45418" xr:uid="{9FECA144-0EAC-4A19-809E-38C3708BB358}"/>
    <cellStyle name="style1493156930341" xfId="45370" xr:uid="{4336A638-2C08-4C18-9FC3-27C4ADF1C015}"/>
    <cellStyle name="style1493156930622" xfId="45373" xr:uid="{35114769-75BA-4C76-937C-F2C5BD2B3BB5}"/>
    <cellStyle name="style1493156930731" xfId="45377" xr:uid="{B31AB3AC-C190-406A-BD1B-BF5E48487D0B}"/>
    <cellStyle name="style1493156930872" xfId="45383" xr:uid="{62DE94B9-F99F-4C32-9FB0-84D5DDAED843}"/>
    <cellStyle name="style1493156931028" xfId="45392" xr:uid="{760B7542-7C64-4BF1-BBED-91AD7CDFA467}"/>
    <cellStyle name="style1493156931153" xfId="45378" xr:uid="{8516B71F-0755-48CC-9B46-38BC90BF514C}"/>
    <cellStyle name="style1493156931231" xfId="45384" xr:uid="{B28DADC6-98FF-491B-965C-4D0CA5BBEC00}"/>
    <cellStyle name="style1493156931342" xfId="45393" xr:uid="{D5CDF347-DD78-4A83-82C5-29B8EB5187BB}"/>
    <cellStyle name="style1493156931483" xfId="45439" xr:uid="{6A6F7953-EA49-4DA2-B8BC-8F80C6D31C5B}"/>
    <cellStyle name="style1493156931592" xfId="45396" xr:uid="{B815610F-53D1-4B30-B501-5EE12F21CDB4}"/>
    <cellStyle name="style1493156931733" xfId="45398" xr:uid="{034D5ADB-9AFD-4980-A6F5-3309B7201FDC}"/>
    <cellStyle name="style1493156931842" xfId="45410" xr:uid="{9F80E6DD-36BF-45FC-92FF-520D97392441}"/>
    <cellStyle name="style1493156932139" xfId="45420" xr:uid="{366F1391-B695-4544-9AC8-528448B001E9}"/>
    <cellStyle name="style1493156932249" xfId="45421" xr:uid="{22D7A512-90FE-46E0-B0DF-74658B7F2363}"/>
    <cellStyle name="style1493156932358" xfId="45419" xr:uid="{82F89A20-5020-4BA9-9246-C655E67CB6F3}"/>
    <cellStyle name="style1493156932499" xfId="45426" xr:uid="{79B6164B-1421-47D1-AA90-C93C78598E72}"/>
    <cellStyle name="style1493156932608" xfId="45427" xr:uid="{64BE93AF-F0AA-4F6A-8B36-B6D41E75EC3D}"/>
    <cellStyle name="style1493156932702" xfId="45428" xr:uid="{E8ADCCF5-EB7A-46D0-96EB-A876EA699E32}"/>
    <cellStyle name="style1493156932936" xfId="45429" xr:uid="{2298BD83-8F8F-4B49-AB8A-6D59181D4C91}"/>
    <cellStyle name="style1493156933046" xfId="45430" xr:uid="{BE306A25-4250-4B1F-878E-8F5AF3FB9FB5}"/>
    <cellStyle name="style1493156933186" xfId="45431" xr:uid="{2FF96B1E-E835-4BF9-A93A-8B91399B362B}"/>
    <cellStyle name="style1493156933311" xfId="45432" xr:uid="{05CB4BA5-E495-42D1-8458-2AE04B6992B5}"/>
    <cellStyle name="style1493156933546" xfId="45440" xr:uid="{0A2DD09A-D533-4932-8965-EBAFD6BE22E7}"/>
    <cellStyle name="style1493156933671" xfId="45441" xr:uid="{02ACBDFB-3D26-49DA-AEE5-A32283B3B8EE}"/>
    <cellStyle name="style1493156975900" xfId="45368" xr:uid="{AB92A0DF-0EA7-4C41-A9DA-EAE1ACBADC81}"/>
    <cellStyle name="style1493156976009" xfId="45411" xr:uid="{8DECAC73-C0A7-44FA-A131-7D3A58AE6CBE}"/>
    <cellStyle name="style1493156976228" xfId="45371" xr:uid="{B252E737-8D0A-43CD-BBE8-4C14B1D5831A}"/>
    <cellStyle name="style1493156976447" xfId="45374" xr:uid="{776F82B8-43DA-4494-94FC-DA71379CBA35}"/>
    <cellStyle name="style1493156976541" xfId="45379" xr:uid="{14AE6D97-4B56-43EB-9E19-BA44DC461E99}"/>
    <cellStyle name="style1493156976650" xfId="45385" xr:uid="{0ACD0483-E745-421E-BE02-E2DD2359DF33}"/>
    <cellStyle name="style1493156976791" xfId="45390" xr:uid="{A13387E8-C5EB-4295-9016-70BE25DB0FFD}"/>
    <cellStyle name="style1493156976916" xfId="45380" xr:uid="{C298EC24-6698-4819-BCFF-C4D123939975}"/>
    <cellStyle name="style1493156976994" xfId="45386" xr:uid="{B0CC1741-D88F-424C-A9EE-4869335F879F}"/>
    <cellStyle name="style1493156977119" xfId="45391" xr:uid="{034601DD-E951-4595-B7F1-E5C8E2086C77}"/>
    <cellStyle name="style1493156977228" xfId="45436" xr:uid="{82DBE6A5-D663-49B6-8C6A-8E796BB5B2D1}"/>
    <cellStyle name="style1493156977353" xfId="45395" xr:uid="{657F226A-3101-4AC2-A0E5-FF04C07B98A9}"/>
    <cellStyle name="style1493156977509" xfId="45397" xr:uid="{5F670244-59B9-4CAB-8841-4C5A8C8F46AF}"/>
    <cellStyle name="style1493156977963" xfId="45413" xr:uid="{843451E7-FC60-4AD6-978F-5A374CA3FAE5}"/>
    <cellStyle name="style1493156978103" xfId="45414" xr:uid="{1476B9A2-FC21-4824-8E9D-573B63847A8B}"/>
    <cellStyle name="style1493156978213" xfId="45412" xr:uid="{54A2E757-D91D-4027-9ACC-F134CC2DC9FC}"/>
    <cellStyle name="style1493156978338" xfId="45415" xr:uid="{D88A50D0-02CD-4FEA-A690-37CDA4222F24}"/>
    <cellStyle name="style1493156978463" xfId="45416" xr:uid="{8FC376E5-6E36-4940-9CF8-BDA31232B3FA}"/>
    <cellStyle name="style1493156978557" xfId="45417" xr:uid="{5AAF6A94-8FC1-4700-BE2C-DB3A2FACB3FD}"/>
    <cellStyle name="style1493156978775" xfId="45422" xr:uid="{116D5682-F1B8-446D-BB1A-8CB9AD940C39}"/>
    <cellStyle name="style1493156978869" xfId="45423" xr:uid="{19D4609A-1973-4FA3-B09F-4B1DAC4C9243}"/>
    <cellStyle name="style1493156978963" xfId="45424" xr:uid="{88BF2049-086C-4958-9503-C5009FF08E57}"/>
    <cellStyle name="style1493156979072" xfId="45425" xr:uid="{07E086E8-1B9F-4953-876C-09C155CE901A}"/>
    <cellStyle name="style1493156979244" xfId="45437" xr:uid="{67F066CF-952B-465A-8D7B-4854549FE2CA}"/>
    <cellStyle name="style1493156979338" xfId="45438" xr:uid="{8DA5A7F3-89C0-4865-B903-5776E6DF7F4E}"/>
    <cellStyle name="style1493157023130" xfId="45100" xr:uid="{6EED577E-B82E-4918-B5C4-F4C8A5C63555}"/>
    <cellStyle name="style1493157023240" xfId="45140" xr:uid="{D209F4E4-1E09-434A-B676-DF997565B5DB}"/>
    <cellStyle name="style1493157023443" xfId="45103" xr:uid="{FB4E1DA2-5008-417F-AA24-32C9BB4CA70A}"/>
    <cellStyle name="style1493157023677" xfId="45106" xr:uid="{057C772F-709A-4EAB-9AFB-1972C08F66B2}"/>
    <cellStyle name="style1493157023771" xfId="45109" xr:uid="{8BE886B6-CD39-49E0-82CB-47619C6976C1}"/>
    <cellStyle name="style1493157023896" xfId="45115" xr:uid="{3E4AB084-AF02-427C-A157-AF6E32F4F690}"/>
    <cellStyle name="style1493157024036" xfId="45123" xr:uid="{3856136A-F655-4D8D-8807-E09925999530}"/>
    <cellStyle name="style1493157024255" xfId="45110" xr:uid="{2CBFBB30-A179-4B94-AE69-55F9077BFBD8}"/>
    <cellStyle name="style1493157024380" xfId="45116" xr:uid="{E5A4BB14-19A8-4EC7-9F27-C1936296A1E6}"/>
    <cellStyle name="style1493157024536" xfId="45124" xr:uid="{C7E1A024-5943-4814-B90C-A7FFB3F5A20A}"/>
    <cellStyle name="style1493157024646" xfId="45169" xr:uid="{6BAB3B6A-B8DD-449D-8B6C-A71992CAA569}"/>
    <cellStyle name="style1493157024755" xfId="45128" xr:uid="{BA94A2A5-DF31-42EF-B051-5DA2EDB40500}"/>
    <cellStyle name="style1493157024865" xfId="45130" xr:uid="{64C7612C-0A96-4E3C-B9E8-B5A04107E2EC}"/>
    <cellStyle name="style1493157025318" xfId="45142" xr:uid="{5F7A37B1-0C73-4DEF-9E2A-BBA230A3CB64}"/>
    <cellStyle name="style1493157025427" xfId="45143" xr:uid="{93707366-3888-4DB0-A7BF-FC939964CB76}"/>
    <cellStyle name="style1493157025537" xfId="45141" xr:uid="{B9CA5554-11AF-42F6-8104-B50C76DFA04B}"/>
    <cellStyle name="style1493157025630" xfId="45152" xr:uid="{825984D8-816F-4DD0-9903-6C64F42C920A}"/>
    <cellStyle name="style1493157025740" xfId="45153" xr:uid="{E4C2A6E5-56C3-46FA-907C-C09880DA3EB3}"/>
    <cellStyle name="style1493157025849" xfId="45154" xr:uid="{194B9CD1-C97A-4CD1-BA0A-0D941E981653}"/>
    <cellStyle name="style1493157026052" xfId="45158" xr:uid="{9CF5F9E5-8CF8-4457-AB96-A25980C3D313}"/>
    <cellStyle name="style1493157026145" xfId="45159" xr:uid="{FC425359-C4F8-405A-BF58-286CBD967ADF}"/>
    <cellStyle name="style1493157026239" xfId="45160" xr:uid="{8C4EFA48-D753-49DB-A663-2C39408BF179}"/>
    <cellStyle name="style1493157026349" xfId="45161" xr:uid="{BB09F7E2-2321-4DBB-90A5-9265EBB4A9B5}"/>
    <cellStyle name="style1493157026489" xfId="45170" xr:uid="{611393CC-42B8-4FB4-8A07-88067F6020E3}"/>
    <cellStyle name="style1493157026583" xfId="45173" xr:uid="{8A631AFC-53F6-4B76-8092-37F406E0553E}"/>
    <cellStyle name="style1493157075763" xfId="45101" xr:uid="{5A8FF640-3B2C-463A-8DC9-A02101429EB5}"/>
    <cellStyle name="style1493157075873" xfId="45133" xr:uid="{3252E19A-95A6-4DD8-93B2-83BAEAF6B13F}"/>
    <cellStyle name="style1493157076076" xfId="45104" xr:uid="{00E2539A-0872-4C40-A9DC-03707791C247}"/>
    <cellStyle name="style1493157076295" xfId="45107" xr:uid="{B6DED953-A88E-4AEF-A8F6-F2024124EDB1}"/>
    <cellStyle name="style1493157076373" xfId="45111" xr:uid="{7FF5705F-1820-42A0-8840-A9DDFC7273C3}"/>
    <cellStyle name="style1493157076482" xfId="45117" xr:uid="{AC6EC2B5-A242-4303-962D-11B64034FA3B}"/>
    <cellStyle name="style1493157076607" xfId="45121" xr:uid="{FEB47A12-EFAF-426F-9498-B432C9A4C425}"/>
    <cellStyle name="style1493157076717" xfId="45112" xr:uid="{403497AE-AED1-48A4-9AA4-0C4135D41033}"/>
    <cellStyle name="style1493157076795" xfId="45118" xr:uid="{E7A878CA-AF87-476B-8B23-1591639733ED}"/>
    <cellStyle name="style1493157076888" xfId="45122" xr:uid="{6B082149-9355-461D-AD55-641AA13DB2D5}"/>
    <cellStyle name="style1493157076982" xfId="45166" xr:uid="{94F4C6A0-EF32-4D81-AB3F-C901071534E4}"/>
    <cellStyle name="style1493157077092" xfId="45127" xr:uid="{40629C76-882F-4EBC-B3DE-B6318A2C2AF0}"/>
    <cellStyle name="style1493157077186" xfId="45131" xr:uid="{C826B95E-9CAD-4D9C-9782-65077B48AA5A}"/>
    <cellStyle name="style1493157077498" xfId="45135" xr:uid="{185E05F5-4422-4A84-914B-081608361742}"/>
    <cellStyle name="style1493157077592" xfId="45136" xr:uid="{1812C162-C61F-402B-B7F8-D41B40A136BE}"/>
    <cellStyle name="style1493157077701" xfId="45134" xr:uid="{0E57C1E0-3AAC-4171-81C9-3CA962EFE5B7}"/>
    <cellStyle name="style1493157077811" xfId="45137" xr:uid="{54FE1E68-5E69-4311-AF1C-55F86EA694CE}"/>
    <cellStyle name="style1493157077904" xfId="45138" xr:uid="{59D97BC8-211D-4DC0-87C0-23E7736B2DA6}"/>
    <cellStyle name="style1493157078014" xfId="45139" xr:uid="{EA28D2FD-2B50-4B52-B380-7962AA5845C4}"/>
    <cellStyle name="style1493157078201" xfId="45144" xr:uid="{1E0E86A6-F9A0-4A96-9FCB-D93177344E7F}"/>
    <cellStyle name="style1493157078295" xfId="45145" xr:uid="{CCC16C91-B05E-4CF1-8ABF-2C1A7D86E764}"/>
    <cellStyle name="style1493157078404" xfId="45146" xr:uid="{FB136749-7372-4779-895D-7B8B7979153D}"/>
    <cellStyle name="style1493157078498" xfId="45147" xr:uid="{430964A9-06F5-44B7-8A15-6750F90A539A}"/>
    <cellStyle name="style1493157078639" xfId="45167" xr:uid="{208732A3-32E0-4B91-A7E9-B30BC22519FA}"/>
    <cellStyle name="style1493157078717" xfId="45168" xr:uid="{1B2AA03D-15F2-46AA-B6ED-3B8DDC1390C5}"/>
    <cellStyle name="style1493157116233" xfId="45102" xr:uid="{C657CAEB-5077-4638-907E-9C8F0EF0ED22}"/>
    <cellStyle name="style1493157116343" xfId="45148" xr:uid="{B01BD758-FC95-4245-AFF8-39FF365E86C2}"/>
    <cellStyle name="style1493157116546" xfId="45105" xr:uid="{F428F8F1-328A-40EE-99BB-7D0887B6C5F4}"/>
    <cellStyle name="style1493157116749" xfId="45108" xr:uid="{93F74EFB-C5B1-4EF4-9B6C-B973D1FF0F3B}"/>
    <cellStyle name="style1493157116843" xfId="45113" xr:uid="{9130C0B1-19DF-48E5-A3DA-4614569B539B}"/>
    <cellStyle name="style1493157116952" xfId="45119" xr:uid="{E0EBEC90-0180-4685-BB25-22BFDD3BC3B7}"/>
    <cellStyle name="style1493157117062" xfId="45125" xr:uid="{8CA438AB-043C-40BB-8559-8184D2B3B123}"/>
    <cellStyle name="style1493157117171" xfId="45114" xr:uid="{25588392-ED77-4463-8F11-C406554615EF}"/>
    <cellStyle name="style1493157117249" xfId="45120" xr:uid="{B7AA69BD-137B-4BEF-A42D-79EDFD664346}"/>
    <cellStyle name="style1493157117343" xfId="45126" xr:uid="{91309E1D-8C79-4BA2-B0C1-881D7B72E598}"/>
    <cellStyle name="style1493157117437" xfId="45171" xr:uid="{06AFE220-2784-43E5-8864-E4C7A8F09BF8}"/>
    <cellStyle name="style1493157117546" xfId="45129" xr:uid="{A920761C-AD43-41CF-8630-D2D30C6ADCE2}"/>
    <cellStyle name="style1493157117655" xfId="45132" xr:uid="{0CF71C72-0C04-4EEC-8F38-DF6FC01FC116}"/>
    <cellStyle name="style1493157117952" xfId="45150" xr:uid="{7AB0DEFF-A8A4-43BC-90B4-0FDA26F6B3E0}"/>
    <cellStyle name="style1493157118046" xfId="45151" xr:uid="{E53B9A58-CF33-4310-9B88-6AA3E88E12A2}"/>
    <cellStyle name="style1493157118156" xfId="45149" xr:uid="{6662B89D-8334-455D-B590-E888FF351CF6}"/>
    <cellStyle name="style1493157118249" xfId="45155" xr:uid="{09125DF1-665F-472B-BD50-5303343CD69B}"/>
    <cellStyle name="style1493157118359" xfId="45156" xr:uid="{5D19959A-7D78-4739-B85D-15FF288CCBEC}"/>
    <cellStyle name="style1493157118468" xfId="45157" xr:uid="{B900750E-C83A-4007-A82B-726B300D500E}"/>
    <cellStyle name="style1493157118671" xfId="45162" xr:uid="{1A58B76F-E170-4519-9857-D6CA904F131C}"/>
    <cellStyle name="style1493157118749" xfId="45163" xr:uid="{0E548B27-A85D-4847-880C-07EE5E911736}"/>
    <cellStyle name="style1493157118859" xfId="45164" xr:uid="{18A0FC30-5DD8-491B-9C8C-7A9A8B6484B0}"/>
    <cellStyle name="style1493157118968" xfId="45165" xr:uid="{0350B019-CB88-49A4-A7E7-FDD4C8C47B78}"/>
    <cellStyle name="style1493157119109" xfId="45172" xr:uid="{5509EE59-42F9-4918-B415-1E1ED5993C1C}"/>
    <cellStyle name="style1493157119187" xfId="45174" xr:uid="{8421E051-8001-49DC-B2E9-7FB7A663F00F}"/>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3991168774" xfId="45442" xr:uid="{215DF553-AB29-418B-ACD1-AFCF59DBAFFD}"/>
    <cellStyle name="style1523991168884" xfId="45443" xr:uid="{175639C6-00EC-4D16-81A5-BCA06E76BAAA}"/>
    <cellStyle name="style1523991168984" xfId="45448" xr:uid="{AC6291B1-6680-4C65-8214-C907A4C3622F}"/>
    <cellStyle name="style1523991169080" xfId="45449" xr:uid="{3CAA17A6-03A3-4D30-94F2-AEFFB23C1BCD}"/>
    <cellStyle name="style1523991169274" xfId="45445" xr:uid="{03050C51-F72A-43DE-855F-2B3DE28B7E08}"/>
    <cellStyle name="style1523991169378" xfId="45446" xr:uid="{B36E785C-EA6E-4752-83E8-85890E5C21E1}"/>
    <cellStyle name="style1523991169478" xfId="45444" xr:uid="{3A191C36-1993-4711-82F4-B8213C967DA4}"/>
    <cellStyle name="style1523991169579" xfId="45447" xr:uid="{F2526F99-287E-45A3-815E-159CAA07EE6A}"/>
    <cellStyle name="style1523991169680" xfId="45450" xr:uid="{BA6E91BE-5EE0-4CE6-863D-CE9591A4430A}"/>
    <cellStyle name="style1523991169776" xfId="45451" xr:uid="{A022249B-BE0E-4A7F-8212-585B965BCF94}"/>
    <cellStyle name="style1523991169875" xfId="45452" xr:uid="{99E5913E-C40B-406F-A1CD-AC52F8F265D7}"/>
    <cellStyle name="style1523991170008" xfId="45453" xr:uid="{A37CB98C-13BB-4A83-A42D-E2474C8EE550}"/>
    <cellStyle name="style1523991170116" xfId="45454" xr:uid="{B4BBF53C-B66C-41AB-A83A-78CA4F7AA266}"/>
    <cellStyle name="style1523991170222" xfId="45460" xr:uid="{9D7F5ADE-A8B9-40A5-B9D7-C6D3942825C5}"/>
    <cellStyle name="style1523991170318" xfId="45455" xr:uid="{7F83F088-AA76-45B8-8159-293F91E11A71}"/>
    <cellStyle name="style1523991170415" xfId="45461" xr:uid="{5C30F92B-9735-4848-8C27-75FB58D56D30}"/>
    <cellStyle name="style1523991170513" xfId="45466" xr:uid="{8D003093-4EE3-4107-AD7F-08ADE2CE491D}"/>
    <cellStyle name="style1523991170613" xfId="45467" xr:uid="{BCB0F68D-DCD8-4E24-AA12-A2B96C897390}"/>
    <cellStyle name="style1523991170711" xfId="45456" xr:uid="{A908AED3-F717-49CD-97C4-52674348D6B9}"/>
    <cellStyle name="style1523991170805" xfId="45457" xr:uid="{974EB6E0-F619-4283-AFFD-12846D7C17EE}"/>
    <cellStyle name="style1523991170899" xfId="45458" xr:uid="{250CC23A-3BD8-46BD-9BC8-6E4A1A7FED7B}"/>
    <cellStyle name="style1523991170998" xfId="45459" xr:uid="{4C8B6A34-6CA6-4D20-9133-9D95068FAC42}"/>
    <cellStyle name="style1523991171096" xfId="45462" xr:uid="{DD2FE456-1648-4BE4-9FB1-75B6413BCF8B}"/>
    <cellStyle name="style1523991171193" xfId="45463" xr:uid="{327EB6E4-0DA6-48C4-B515-286338CBA5F0}"/>
    <cellStyle name="style1523991171289" xfId="45464" xr:uid="{C7DB6197-5ED4-4BDF-8092-61CEC4D558E5}"/>
    <cellStyle name="style1523991171392" xfId="45465" xr:uid="{36DA5338-0D6D-4209-9F45-3CB206CF82E2}"/>
    <cellStyle name="style1523991171520" xfId="45468" xr:uid="{853355B4-BA2E-40E9-B658-FFFF24D72F25}"/>
    <cellStyle name="style1523991171618" xfId="45469" xr:uid="{2930AAD7-1BD7-4CD2-B9F1-7905CD18603E}"/>
    <cellStyle name="style1523991171723" xfId="45470" xr:uid="{54ABA089-E051-4213-A213-18BF125FFA93}"/>
    <cellStyle name="style1523991171846" xfId="45471" xr:uid="{170F4645-C15D-4908-94AF-AF3B2DBCEE50}"/>
    <cellStyle name="style1523991218826" xfId="45472" xr:uid="{85A4F4D1-8D58-4C04-8C13-7EFA6F43B924}"/>
    <cellStyle name="style1523991218930" xfId="45473" xr:uid="{6B19D9D1-A9FD-4C26-980E-F4A61F241C3A}"/>
    <cellStyle name="style1523991219029" xfId="45478" xr:uid="{1CE9E1BD-7877-4609-86D1-04AFF5BD9833}"/>
    <cellStyle name="style1523991219127" xfId="45479" xr:uid="{105A160D-D240-4759-A958-DF29576F0B34}"/>
    <cellStyle name="style1523991219319" xfId="45475" xr:uid="{D66223AF-7DE9-4FE2-9676-DE7869993C94}"/>
    <cellStyle name="style1523991219416" xfId="45476" xr:uid="{E7E35F26-70C8-4C0C-905B-47F8D37DD527}"/>
    <cellStyle name="style1523991219515" xfId="45474" xr:uid="{6336CBCD-80F5-438B-9036-B0D2CD1DD4D0}"/>
    <cellStyle name="style1523991219617" xfId="45477" xr:uid="{79310CDA-D911-4083-B321-9CD569F0EA62}"/>
    <cellStyle name="style1523991219739" xfId="45480" xr:uid="{5BB0339E-3EF1-4864-AF93-1D10743321E2}"/>
    <cellStyle name="style1523991219836" xfId="45481" xr:uid="{E40E487D-458D-441C-859B-8E4ABC1A1ABB}"/>
    <cellStyle name="style1523991219954" xfId="45482" xr:uid="{89A0AEA0-AA67-4B5A-84EA-C8E8DF1D7D98}"/>
    <cellStyle name="style1523991220087" xfId="45483" xr:uid="{852120D1-C040-45EC-8161-5282FEC959A1}"/>
    <cellStyle name="style1523991220183" xfId="45484" xr:uid="{57F41DF9-F3C2-4DE7-A91B-110998D76147}"/>
    <cellStyle name="style1523991220286" xfId="45490" xr:uid="{7140DD36-0136-4AB7-9765-5E1937AF5803}"/>
    <cellStyle name="style1523991220385" xfId="45485" xr:uid="{C30B0330-A9EA-4049-AF9C-060AB321482F}"/>
    <cellStyle name="style1523991220492" xfId="45491" xr:uid="{FD5BEBDA-12A6-4363-851A-36221C16A949}"/>
    <cellStyle name="style1523991220595" xfId="45496" xr:uid="{C0BAC692-8282-40A8-AAF6-5323B27ED041}"/>
    <cellStyle name="style1523991220698" xfId="45497" xr:uid="{9DE1E05B-4A94-4E41-A4A1-6142EB19691F}"/>
    <cellStyle name="style1523991220798" xfId="45486" xr:uid="{8E25887F-309C-413B-88A6-4AD993A59262}"/>
    <cellStyle name="style1523991220893" xfId="45487" xr:uid="{3CE94085-09EC-478E-A849-C6F813286DCA}"/>
    <cellStyle name="style1523991220988" xfId="45488" xr:uid="{0E5F0C0A-FD37-4E0E-A4B1-3092D3A875CE}"/>
    <cellStyle name="style1523991221088" xfId="45489" xr:uid="{AC1CD322-5FF4-417C-8B81-C03B3B25FC4D}"/>
    <cellStyle name="style1523991221186" xfId="45492" xr:uid="{D6A1CEDC-81D4-412E-8B8C-28F6027E3D3B}"/>
    <cellStyle name="style1523991221287" xfId="45493" xr:uid="{D4679C6F-ECC9-49FB-A2EB-929E4708AAFC}"/>
    <cellStyle name="style1523991221383" xfId="45494" xr:uid="{BFA1759D-92F4-4EFA-9B1F-6E9BFB4E573A}"/>
    <cellStyle name="style1523991221480" xfId="45495" xr:uid="{D33D7797-DBD9-48FB-B5C8-4C0E1E04E177}"/>
    <cellStyle name="style1523991221653" xfId="45498" xr:uid="{1E92CB39-7553-4A21-95DA-12B614D41ABC}"/>
    <cellStyle name="style1523991271896" xfId="45499" xr:uid="{4C6566D1-D8FB-488F-9269-65A5E51FF9AE}"/>
    <cellStyle name="style1523991272045" xfId="45500" xr:uid="{16DBB42A-C277-44D0-B095-C31301B34739}"/>
    <cellStyle name="style1523991272142" xfId="45505" xr:uid="{E1B553C1-8433-451B-8E33-EDB51D40043E}"/>
    <cellStyle name="style1523991272241" xfId="45506" xr:uid="{E738980C-D782-4B3F-92B1-68A4FF3B014C}"/>
    <cellStyle name="style1523991272460" xfId="45502" xr:uid="{F3C78426-6CB5-4B2A-9918-3939C68CF6F7}"/>
    <cellStyle name="style1523991272600" xfId="45503" xr:uid="{006DEEBF-79EE-4E3D-8D90-A27C94BAD3DF}"/>
    <cellStyle name="style1523991272697" xfId="45501" xr:uid="{B47F54F7-3C45-4E2B-9A35-760AD3B7C4CC}"/>
    <cellStyle name="style1523991272801" xfId="45504" xr:uid="{CCB1EADD-3321-4278-B71C-965AE0F0682D}"/>
    <cellStyle name="style1523991272919" xfId="45507" xr:uid="{32E1CE2F-8A37-49EC-A4FB-1A70E6E660E4}"/>
    <cellStyle name="style1523991273028" xfId="45508" xr:uid="{FF822042-058D-493C-B2D1-010BE0085F8C}"/>
    <cellStyle name="style1523991273158" xfId="45509" xr:uid="{602153F3-3BB9-411E-87F4-0779CCBD8684}"/>
    <cellStyle name="style1523991273316" xfId="45510" xr:uid="{D1F56AB0-25DE-4C4D-837B-B4D224281A3B}"/>
    <cellStyle name="style1523991273454" xfId="45511" xr:uid="{E4D60BDE-2C2C-40AE-8682-86AF4005A41E}"/>
    <cellStyle name="style1523991273601" xfId="45517" xr:uid="{970FB09E-173C-4197-86BB-294D6AA47B87}"/>
    <cellStyle name="style1523991273725" xfId="45512" xr:uid="{66EA0A6C-ABE0-46FE-8DCC-954B6229F4F0}"/>
    <cellStyle name="style1523991273845" xfId="45518" xr:uid="{0D9BF340-86E5-43CE-9079-EDE54C669056}"/>
    <cellStyle name="style1523991273967" xfId="45523" xr:uid="{497C65C9-6C92-4842-8953-BAC86252DEB5}"/>
    <cellStyle name="style1523991274075" xfId="45524" xr:uid="{8AC305D9-0E0B-4A77-A99C-2BFA7C5654C3}"/>
    <cellStyle name="style1523991274197" xfId="45513" xr:uid="{A4901D20-9F79-43D4-A18D-C000924B3A93}"/>
    <cellStyle name="style1523991274323" xfId="45514" xr:uid="{2B05148D-3A74-4D65-89F1-88563E46C0DE}"/>
    <cellStyle name="style1523991274454" xfId="45515" xr:uid="{B3ABA7F7-5C25-407D-9C4C-244C1D3A2590}"/>
    <cellStyle name="style1523991274634" xfId="45516" xr:uid="{2A7D9E1D-53AA-4C29-990E-A044452BA348}"/>
    <cellStyle name="style1523991274790" xfId="45519" xr:uid="{7100DE1C-39D2-45D6-A5AB-7C193F94DC8B}"/>
    <cellStyle name="style1523991274910" xfId="45520" xr:uid="{8E30A211-5641-47F3-9643-857EC19B3924}"/>
    <cellStyle name="style1523991275050" xfId="45521" xr:uid="{A10F68C9-9017-4A44-89B6-7D04B359FA02}"/>
    <cellStyle name="style1523991275196" xfId="45522" xr:uid="{13AFDEA5-C2BD-4C14-B45F-708F247690BE}"/>
    <cellStyle name="style1523991275583" xfId="45525" xr:uid="{C9710E2C-C824-4DBF-951B-0D8621FA69E8}"/>
    <cellStyle name="style1523991275855" xfId="45526" xr:uid="{7FAE95E5-62E0-4009-AAB5-8868097FA7E7}"/>
    <cellStyle name="style1523991276145" xfId="45527" xr:uid="{3577FBC1-5A4C-48B2-A873-73790243651B}"/>
    <cellStyle name="style1523991276381" xfId="45528" xr:uid="{100B19A5-7D6C-4DE8-82A4-548B3EED1F29}"/>
    <cellStyle name="style1523991323310" xfId="45529" xr:uid="{993714FB-79C1-46A9-8BC4-7A034601DCF8}"/>
    <cellStyle name="style1523991323431" xfId="45530" xr:uid="{7893F0F6-063B-4BEA-BE98-8CCCEDEDD6CA}"/>
    <cellStyle name="style1523991323532" xfId="45535" xr:uid="{DCDDAE50-D0C3-4A09-8522-12928D21FC66}"/>
    <cellStyle name="style1523991323627" xfId="45536" xr:uid="{5EAE6B4A-3ED5-4522-821C-9C0C8FD2829B}"/>
    <cellStyle name="style1523991323817" xfId="45532" xr:uid="{D0B826E2-C959-4DCB-B566-102E8FF39A21}"/>
    <cellStyle name="style1523991323921" xfId="45533" xr:uid="{45F1404B-0BD4-4916-8D8B-8C3A2E27C408}"/>
    <cellStyle name="style1523991324022" xfId="45531" xr:uid="{1B418BF9-EE50-41B7-A5DB-5C34D0F3BD53}"/>
    <cellStyle name="style1523991324125" xfId="45534" xr:uid="{FE138643-3922-4CD5-8C3C-E8932309902F}"/>
    <cellStyle name="style1523991324225" xfId="45537" xr:uid="{6A5C7FFA-57E4-4992-BCDA-6D5F70CC7DD7}"/>
    <cellStyle name="style1523991324321" xfId="45538" xr:uid="{75C51A64-5D38-4312-ACB2-B43DA64E3719}"/>
    <cellStyle name="style1523991324427" xfId="45539" xr:uid="{B5097382-6C22-4258-BB9D-25B820A515E8}"/>
    <cellStyle name="style1523991324535" xfId="45540" xr:uid="{BB81D2C0-499F-48A7-B0B0-430BF24B760D}"/>
    <cellStyle name="style1523991324634" xfId="45541" xr:uid="{BB0C867F-B4AF-4B66-ACF1-70746A4D4D39}"/>
    <cellStyle name="style1523991324794" xfId="45547" xr:uid="{4E0E49F6-3D32-40EE-B662-6CFA0D6A282F}"/>
    <cellStyle name="style1523991324895" xfId="45542" xr:uid="{1995B15F-B589-406A-814B-8431D4FD16B5}"/>
    <cellStyle name="style1523991325021" xfId="45548" xr:uid="{7B853E5A-9651-4617-B721-FBAA0D27CCC2}"/>
    <cellStyle name="style1523991325120" xfId="45553" xr:uid="{1E52BD4E-9C8F-4F7C-842F-FE300AFA6729}"/>
    <cellStyle name="style1523991325218" xfId="45554" xr:uid="{55FB58C7-494B-4474-9ABD-53FD9E742C94}"/>
    <cellStyle name="style1523991325316" xfId="45543" xr:uid="{92DA7EDE-F915-4F6B-9BBF-222C4266E0F9}"/>
    <cellStyle name="style1523991325411" xfId="45544" xr:uid="{96BF8D37-4DF2-4C06-98DB-C1DFD778FFF6}"/>
    <cellStyle name="style1523991325508" xfId="45545" xr:uid="{202EBF17-F596-4E41-90DD-AE17D54AA07B}"/>
    <cellStyle name="style1523991325606" xfId="45546" xr:uid="{D75B2951-842D-4EE6-BBC4-4A038598B1E4}"/>
    <cellStyle name="style1523991325708" xfId="45549" xr:uid="{E7EFA9FD-25F7-4C5F-8E04-8E4DDEFCF3C5}"/>
    <cellStyle name="style1523991325806" xfId="45550" xr:uid="{37E62A8C-22AF-45C2-931B-24E195134373}"/>
    <cellStyle name="style1523991325902" xfId="45551" xr:uid="{1D620AE2-04EA-4A57-8C57-EE914252A02A}"/>
    <cellStyle name="style1523991326002" xfId="45552" xr:uid="{3D73AF13-7087-4F35-84C4-85FD3D8492B9}"/>
    <cellStyle name="style1523991326119" xfId="45555" xr:uid="{37D88385-9C3A-44EE-A858-EE5318DE5BBB}"/>
    <cellStyle name="style1523991326231" xfId="45556" xr:uid="{81C96637-FE06-4D4B-9FA9-53AF8B953516}"/>
    <cellStyle name="style1523991326326" xfId="45557" xr:uid="{36B7A937-D86A-4185-ABE8-15C80AAFD568}"/>
    <cellStyle name="style1523991326424" xfId="45558" xr:uid="{A1CE5134-A490-4537-9796-8BD60B154BCE}"/>
    <cellStyle name="style1523991367349" xfId="45559" xr:uid="{45F3C27A-1618-4A98-BBC9-EA0A09A9A2EA}"/>
    <cellStyle name="style1523991367465" xfId="45560" xr:uid="{AA8CF464-73AE-4E5B-AA00-47BE1A66DA9C}"/>
    <cellStyle name="style1523991367563" xfId="45565" xr:uid="{37420742-800E-4DE1-BCAC-A922F3CE8D4F}"/>
    <cellStyle name="style1523991367668" xfId="45566" xr:uid="{FA6193E4-B342-4160-9EBA-28915687CA4C}"/>
    <cellStyle name="style1523991367862" xfId="45562" xr:uid="{6EB68FCF-2FB5-4E86-B9D6-73768FDB91DF}"/>
    <cellStyle name="style1523991367958" xfId="45563" xr:uid="{040B337F-026C-4DA0-9ACD-414868FB3029}"/>
    <cellStyle name="style1523991368053" xfId="45561" xr:uid="{9FA99826-FAB4-41F7-9869-4FC1F1790603}"/>
    <cellStyle name="style1523991368153" xfId="45564" xr:uid="{31E540F2-E05F-48F6-A87D-E6FDA8059E89}"/>
    <cellStyle name="style1523991368253" xfId="45567" xr:uid="{F8087EA9-272E-44F3-A020-9A0616A5A7A2}"/>
    <cellStyle name="style1523991368348" xfId="45568" xr:uid="{8F883C28-A772-4DE3-BAEC-DFA3BF93D011}"/>
    <cellStyle name="style1523991368444" xfId="45569" xr:uid="{FD332D6A-D696-44D5-B1D4-E5045BE75F91}"/>
    <cellStyle name="style1523991368553" xfId="45570" xr:uid="{5F75B742-863E-44B2-83FE-893D58354559}"/>
    <cellStyle name="style1523991368653" xfId="45571" xr:uid="{CD5FA478-6D2C-461D-9481-6DC1ECBDF3FA}"/>
    <cellStyle name="style1523991368769" xfId="45577" xr:uid="{FC137C7C-4927-4095-820D-54BB2329E2BB}"/>
    <cellStyle name="style1523991368867" xfId="45572" xr:uid="{25D2D594-47A1-417D-AAC2-19D182291D8E}"/>
    <cellStyle name="style1523991368963" xfId="45578" xr:uid="{BA4F82D4-47B9-4ED4-996C-87158498B2F8}"/>
    <cellStyle name="style1523991369068" xfId="45583" xr:uid="{0080E0A7-2E3D-4921-8DAA-9D787B3430C0}"/>
    <cellStyle name="style1523991369192" xfId="45584" xr:uid="{695F98F0-383B-44F6-B593-102D7ECD5D93}"/>
    <cellStyle name="style1523991369292" xfId="45573" xr:uid="{193B8F8D-0C69-447F-8D78-7B8D4CC38A8A}"/>
    <cellStyle name="style1523991369393" xfId="45574" xr:uid="{3BF48FEF-0601-4DA4-8B3B-CAB702AD7C26}"/>
    <cellStyle name="style1523991369492" xfId="45575" xr:uid="{F2E48475-D410-468A-B270-2CD5E300F5E8}"/>
    <cellStyle name="style1523991369592" xfId="45576" xr:uid="{7DA8D7FD-8970-45D0-A3E8-91F959DE78D2}"/>
    <cellStyle name="style1523991369717" xfId="45579" xr:uid="{C2F28BD6-127F-49BC-BC5A-BB4675CCC59F}"/>
    <cellStyle name="style1523991369814" xfId="45580" xr:uid="{03311814-6B30-4DFE-BC82-5CD5543852F5}"/>
    <cellStyle name="style1523991369910" xfId="45581" xr:uid="{97B22D31-D756-4C1E-89B0-599C5D949F54}"/>
    <cellStyle name="style1523991370090" xfId="45582" xr:uid="{0749E0CF-524C-4228-B2FB-9185B7F5B4FC}"/>
    <cellStyle name="style1523991370292" xfId="45585" xr:uid="{D8070BE5-5363-41A6-B933-5EE208BCFE5A}"/>
    <cellStyle name="style1523991370417" xfId="45586" xr:uid="{ADD11120-1210-4A35-AF0A-06D5F720A5FA}"/>
    <cellStyle name="style1523991370524" xfId="45587" xr:uid="{28F023DB-11F4-4B00-980A-BDB9AC53E360}"/>
    <cellStyle name="style1523991370619" xfId="45588" xr:uid="{3CAE06DA-F119-40CD-A719-23A2F430376A}"/>
    <cellStyle name="style1523991370771" xfId="45589" xr:uid="{02522C36-4B5E-4028-9052-71EBF8186CF2}"/>
    <cellStyle name="style1523991370865" xfId="45590" xr:uid="{8E4687AF-DB8B-4901-88E6-FA2A5229ECF2}"/>
    <cellStyle name="style1523991370964" xfId="45591" xr:uid="{563D2820-8B0B-48CB-98EB-576CDC400650}"/>
    <cellStyle name="style1523991371074" xfId="45592" xr:uid="{53A2D0FE-EF89-43B6-AAD4-064488BEFD18}"/>
    <cellStyle name="style1523991371183" xfId="45593" xr:uid="{0392EEBE-39B4-4525-89C5-3C8E721584A5}"/>
    <cellStyle name="style1523991371265" xfId="45594" xr:uid="{EEDFD4B4-C8B9-4E02-9966-62319D5519E7}"/>
    <cellStyle name="style1523991371353" xfId="45595" xr:uid="{19C27372-14D7-4EB0-B2E0-B02A25BB3512}"/>
    <cellStyle name="style1523991371437" xfId="45596" xr:uid="{387C47C7-0252-4991-9615-E1281EDA73C0}"/>
    <cellStyle name="style1523991371582" xfId="45597" xr:uid="{DEE0459C-37C9-4218-959A-6B9ABE089883}"/>
    <cellStyle name="style1523991371666" xfId="45598" xr:uid="{8B79273E-9054-4FB4-8EBB-6E7E891A09BC}"/>
    <cellStyle name="style1523991371751" xfId="45599" xr:uid="{A18C95C9-7D83-447B-BFDB-8363D852CF0B}"/>
    <cellStyle name="style1523991371833" xfId="45600" xr:uid="{46A35E2A-942F-4390-8F97-035E342B635F}"/>
    <cellStyle name="style1523991412434" xfId="45601" xr:uid="{A092F894-1082-4779-9E11-B84C861E7F9E}"/>
    <cellStyle name="style1523991412542" xfId="45602" xr:uid="{0A300EFF-64F2-485E-A610-598BFF68F379}"/>
    <cellStyle name="style1523991412641" xfId="45607" xr:uid="{920B0023-C14A-4877-8AF1-793A7811090B}"/>
    <cellStyle name="style1523991412742" xfId="45608" xr:uid="{0D55109C-F77C-4139-8E37-5EDFC5A92F8F}"/>
    <cellStyle name="style1523991412934" xfId="45604" xr:uid="{AAFED3F4-2846-4500-A61B-D25223256AFF}"/>
    <cellStyle name="style1523991413029" xfId="45605" xr:uid="{232B7F4F-BA2E-4253-B3CE-A3EDA98694A9}"/>
    <cellStyle name="style1523991413125" xfId="45603" xr:uid="{94452F0B-BC16-40D9-8283-CA8DC75492B0}"/>
    <cellStyle name="style1523991413223" xfId="45606" xr:uid="{39F160F4-2ED7-44DA-AEC4-D67081E49ED6}"/>
    <cellStyle name="style1523991413321" xfId="45609" xr:uid="{A3BC378C-09FE-4872-9201-2C149B860442}"/>
    <cellStyle name="style1523991413420" xfId="45610" xr:uid="{1A38C8A9-10A2-46C2-B800-492ABAFFFD8A}"/>
    <cellStyle name="style1523991413517" xfId="45611" xr:uid="{3413FDBF-AFB7-4CBF-873F-44CE4F663383}"/>
    <cellStyle name="style1523991413632" xfId="45612" xr:uid="{CF1635D8-778E-48BC-8702-16ED0F2D4C57}"/>
    <cellStyle name="style1523991413734" xfId="45613" xr:uid="{D72C2272-1F98-4CE6-9D33-7B89FB0C6FF8}"/>
    <cellStyle name="style1523991413842" xfId="45619" xr:uid="{F1B61A6F-EFFA-435B-841C-C15BE4882CD3}"/>
    <cellStyle name="style1523991413948" xfId="45614" xr:uid="{4AC9D69C-38F5-4B90-AC05-193CE40483AD}"/>
    <cellStyle name="style1523991414053" xfId="45620" xr:uid="{7EC1ED90-D63C-40D2-81AC-1B31C7D13AE4}"/>
    <cellStyle name="style1523991414155" xfId="45625" xr:uid="{7D0E649D-90FE-47B1-AF26-4679C55AE790}"/>
    <cellStyle name="style1523991414268" xfId="45640" xr:uid="{16D57741-0BC7-4DBD-A94B-299CA399B894}"/>
    <cellStyle name="style1523991414385" xfId="45626" xr:uid="{78A9E1C3-50F0-4D99-9878-BBED7DCF080A}"/>
    <cellStyle name="style1523991414490" xfId="45615" xr:uid="{4E17C02E-3806-4D7A-98EE-0010A4D3DC6E}"/>
    <cellStyle name="style1523991414615" xfId="45616" xr:uid="{87FF5D1D-81B1-4715-A294-3243B859BF04}"/>
    <cellStyle name="style1523991414775" xfId="45617" xr:uid="{CDC0BAAE-BF9E-46B9-86B0-DECD79EB6B4D}"/>
    <cellStyle name="style1523991414929" xfId="45618" xr:uid="{5980BA86-FABC-444C-8C27-4EF118EAF53E}"/>
    <cellStyle name="style1523991415106" xfId="45621" xr:uid="{391F4577-36A9-4F5F-A381-A8B464A695B9}"/>
    <cellStyle name="style1523991415231" xfId="45622" xr:uid="{5C2B6C98-F4EC-4B28-A066-F34F3B9280E8}"/>
    <cellStyle name="style1523991415364" xfId="45623" xr:uid="{1909ED66-6A46-4B71-8AF0-8022456A3069}"/>
    <cellStyle name="style1523991415497" xfId="45624" xr:uid="{5434F203-5ADA-4F84-827F-7F25DA7E5670}"/>
    <cellStyle name="style1523991415630" xfId="45627" xr:uid="{7BC42F4A-BC1E-4B77-BA73-576B592465C4}"/>
    <cellStyle name="style1523991415734" xfId="45628" xr:uid="{E60CD5B0-522F-4F83-B7E9-DA0537EC5E01}"/>
    <cellStyle name="style1523991415851" xfId="45629" xr:uid="{B3829999-462B-4A70-B03A-BBF3364186EB}"/>
    <cellStyle name="style1523991415983" xfId="45630" xr:uid="{F0F15D7B-E2FC-4277-A369-707448B9EE64}"/>
    <cellStyle name="style1523991416129" xfId="45639" xr:uid="{A7239CFB-3F0B-4BED-9ED3-80B11B2ED6C8}"/>
    <cellStyle name="style1523991416227" xfId="45631" xr:uid="{720C88C0-BFB7-410C-9476-69237CFBCAAF}"/>
    <cellStyle name="style1523991416338" xfId="45632" xr:uid="{8043B42E-F18B-4D51-ABC8-76E165CA8278}"/>
    <cellStyle name="style1523991416446" xfId="45633" xr:uid="{0551B31A-6F12-4687-A86A-64DDDB905E27}"/>
    <cellStyle name="style1523991416562" xfId="45634" xr:uid="{409C6091-B83A-479F-9382-F6B26A23DD2C}"/>
    <cellStyle name="style1523991416674" xfId="45635" xr:uid="{4BBF604C-26CB-44DC-BC11-0CE21A56DDBA}"/>
    <cellStyle name="style1523991416791" xfId="45636" xr:uid="{9F3CCC8B-F878-403D-B057-5AF239D48D2F}"/>
    <cellStyle name="style1523991416896" xfId="45637" xr:uid="{E9659BD6-79BB-4F83-83A6-32CC5144052A}"/>
    <cellStyle name="style1523991416994" xfId="45638" xr:uid="{B684AF51-BA94-4499-894C-6ADC0DDDEFA1}"/>
    <cellStyle name="style1523991417116" xfId="45641" xr:uid="{58B5BC4D-A942-48E1-865A-6172C0937137}"/>
    <cellStyle name="style1523991417223" xfId="45642" xr:uid="{7F9A7F28-3859-44D7-8F45-B3E3A3743209}"/>
    <cellStyle name="style1523991417318" xfId="45643" xr:uid="{7F57E2A8-CAD2-42F3-9AD1-55E2DF6F4FF4}"/>
    <cellStyle name="style1523991417415" xfId="45644" xr:uid="{2FA70D18-116F-45E5-B831-8B1AEEFFF7D7}"/>
    <cellStyle name="style1523991457209" xfId="45646" xr:uid="{699BFC72-880E-4DBA-B9CB-8C26CDADD425}"/>
    <cellStyle name="style1523991457322" xfId="45647" xr:uid="{8E516726-4899-4BFC-9357-D12F1E6839DC}"/>
    <cellStyle name="style1523991457419" xfId="45645" xr:uid="{F3FD67CD-695F-4F4C-BEE3-1519B3A9F1E3}"/>
    <cellStyle name="style1523991457532" xfId="45648" xr:uid="{1AC73EB6-003B-4B53-8F5D-4A42500AD2B5}"/>
    <cellStyle name="style1523991457644" xfId="45649" xr:uid="{3A239385-36BA-4EA1-AF18-1FA66CF1B514}"/>
    <cellStyle name="style1523991457754" xfId="45650" xr:uid="{5F5870A0-3365-41A7-A80E-E6D99051F0C4}"/>
    <cellStyle name="style1523991457866" xfId="45651" xr:uid="{661525E0-7EF3-4A39-89A9-C6AC36B45ADD}"/>
    <cellStyle name="style1523991457976" xfId="45652" xr:uid="{50AAF028-CB60-4D1F-99FA-462C8B6BEB3A}"/>
    <cellStyle name="style1523991458071" xfId="45654" xr:uid="{E5879ABA-CC18-4268-B229-1C6D58EEAF13}"/>
    <cellStyle name="style1523991458165" xfId="45655" xr:uid="{0D7B8CF8-EE62-42A6-9F4C-933245C1A8C2}"/>
    <cellStyle name="style1523991458261" xfId="45657" xr:uid="{5ACA03B3-5224-4805-948B-CBA31647E8C7}"/>
    <cellStyle name="style1523991458360" xfId="45658" xr:uid="{7880F1ED-B2D3-4B4A-9A67-AC93A3DE502D}"/>
    <cellStyle name="style1523991458457" xfId="45653" xr:uid="{4ECC2BD8-5630-4595-8304-7809EFFFE124}"/>
    <cellStyle name="style1523991458573" xfId="45656" xr:uid="{97A49FB4-048F-4E3B-981C-8BDB0158575D}"/>
    <cellStyle name="style1523991458685" xfId="45659" xr:uid="{E5AF6A2B-C322-40E3-B851-53AB141DA0F4}"/>
    <cellStyle name="style1523991458909" xfId="45661" xr:uid="{8800F115-138A-4683-94DB-518A6C050EA1}"/>
    <cellStyle name="style1523991459020" xfId="45662" xr:uid="{C7E28939-272D-4B10-995B-752DA7C71A15}"/>
    <cellStyle name="style1523991459129" xfId="45660" xr:uid="{F8146FC6-C50B-40B2-8623-B2483F1CD5D9}"/>
    <cellStyle name="style1523998511741" xfId="45175" xr:uid="{CD7FEF4A-9888-44A3-8559-3203E450CF79}"/>
    <cellStyle name="style1523998511858" xfId="45176" xr:uid="{0EF65AB6-0287-498D-80F9-683FB21C245E}"/>
    <cellStyle name="style1523998511978" xfId="45181" xr:uid="{7369FBD1-667F-4FED-A34B-6280E4F53F72}"/>
    <cellStyle name="style1523998512088" xfId="45182" xr:uid="{23B2FF1E-535A-43E8-838C-3D34EB12AA33}"/>
    <cellStyle name="style1523998512305" xfId="45178" xr:uid="{6F74E9D4-1EDC-4FF7-B599-740CB1FE2F42}"/>
    <cellStyle name="style1523998512413" xfId="45179" xr:uid="{2DCE8D42-B302-4A35-AB8A-DDDA89B72370}"/>
    <cellStyle name="style1523998512522" xfId="45177" xr:uid="{0930C341-1401-4EF9-96EE-7E3A7A41658D}"/>
    <cellStyle name="style1523998512633" xfId="45180" xr:uid="{6C3F5250-8458-4D5C-BCCE-39538550D1E5}"/>
    <cellStyle name="style1523998512745" xfId="45183" xr:uid="{05F7BB68-5790-4ABA-825E-1542428F6786}"/>
    <cellStyle name="style1523998512866" xfId="45184" xr:uid="{A88030CD-8AF4-45C8-9C5A-F45156D4975F}"/>
    <cellStyle name="style1523998512976" xfId="45185" xr:uid="{F0F2F7A3-7D44-4BDA-B013-7859F2C0EF3C}"/>
    <cellStyle name="style1523998513089" xfId="45186" xr:uid="{B9106721-E692-4B0E-8E77-104061F32625}"/>
    <cellStyle name="style1523998513206" xfId="45187" xr:uid="{DD82DD99-ED6E-49A1-BF91-A8DEAFB64AEF}"/>
    <cellStyle name="style1523998513323" xfId="45193" xr:uid="{2EF290B7-0A51-4873-80EC-E6E340525DC9}"/>
    <cellStyle name="style1523998513431" xfId="45188" xr:uid="{8E3964AF-9BD3-4426-B14D-25492652F309}"/>
    <cellStyle name="style1523998513540" xfId="45194" xr:uid="{3F552C44-87B3-43A4-B20A-E5CC0A63824E}"/>
    <cellStyle name="style1523998513649" xfId="45199" xr:uid="{65577E8E-16DB-4241-8392-7553548F8E98}"/>
    <cellStyle name="style1523998513767" xfId="45200" xr:uid="{A5CA5C9C-7428-48F3-8850-E9B80A5B8344}"/>
    <cellStyle name="style1523998513875" xfId="45189" xr:uid="{26C7A9C7-75B8-4DBD-8BAE-EB25C5C9DAC6}"/>
    <cellStyle name="style1523998513984" xfId="45190" xr:uid="{6ACCB67D-9047-46F3-8A0E-688F56879EAB}"/>
    <cellStyle name="style1523998514093" xfId="45191" xr:uid="{23DAC738-A176-4D7F-AB82-1DC971B745A1}"/>
    <cellStyle name="style1523998514207" xfId="45192" xr:uid="{74BCF7FA-900B-46C0-AF1C-69C4F7FE39F8}"/>
    <cellStyle name="style1523998514317" xfId="45195" xr:uid="{A4C7B81F-17D2-4EE1-A7EB-A2D09CF2F8E7}"/>
    <cellStyle name="style1523998514424" xfId="45196" xr:uid="{43FD73FB-8CBA-4DCC-AB2A-49F2B9A8732A}"/>
    <cellStyle name="style1523998514534" xfId="45197" xr:uid="{B81C076B-FDB2-4773-8E4C-52933EAF654F}"/>
    <cellStyle name="style1523998514644" xfId="45198" xr:uid="{15AE9F6D-CBE9-4CAD-9E24-7CF937918380}"/>
    <cellStyle name="style1523998514781" xfId="45201" xr:uid="{12376EF4-B390-410E-B2C9-3E4E8D09BD57}"/>
    <cellStyle name="style1523998514889" xfId="45202" xr:uid="{91D4E548-087F-43BA-ABC2-B042F01FC0CC}"/>
    <cellStyle name="style1523998515000" xfId="45203" xr:uid="{876F2D16-41A1-4609-A32B-A26F10C218BD}"/>
    <cellStyle name="style1523998515120" xfId="45204" xr:uid="{C657417C-C7FF-4F39-B959-9C19E9337C12}"/>
    <cellStyle name="style1523998555767" xfId="45205" xr:uid="{20A6DD39-95FE-46C4-8B1A-DC8C0787F37F}"/>
    <cellStyle name="style1523998555893" xfId="45206" xr:uid="{504EB38F-9912-4EAD-82A0-6B4C399726AD}"/>
    <cellStyle name="style1523998556016" xfId="45211" xr:uid="{7439448F-518A-44A9-B216-3C5EF29A48DD}"/>
    <cellStyle name="style1523998556158" xfId="45212" xr:uid="{ADD8A6A5-1E4D-4E9E-8B6A-B76C90879A26}"/>
    <cellStyle name="style1523998556392" xfId="45208" xr:uid="{8C2C0E49-ADCB-41AB-8E52-C6BB5C4BE49A}"/>
    <cellStyle name="style1523998556516" xfId="45209" xr:uid="{0E257466-762A-4ACC-AD8F-D6DAF88C0FCD}"/>
    <cellStyle name="style1523998556621" xfId="45207" xr:uid="{B2161492-3EC4-4DC7-BDDE-4B786D0B285C}"/>
    <cellStyle name="style1523998556726" xfId="45210" xr:uid="{A8D95794-077B-4884-9986-A06710F04A8B}"/>
    <cellStyle name="style1523998556832" xfId="45213" xr:uid="{BB23EF02-46F3-4117-BBB6-42E987F74FD0}"/>
    <cellStyle name="style1523998556951" xfId="45214" xr:uid="{0FF4F1E7-42A8-4FD2-BB54-36B169092275}"/>
    <cellStyle name="style1523998557088" xfId="45215" xr:uid="{4838A491-434A-4DF2-9A8F-E4A43EDCB1B3}"/>
    <cellStyle name="style1523998557215" xfId="45216" xr:uid="{6DB9E7E6-3D0E-4E0A-B28A-E758737C0E23}"/>
    <cellStyle name="style1523998557354" xfId="45217" xr:uid="{9D90232A-869C-4D12-B007-BBEF4B3B3E0A}"/>
    <cellStyle name="style1523998557507" xfId="45223" xr:uid="{91926F14-81A7-405F-91A2-ED89A6BE5E6B}"/>
    <cellStyle name="style1523998557633" xfId="45218" xr:uid="{901B40F2-642B-4295-907A-F0F542ECD0EA}"/>
    <cellStyle name="style1523998557742" xfId="45224" xr:uid="{026F0F89-F639-4479-8E7E-DDDB4B5C5A2A}"/>
    <cellStyle name="style1523998557883" xfId="45229" xr:uid="{AF3978B1-FE95-4B68-8447-AFE3A8E00FA6}"/>
    <cellStyle name="style1523998557999" xfId="45230" xr:uid="{64986594-CCD5-466A-9E6A-D498B49460B8}"/>
    <cellStyle name="style1523998558137" xfId="45219" xr:uid="{1DA0DAE5-67F6-464A-9C82-03D2C1BEBD78}"/>
    <cellStyle name="style1523998558266" xfId="45220" xr:uid="{8863C248-6188-4A7B-B058-1257F1362CD2}"/>
    <cellStyle name="style1523998558359" xfId="45221" xr:uid="{486A3732-85F8-4014-BA14-16799DDC71D4}"/>
    <cellStyle name="style1523998558454" xfId="45222" xr:uid="{F5154AB3-7608-4D7C-A5DD-5EC0E203BD5F}"/>
    <cellStyle name="style1523998558548" xfId="45225" xr:uid="{9E8EE9AA-0A89-4B56-86FF-012CB59CDEBE}"/>
    <cellStyle name="style1523998558642" xfId="45226" xr:uid="{2A60C47C-1C09-48FB-8FC5-50A6C5906975}"/>
    <cellStyle name="style1523998558734" xfId="45227" xr:uid="{9BFDECBF-2764-4E6F-9AD7-85A3FD41928F}"/>
    <cellStyle name="style1523998558834" xfId="45228" xr:uid="{5053DBEC-2C95-46F8-87B2-A0B4880CF516}"/>
    <cellStyle name="style1523998601983" xfId="45231" xr:uid="{23D54FEE-2AA3-498D-A0B4-2247906B26EC}"/>
    <cellStyle name="style1523998602096" xfId="45232" xr:uid="{07BB0097-3450-45B6-8BA1-349F708CCA98}"/>
    <cellStyle name="style1523998602188" xfId="45237" xr:uid="{6CD36C4E-0546-43D0-96B6-727EBA5DBFA7}"/>
    <cellStyle name="style1523998602282" xfId="45238" xr:uid="{FAAF4BD8-D17D-450F-AE48-91BD868D5BBE}"/>
    <cellStyle name="style1523998602497" xfId="45234" xr:uid="{55CAF46D-D769-4D68-BA35-FED2AE762CBF}"/>
    <cellStyle name="style1523998602628" xfId="45235" xr:uid="{5F9B9330-C520-4611-AC62-BD5E1C078E7F}"/>
    <cellStyle name="style1523998602766" xfId="45233" xr:uid="{96F1A3BF-ADF4-4586-8D28-F16CDFFA4921}"/>
    <cellStyle name="style1523998602900" xfId="45236" xr:uid="{3A7519D8-C3B0-4EEF-91D1-955ECED76637}"/>
    <cellStyle name="style1523998603025" xfId="45239" xr:uid="{7EB32F67-766A-4269-8D93-0EA9AFCF2633}"/>
    <cellStyle name="style1523998603130" xfId="45240" xr:uid="{E091DA3D-CF71-4CC0-9480-EB68C27847DF}"/>
    <cellStyle name="style1523998603233" xfId="45241" xr:uid="{0A690E72-75B0-4042-B9AF-7AE1D1E1C4F5}"/>
    <cellStyle name="style1523998603340" xfId="45242" xr:uid="{0ECB4DC1-E756-4735-AD0B-04FC744D81AC}"/>
    <cellStyle name="style1523998603448" xfId="45243" xr:uid="{082A64E6-611E-40F6-9A2D-FFBBA938A127}"/>
    <cellStyle name="style1523998603572" xfId="45249" xr:uid="{2E61BBC3-2F17-421B-8015-BFE40AA6E4B1}"/>
    <cellStyle name="style1523998603684" xfId="45244" xr:uid="{E6702752-2EDF-4A87-A476-647C4BFC0E1C}"/>
    <cellStyle name="style1523998603797" xfId="45250" xr:uid="{78FF4101-0B23-4BEB-A31B-50C00D442CAC}"/>
    <cellStyle name="style1523998603920" xfId="45255" xr:uid="{B7E8D45A-E8B5-4E68-BD7B-018AD8905B01}"/>
    <cellStyle name="style1523998604022" xfId="45256" xr:uid="{F2EB953F-02E5-47C4-887B-481FBB6B75EF}"/>
    <cellStyle name="style1523998604119" xfId="45245" xr:uid="{4120668D-E643-4DC3-BED0-0D38E60A761E}"/>
    <cellStyle name="style1523998604214" xfId="45246" xr:uid="{A80BEEBB-4A72-4F46-A70D-3174F9F2928F}"/>
    <cellStyle name="style1523998604310" xfId="45247" xr:uid="{5FC1205B-8DD1-40B4-9ACE-8CED55404374}"/>
    <cellStyle name="style1523998604408" xfId="45248" xr:uid="{C995212A-9471-4903-B384-D2E262982D5E}"/>
    <cellStyle name="style1523998604503" xfId="45251" xr:uid="{2E05CFC8-F2DD-41C6-9BDF-4D10456F0026}"/>
    <cellStyle name="style1523998604596" xfId="45252" xr:uid="{1D3E4DBF-0C18-4F80-B592-D96ED363E9C9}"/>
    <cellStyle name="style1523998604692" xfId="45253" xr:uid="{8F5FE61A-83B4-4C68-B23A-8D404BB2A33E}"/>
    <cellStyle name="style1523998604786" xfId="45254" xr:uid="{048492F4-2BFE-4EDC-95A0-F5FA7E8137F8}"/>
    <cellStyle name="style1523998604957" xfId="45257" xr:uid="{67AB955F-7B0A-4FCF-B80B-7171AE73BC4F}"/>
    <cellStyle name="style1523998605064" xfId="45258" xr:uid="{44502D92-C6FF-4715-8E6C-AF07022519DB}"/>
    <cellStyle name="style1523998605175" xfId="45259" xr:uid="{9A63F438-7AD3-4ADE-9689-0D6EF78055CD}"/>
    <cellStyle name="style1523998605283" xfId="45260" xr:uid="{8A118330-C521-4C44-A733-D6504159B07B}"/>
    <cellStyle name="style1523998649577" xfId="45261" xr:uid="{E350F59A-01FB-49F8-8648-53E505E0F9D6}"/>
    <cellStyle name="style1523998649684" xfId="45262" xr:uid="{C35C6A9E-8F53-4CCC-976A-BE8E2F6A0005}"/>
    <cellStyle name="style1523998649777" xfId="45267" xr:uid="{D98DFB6D-3689-434C-8BA5-BA5CD821B9A8}"/>
    <cellStyle name="style1523998649869" xfId="45268" xr:uid="{A67952F5-BC9D-482B-B329-A0E92847F6B3}"/>
    <cellStyle name="style1523998650058" xfId="45264" xr:uid="{FD66EF7C-ADC7-4F84-8519-2F382C163FFE}"/>
    <cellStyle name="style1523998650151" xfId="45265" xr:uid="{4A619B36-97AA-4228-80FA-F230D404B9F1}"/>
    <cellStyle name="style1523998650245" xfId="45263" xr:uid="{D59CE567-7B1B-43F5-9F93-55379AA82605}"/>
    <cellStyle name="style1523998650348" xfId="45266" xr:uid="{0E306920-1C82-4144-92BA-76220C6CFA88}"/>
    <cellStyle name="style1523998650454" xfId="45269" xr:uid="{AE96F995-8A87-4E7F-9D95-DA811309C393}"/>
    <cellStyle name="style1523998650555" xfId="45270" xr:uid="{A9EE50A9-2F71-412D-9C0B-24F6FABDC238}"/>
    <cellStyle name="style1523998650653" xfId="45271" xr:uid="{D55B721D-2299-4456-B650-0F1C3FF023E4}"/>
    <cellStyle name="style1523998650753" xfId="45272" xr:uid="{B370B077-0E0B-472F-8B16-72E9C09F9237}"/>
    <cellStyle name="style1523998650931" xfId="45273" xr:uid="{EECD75D1-1622-4094-A81A-1A583B3799FC}"/>
    <cellStyle name="style1523998651091" xfId="45276" xr:uid="{AEB4379E-40F5-4C5D-9CAA-C18D3FF18B1E}"/>
    <cellStyle name="style1523998651185" xfId="45274" xr:uid="{A4D238DB-7AC0-4ED6-9D43-403CE6FC0039}"/>
    <cellStyle name="style1523998651281" xfId="45277" xr:uid="{47C44EE1-B966-46D0-9570-2F53C698E824}"/>
    <cellStyle name="style1523998651389" xfId="45282" xr:uid="{EE99057F-F263-45B5-A440-4DD15665486F}"/>
    <cellStyle name="style1523998651482" xfId="45283" xr:uid="{AED0B392-1A67-47AB-AE87-D916295DDAA5}"/>
    <cellStyle name="style1523998651579" xfId="45275" xr:uid="{0A3D4528-1DB8-4158-9B89-F65A5D62155B}"/>
    <cellStyle name="style1523998651975" xfId="45278" xr:uid="{666D9D63-1B26-457F-BFDF-FA60D9FDB54A}"/>
    <cellStyle name="style1523998652080" xfId="45279" xr:uid="{A253C24E-499F-424A-AA36-29F0A0158129}"/>
    <cellStyle name="style1523998652192" xfId="45280" xr:uid="{6B5EE946-C8EF-4E41-A3C3-79D25F3C2786}"/>
    <cellStyle name="style1523998652294" xfId="45281" xr:uid="{8EF27325-0DF1-4C74-803D-ECC469D4D5AA}"/>
    <cellStyle name="style1523998652415" xfId="45284" xr:uid="{53E25E78-F04D-4269-A914-0FC052D18E28}"/>
    <cellStyle name="style1523998652520" xfId="45285" xr:uid="{B46FD5D5-930B-4AD1-945B-513734DF313A}"/>
    <cellStyle name="style1523998652621" xfId="45286" xr:uid="{C1BF54B7-C2F1-47C9-8A76-7BDFEF843E40}"/>
    <cellStyle name="style1523998652726" xfId="45287" xr:uid="{9185834B-6B25-437C-BC62-ECC17F1A3267}"/>
    <cellStyle name="style1523998695656" xfId="45288" xr:uid="{3942FBDE-E4B6-4821-9164-C8CD617D92F7}"/>
    <cellStyle name="style1523998695762" xfId="45289" xr:uid="{81478561-AAE4-445B-B9E3-D1CCDF395A74}"/>
    <cellStyle name="style1523998695857" xfId="45294" xr:uid="{7965B779-018F-4FE1-B81B-5CE8642A7656}"/>
    <cellStyle name="style1523998695994" xfId="45295" xr:uid="{64FBBC7B-C190-43F9-A16D-A2B6C7AAF7E5}"/>
    <cellStyle name="style1523998696195" xfId="45291" xr:uid="{588A6F32-6F19-4E35-AF18-B8F31AEC45AE}"/>
    <cellStyle name="style1523998696293" xfId="45292" xr:uid="{EBF30F5D-14AA-4B14-96E3-DCC721A912F6}"/>
    <cellStyle name="style1523998696395" xfId="45290" xr:uid="{B6501B9B-7CCA-4855-97D2-AC561A213341}"/>
    <cellStyle name="style1523998696497" xfId="45293" xr:uid="{D45EAD27-7FF4-4191-9CB1-1898A05905FC}"/>
    <cellStyle name="style1523998696596" xfId="45296" xr:uid="{F64568C7-0DDC-47C0-9F45-158B3C8D8C8A}"/>
    <cellStyle name="style1523998696700" xfId="45297" xr:uid="{360865BE-4CFE-4B51-BCA0-ABA87F63626A}"/>
    <cellStyle name="style1523998696802" xfId="45298" xr:uid="{FA1FA6B3-A283-441A-A7D9-A4D9AB0D95B7}"/>
    <cellStyle name="style1523998696900" xfId="45299" xr:uid="{D7A50462-1A2E-435E-91B7-ED679004B4AB}"/>
    <cellStyle name="style1523998697000" xfId="45300" xr:uid="{08FAE8B4-B207-45FD-9240-6F0BF285E486}"/>
    <cellStyle name="style1523998697117" xfId="45306" xr:uid="{99E44A7E-E4D4-4B1E-BF8F-BD2B879F3FAB}"/>
    <cellStyle name="style1523998697215" xfId="45301" xr:uid="{50F87AE7-73E6-4AB0-91D3-BDC518DF5BF6}"/>
    <cellStyle name="style1523998697311" xfId="45307" xr:uid="{3865B07A-4EC3-4BF1-88FC-20CED075842C}"/>
    <cellStyle name="style1523998697415" xfId="45312" xr:uid="{2D293CE1-D2EC-498B-9B9C-C039E25CA8AD}"/>
    <cellStyle name="style1523998697510" xfId="45313" xr:uid="{AAD4681F-22BE-4E84-9C3F-48E49D4D297B}"/>
    <cellStyle name="style1523998697605" xfId="45302" xr:uid="{6A372CD0-4128-4384-985B-B38598FE4B92}"/>
    <cellStyle name="style1523998697698" xfId="45303" xr:uid="{F61D5CFD-8FC4-45DC-ACDA-8D75ADF12F50}"/>
    <cellStyle name="style1523998697791" xfId="45304" xr:uid="{67B535F1-0363-4A23-984D-C43EC8BAD021}"/>
    <cellStyle name="style1523998697890" xfId="45305" xr:uid="{E2CC1670-67FF-4ABC-B162-49EA448D5D3D}"/>
    <cellStyle name="style1523998697987" xfId="45308" xr:uid="{0A17C5EA-7C9E-430B-9F7D-A94D3DE49BFB}"/>
    <cellStyle name="style1523998698090" xfId="45309" xr:uid="{F67225B0-0556-4468-B325-D6028B9033EC}"/>
    <cellStyle name="style1523998698184" xfId="45310" xr:uid="{1A5A13F9-5533-4255-999A-25429774CC55}"/>
    <cellStyle name="style1523998698280" xfId="45311" xr:uid="{0CD017E5-831D-4DD0-BB2F-B266ED08C985}"/>
    <cellStyle name="style1523998698430" xfId="45314" xr:uid="{0D9C0FBC-311D-4CE7-89D6-8CD4F4145B74}"/>
    <cellStyle name="style1523998698525" xfId="45315" xr:uid="{29DED525-F286-4E00-8E7E-76CE367DD509}"/>
    <cellStyle name="style1523998698620" xfId="45316" xr:uid="{67A21FC3-952D-46C6-BCA3-76D0D78009D0}"/>
    <cellStyle name="style1523998698715" xfId="45317" xr:uid="{E3D4492D-5974-435C-9EE8-50CAE075E772}"/>
    <cellStyle name="style1523998698826" xfId="45318" xr:uid="{3EB54936-AC66-4169-B62A-BD29F7C1C8AB}"/>
    <cellStyle name="style1523998698906" xfId="45319" xr:uid="{A3B214AB-4320-4AFF-90B7-BBB0C822B8CB}"/>
    <cellStyle name="style1523998698990" xfId="45320" xr:uid="{9A9F8D3B-7F3B-445D-B2BA-0225CE6B89B4}"/>
    <cellStyle name="style1523998699071" xfId="45321" xr:uid="{7DDCEADE-E8E2-4226-9909-CB02EC81E938}"/>
    <cellStyle name="style1523998699151" xfId="45322" xr:uid="{5D78E8AC-ED06-47AA-8EF0-4F9EC7F30005}"/>
    <cellStyle name="style1523998699234" xfId="45323" xr:uid="{B66754B8-3539-427C-AB9F-8036EA328294}"/>
    <cellStyle name="style1523998699318" xfId="45324" xr:uid="{D41970CD-8F04-4C86-894B-08CB7550D2D9}"/>
    <cellStyle name="style1523998699406" xfId="45325" xr:uid="{C0106A28-B9E8-4706-9A02-47ECA1480EF9}"/>
    <cellStyle name="style1523998699535" xfId="45326" xr:uid="{50F38484-4E73-4A4C-89D6-440F43AF19FC}"/>
    <cellStyle name="style1523998699616" xfId="45327" xr:uid="{F617C1B3-D9B2-4C55-8AB3-D765A7B805B0}"/>
    <cellStyle name="style1523998699695" xfId="45328" xr:uid="{8D3611CD-276D-4B09-9C15-305485ADBC3E}"/>
    <cellStyle name="style1523998699778" xfId="45329" xr:uid="{4ABEA513-DECB-4879-93A6-CBFFC9DADDE2}"/>
    <cellStyle name="style1523998742510" xfId="45330" xr:uid="{27617947-3E7E-4AF7-AF3D-732516FB2CAE}"/>
    <cellStyle name="style1523998742613" xfId="45331" xr:uid="{5F664F25-4BC7-4270-8366-11542843E5D6}"/>
    <cellStyle name="style1523998742706" xfId="45336" xr:uid="{D569DDE8-4BE7-4B71-94E7-E8C6327694E4}"/>
    <cellStyle name="style1523998742799" xfId="45337" xr:uid="{5C99E789-F50E-402D-BF6A-5BA4B34603E1}"/>
    <cellStyle name="style1523998742991" xfId="45333" xr:uid="{BAD05223-3BE9-456C-B8A0-E3FF89494E54}"/>
    <cellStyle name="style1523998743087" xfId="45334" xr:uid="{60AC41D6-7F71-456F-AAAD-32CD27482555}"/>
    <cellStyle name="style1523998743180" xfId="45332" xr:uid="{62AA440E-A6B5-4AE3-964A-36BCE826947D}"/>
    <cellStyle name="style1523998743277" xfId="45335" xr:uid="{CDA9DE7D-7F4D-4234-B10E-79C9B8BE7C6B}"/>
    <cellStyle name="style1523998743370" xfId="45338" xr:uid="{F3D5DAC8-49FE-4BB6-AAAF-45CE026AE5CD}"/>
    <cellStyle name="style1523998743463" xfId="45339" xr:uid="{C6EAB1D6-93CC-4FFF-A2BB-F372F71B8C3D}"/>
    <cellStyle name="style1523998743556" xfId="45340" xr:uid="{655D4CD5-923E-4B92-B99C-2A73836A66DC}"/>
    <cellStyle name="style1523998743653" xfId="45341" xr:uid="{83767164-F8AC-47DF-BAAB-CC8BBB012BA1}"/>
    <cellStyle name="style1523998743747" xfId="45342" xr:uid="{8A5A5469-A100-46F0-968F-DAD7B7168874}"/>
    <cellStyle name="style1523998743849" xfId="45344" xr:uid="{EBD7ADE5-62D1-49DF-A855-296B9CF99DAC}"/>
    <cellStyle name="style1523998743942" xfId="45346" xr:uid="{0A5DEF8A-F3B9-4A95-84A3-17AA4A39598E}"/>
    <cellStyle name="style1523998744042" xfId="45343" xr:uid="{552A4769-1511-4885-BC7A-A6AFADD864B3}"/>
    <cellStyle name="style1523998744135" xfId="45345" xr:uid="{B6935EB9-687B-47A4-9BF0-666461EBD3EB}"/>
    <cellStyle name="style1523998744228" xfId="45347" xr:uid="{9AA14747-B1F2-40F6-90F7-8521A85F1506}"/>
    <cellStyle name="style1523998788266" xfId="45349" xr:uid="{4D99DC5D-1FDE-4F03-B8D4-C6F085D7300D}"/>
    <cellStyle name="style1523998788381" xfId="45350" xr:uid="{8D970B79-4D98-4C1C-8E01-0FF3016DB17B}"/>
    <cellStyle name="style1523998788476" xfId="45348" xr:uid="{CC878BDD-8AFE-48B0-B521-E6283E63E384}"/>
    <cellStyle name="style1523998788585" xfId="45351" xr:uid="{BBE583BE-5FA8-4178-9415-1E716DC32D1D}"/>
    <cellStyle name="style1523998788696" xfId="45352" xr:uid="{F663F1BF-4096-4F4B-AF49-61B293332DCA}"/>
    <cellStyle name="style1523998788804" xfId="45353" xr:uid="{221A34BB-5BC5-424D-B6F4-E969BC46D3F4}"/>
    <cellStyle name="style1523998788912" xfId="45354" xr:uid="{E9644FC5-AC2A-4784-8671-EE13162BC0CA}"/>
    <cellStyle name="style1523998789013" xfId="45355" xr:uid="{1A791E3D-F4FE-4632-80B7-7BD62AA733A9}"/>
    <cellStyle name="style1523998789111" xfId="45357" xr:uid="{D3DB5A9B-84D2-455E-9CC9-FBE069D9DEA4}"/>
    <cellStyle name="style1523998789205" xfId="45358" xr:uid="{BB5C77DA-7EC7-4A02-93E4-B2D6EB3FC597}"/>
    <cellStyle name="style1523998789320" xfId="45360" xr:uid="{447A3C4E-1CBB-46BC-8A18-FF36125595C5}"/>
    <cellStyle name="style1523998789432" xfId="45361" xr:uid="{CCD8E9A9-CC78-4AFF-BB4B-75A3BED7271A}"/>
    <cellStyle name="style1523998789539" xfId="45356" xr:uid="{8DD0B794-89DE-4BA4-930F-04B2328FCD2A}"/>
    <cellStyle name="style1523998789648" xfId="45359" xr:uid="{0A614FA9-745B-4D71-B54E-35CE1A5C05AC}"/>
    <cellStyle name="style1523998789756" xfId="45362" xr:uid="{A56BEE64-6F95-4426-A042-70247A0EEDBA}"/>
    <cellStyle name="style1523998790004" xfId="45364" xr:uid="{75168F4E-23B7-43E1-9640-71D2AE16CB24}"/>
    <cellStyle name="style1523998790123" xfId="45365" xr:uid="{A6D0A7B3-8FC9-4D2B-858A-9B597B114DDB}"/>
    <cellStyle name="style1523998790233" xfId="45363" xr:uid="{A8EF513C-B9D6-4A44-9B31-EA09D77783E3}"/>
    <cellStyle name="style1524000099909" xfId="44927" xr:uid="{2759AA91-161E-4967-968E-96F3A0E6102A}"/>
    <cellStyle name="style1524000100031" xfId="44928" xr:uid="{D0ED3179-ABB5-4E0D-8CAA-ACC7E72FBC5B}"/>
    <cellStyle name="style1524000100146" xfId="44933" xr:uid="{CC980B2D-52FF-4DA5-AAE6-8BCB76106230}"/>
    <cellStyle name="style1524000100257" xfId="44934" xr:uid="{DFC883D9-54C3-4E69-B884-03CFBCF37AF0}"/>
    <cellStyle name="style1524000100483" xfId="44930" xr:uid="{5596618D-C5B4-45C4-81B0-46FD6A2F695F}"/>
    <cellStyle name="style1524000100595" xfId="44931" xr:uid="{A33326C3-A080-4881-90A6-57FCEC17A080}"/>
    <cellStyle name="style1524000100708" xfId="44929" xr:uid="{4472FE78-D984-423D-ACBB-F8C7C39EF88F}"/>
    <cellStyle name="style1524000100819" xfId="44932" xr:uid="{B53B2267-D226-4B6E-8257-7AFF98FB98A4}"/>
    <cellStyle name="style1524000100940" xfId="44935" xr:uid="{D7A14CD1-48C4-4011-9F49-3E05BEE4C41C}"/>
    <cellStyle name="style1524000101066" xfId="44936" xr:uid="{7E3EC913-5F4F-4CF4-BE45-9FF2C70AC14D}"/>
    <cellStyle name="style1524000101176" xfId="44937" xr:uid="{87480B43-B2C9-4983-A8DE-76E2D469ECE3}"/>
    <cellStyle name="style1524000101290" xfId="44938" xr:uid="{415E0A46-2573-4F97-834E-28478E64D8DE}"/>
    <cellStyle name="style1524000101398" xfId="44939" xr:uid="{B2C994EA-73EB-4D53-BD0F-95479612FF7C}"/>
    <cellStyle name="style1524000101521" xfId="44942" xr:uid="{2D365843-214B-427D-B58F-0E3A154D8FBF}"/>
    <cellStyle name="style1524000101631" xfId="44940" xr:uid="{17532671-7924-44DA-B40D-35521A051630}"/>
    <cellStyle name="style1524000101740" xfId="44943" xr:uid="{9346557D-ECE5-4280-B581-D2064812A2C4}"/>
    <cellStyle name="style1524000101849" xfId="44945" xr:uid="{FE57FEAB-4B61-4880-B864-1A5A911527F7}"/>
    <cellStyle name="style1524000101969" xfId="44946" xr:uid="{BBF6BB55-1B0C-4A1D-A3F1-46BEF2B7B9A6}"/>
    <cellStyle name="style1524000102083" xfId="44941" xr:uid="{052134C2-211C-4AEC-9F7D-6C94D8BF384E}"/>
    <cellStyle name="style1524000102533" xfId="44944" xr:uid="{934D0668-C6DA-4430-BE5C-D07E75BFD0F5}"/>
    <cellStyle name="style1524000103016" xfId="44947" xr:uid="{A176C525-3669-44DD-86F0-2F46C51AFE21}"/>
    <cellStyle name="style1524000149826" xfId="44948" xr:uid="{33871902-2EAC-4055-AE6F-39F04608D984}"/>
    <cellStyle name="style1524000150020" xfId="44949" xr:uid="{634275CB-6FAA-45CA-A0A4-DB4FD26FF88E}"/>
    <cellStyle name="style1524000150150" xfId="44954" xr:uid="{8A2DAC8D-080A-4BE0-BBE2-A32E34053241}"/>
    <cellStyle name="style1524000150248" xfId="44955" xr:uid="{2184921E-61C0-49C1-9B37-7070E59B2D42}"/>
    <cellStyle name="style1524000150444" xfId="44951" xr:uid="{95D73B80-419D-4EDC-85A2-3FFB26100A6D}"/>
    <cellStyle name="style1524000150538" xfId="44952" xr:uid="{ECB70E6D-ECCD-49CE-BC42-4843179CDA14}"/>
    <cellStyle name="style1524000150633" xfId="44950" xr:uid="{0B04A04E-C543-4D34-80B3-081FF839D3BA}"/>
    <cellStyle name="style1524000150728" xfId="44953" xr:uid="{AAF46B30-7560-495A-BBBB-FA6B2B070FB3}"/>
    <cellStyle name="style1524000150821" xfId="44956" xr:uid="{C76A0DF1-5C25-4ED0-9DA1-C6E70F1D6545}"/>
    <cellStyle name="style1524000150942" xfId="44957" xr:uid="{AC124B04-D1DC-4FBC-B312-F8DDE24687FF}"/>
    <cellStyle name="style1524000151094" xfId="44958" xr:uid="{6686FD84-8A0C-4FD3-8D40-C0A20C608ED3}"/>
    <cellStyle name="style1524000151208" xfId="44959" xr:uid="{8E9B6392-A377-482C-A707-AEC15E5FCF77}"/>
    <cellStyle name="style1524000151337" xfId="44960" xr:uid="{64BB2D8E-B422-4875-A64D-2EC61597584A}"/>
    <cellStyle name="style1524000151463" xfId="44966" xr:uid="{6B37C02C-ADA0-4D22-9A34-114813E85E80}"/>
    <cellStyle name="style1524000151573" xfId="44961" xr:uid="{98743E76-C72F-4ED0-974B-84F36EFD170C}"/>
    <cellStyle name="style1524000151679" xfId="44967" xr:uid="{9E14B285-C3FA-4921-8656-763A4DD397BE}"/>
    <cellStyle name="style1524000151795" xfId="44972" xr:uid="{5B9331FB-7EC3-43D2-B754-E708993150A1}"/>
    <cellStyle name="style1524000151893" xfId="44973" xr:uid="{2EA0681E-85A6-4C30-B75E-3F2B7E19BC85}"/>
    <cellStyle name="style1524000152000" xfId="44962" xr:uid="{B9ECA4C0-CB34-4F0C-92C3-3B9C65E6832E}"/>
    <cellStyle name="style1524000152130" xfId="44963" xr:uid="{6C5EF4F7-2645-49A5-AEAC-D7383228F251}"/>
    <cellStyle name="style1524000152280" xfId="44964" xr:uid="{98388D57-35FC-4F62-9B0D-B29C1AC274DC}"/>
    <cellStyle name="style1524000152383" xfId="44965" xr:uid="{F7243250-731D-487B-ADDC-3CFC069FF715}"/>
    <cellStyle name="style1524000152481" xfId="44968" xr:uid="{FF519EC9-6A7F-4F84-A42A-E30E0F98A079}"/>
    <cellStyle name="style1524000152576" xfId="44969" xr:uid="{7CE60FF7-0887-4C85-A454-964606F8494F}"/>
    <cellStyle name="style1524000152672" xfId="44970" xr:uid="{B5708799-D2AD-48F8-8FA3-6F860E990C75}"/>
    <cellStyle name="style1524000152795" xfId="44971" xr:uid="{BC6646BB-44CE-496F-8BD9-7A4170D2F79F}"/>
    <cellStyle name="style1524000197380" xfId="44974" xr:uid="{BD2D4707-12BB-446C-AC2D-5AAE1BB6EC49}"/>
    <cellStyle name="style1524000197521" xfId="44975" xr:uid="{364F1B21-49B5-4FEC-9F26-574C2CBC8421}"/>
    <cellStyle name="style1524000197636" xfId="44980" xr:uid="{C15505D3-55B5-4813-8C9C-56C8E35F9EE2}"/>
    <cellStyle name="style1524000197747" xfId="44981" xr:uid="{AB20FD5E-DFDF-4B53-9DD4-D781170D0510}"/>
    <cellStyle name="style1524000197956" xfId="44977" xr:uid="{C58FA7BD-F65C-4E8A-9B8A-8754EDEAC9C7}"/>
    <cellStyle name="style1524000198070" xfId="44978" xr:uid="{A388DF9E-50AE-4306-B4D4-5645322079D2}"/>
    <cellStyle name="style1524000198195" xfId="44976" xr:uid="{279108F9-F7C4-4133-A750-4139D0936D82}"/>
    <cellStyle name="style1524000198320" xfId="44979" xr:uid="{522418E6-918A-4390-8AEF-A2AEB69FA5C4}"/>
    <cellStyle name="style1524000198421" xfId="44982" xr:uid="{76D09458-FA58-43F6-9020-67327680DD43}"/>
    <cellStyle name="style1524000198521" xfId="44983" xr:uid="{AA1E4BDB-3FC4-40B1-9C77-269B611BA3C2}"/>
    <cellStyle name="style1524000198639" xfId="44984" xr:uid="{90A4F405-2C88-43C1-AAF5-A89016E5B281}"/>
    <cellStyle name="style1524000198758" xfId="44985" xr:uid="{AB01BE69-5717-45B9-97F8-F678C99DEAD4}"/>
    <cellStyle name="style1524000198856" xfId="44986" xr:uid="{95EBFEE4-E7BD-4567-B2C0-40E73A938928}"/>
    <cellStyle name="style1524000198964" xfId="44992" xr:uid="{4ADD6DEE-CBD9-4658-8C2F-0D9EC1E90F92}"/>
    <cellStyle name="style1524000199061" xfId="44987" xr:uid="{E5DBB96B-375B-436A-9866-0BA6F9929717}"/>
    <cellStyle name="style1524000199156" xfId="44993" xr:uid="{B57294DD-A255-4754-9AA5-EB9C2ABE29D6}"/>
    <cellStyle name="style1524000199259" xfId="44998" xr:uid="{CD3258D6-9E79-4D50-B502-14DBD379C657}"/>
    <cellStyle name="style1524000199360" xfId="44999" xr:uid="{5A6E831E-FAF3-4DA6-AF18-A14CD860FABB}"/>
    <cellStyle name="style1524000199456" xfId="44988" xr:uid="{2A010420-3EF5-44E7-91E0-9798ADCE0EDD}"/>
    <cellStyle name="style1524000199552" xfId="44989" xr:uid="{883E28EE-D7AC-465E-B6D1-76C82A65A298}"/>
    <cellStyle name="style1524000199647" xfId="44990" xr:uid="{9489B5FC-FADB-4B61-A670-21B48542CF0D}"/>
    <cellStyle name="style1524000199758" xfId="44991" xr:uid="{03BE7EB1-E6AC-421F-A83C-3D0F39974F34}"/>
    <cellStyle name="style1524000199891" xfId="44994" xr:uid="{CC242E2D-E7D9-4505-8042-2343172869A8}"/>
    <cellStyle name="style1524000200009" xfId="44995" xr:uid="{61D6829B-F664-42CB-B31E-BB5F6C5A6D88}"/>
    <cellStyle name="style1524000200131" xfId="44996" xr:uid="{D45F2BB4-BA28-4903-A087-AE37461CE690}"/>
    <cellStyle name="style1524000200229" xfId="44997" xr:uid="{397C7FD9-FD68-43F9-BB7F-8563404B87FA}"/>
    <cellStyle name="style1524000200425" xfId="45000" xr:uid="{91265597-D327-4FEE-81C5-45B000078660}"/>
    <cellStyle name="style1524000200518" xfId="45001" xr:uid="{95B29252-46F1-4B85-B99D-B38E54BFE7F6}"/>
    <cellStyle name="style1524000200618" xfId="45002" xr:uid="{86A1E914-AC15-43B5-9602-9E101BE23955}"/>
    <cellStyle name="style1524000200721" xfId="45003" xr:uid="{C4512D07-BFC7-49DE-9040-87CA64EC7137}"/>
    <cellStyle name="style1524000247133" xfId="45004" xr:uid="{230ECAB4-B1AF-443D-B997-CF66860CF4F5}"/>
    <cellStyle name="style1524000247242" xfId="45005" xr:uid="{1B26D845-0D9D-40D7-B218-D4642E59CE13}"/>
    <cellStyle name="style1524000247343" xfId="45010" xr:uid="{F91F3AAC-96B1-4DAF-88B6-6A0630AB3FF4}"/>
    <cellStyle name="style1524000247438" xfId="45011" xr:uid="{C028B9E4-1FC2-4C63-8C60-9E31E52F6200}"/>
    <cellStyle name="style1524000247627" xfId="45007" xr:uid="{79176529-FE3B-4547-A7E3-FF1E11CE9B1F}"/>
    <cellStyle name="style1524000247720" xfId="45008" xr:uid="{73494086-761A-46EC-900C-B0DAB9774B94}"/>
    <cellStyle name="style1524000247814" xfId="45006" xr:uid="{D49B1658-8BDB-40A7-93C7-40BCDDD6D732}"/>
    <cellStyle name="style1524000247910" xfId="45009" xr:uid="{60CFF35F-36C8-4E5E-B97F-08AD906D24C8}"/>
    <cellStyle name="style1524000248003" xfId="45012" xr:uid="{B6D2FEA3-3DE3-4466-B8D0-EB64060583ED}"/>
    <cellStyle name="style1524000248097" xfId="45013" xr:uid="{C4D5ED87-3600-4F43-B698-12132D051AE5}"/>
    <cellStyle name="style1524000248192" xfId="45014" xr:uid="{997C6CA0-14B2-4BD0-81EB-713B6501C2AC}"/>
    <cellStyle name="style1524000248293" xfId="45015" xr:uid="{0074CDF3-E4E7-4FCF-8982-E5FFA703A952}"/>
    <cellStyle name="style1524000248390" xfId="45016" xr:uid="{CB8827CE-8CF5-4134-9EE2-8907B8BF9F89}"/>
    <cellStyle name="style1524000248492" xfId="45019" xr:uid="{76721DEE-1470-4F1B-8C38-CD37CA2139F2}"/>
    <cellStyle name="style1524000248585" xfId="45017" xr:uid="{FAF183B4-5558-4E5F-B6B5-52DDCB91EB2C}"/>
    <cellStyle name="style1524000248679" xfId="45020" xr:uid="{2BC1E413-D808-42A9-81C9-5B2D52F81990}"/>
    <cellStyle name="style1524000248774" xfId="45022" xr:uid="{ABB7137F-2707-4D6F-826A-72C6121677AB}"/>
    <cellStyle name="style1524000248871" xfId="45023" xr:uid="{50692B19-7A93-4B4E-916B-1AB503A0494C}"/>
    <cellStyle name="style1524000248965" xfId="45018" xr:uid="{F1B56038-E61D-431F-BA0D-195951CA36DC}"/>
    <cellStyle name="style1524000249346" xfId="45021" xr:uid="{E0ED17FC-B9C8-483F-9491-98BDD989180B}"/>
    <cellStyle name="style1524000249744" xfId="45024" xr:uid="{3C6D50F4-2833-483C-8D5B-9FDA77D930E0}"/>
    <cellStyle name="style1524000296867" xfId="45025" xr:uid="{52FC5F37-50BE-4DE3-A26A-8DDD9EDA3EB7}"/>
    <cellStyle name="style1524000296989" xfId="45026" xr:uid="{29A7EBDA-2F4C-425A-A18D-E43DCC43676B}"/>
    <cellStyle name="style1524000297084" xfId="45031" xr:uid="{75FE09A2-9B76-4C0E-80B5-0D9FB66CA495}"/>
    <cellStyle name="style1524000297358" xfId="45032" xr:uid="{15D84448-FEA3-4DBC-BA46-0F66DCF5DE52}"/>
    <cellStyle name="style1524000297748" xfId="45028" xr:uid="{9CCFDF24-A143-4C54-8CF1-AAFDC807CA85}"/>
    <cellStyle name="style1524000297853" xfId="45029" xr:uid="{501FE611-D76A-4BA5-B698-6D24CF4B0D98}"/>
    <cellStyle name="style1524000297949" xfId="45027" xr:uid="{C08EA51B-1D08-424B-885D-3F2A49C0FB6E}"/>
    <cellStyle name="style1524000298044" xfId="45030" xr:uid="{4F57F10C-59D7-44ED-8BE9-C04AE7BE497C}"/>
    <cellStyle name="style1524000298145" xfId="45033" xr:uid="{847C847D-7671-4B16-B2FD-36EEBACC57CD}"/>
    <cellStyle name="style1524000298239" xfId="45034" xr:uid="{D99C9C6C-C9DD-4EC5-AA15-960161ECB393}"/>
    <cellStyle name="style1524000298336" xfId="45035" xr:uid="{16BD1B21-E9F8-407F-9363-D0C181DC6FAD}"/>
    <cellStyle name="style1524000298455" xfId="45036" xr:uid="{FB34F114-3B1B-491C-924A-03A4F0D13700}"/>
    <cellStyle name="style1524000298551" xfId="45037" xr:uid="{851B244D-74D4-4640-926C-17676AA4E04F}"/>
    <cellStyle name="style1524000298652" xfId="45040" xr:uid="{DC75419E-F6BC-4893-8497-0B66FA54A9D7}"/>
    <cellStyle name="style1524000298745" xfId="45038" xr:uid="{99F40FA0-D9A9-4AB0-AB1A-6165274DA855}"/>
    <cellStyle name="style1524000298839" xfId="45041" xr:uid="{ADEFC85D-F402-463D-AC1B-2DE49F78F27D}"/>
    <cellStyle name="style1524000298934" xfId="45046" xr:uid="{BA1E204E-91A4-4170-BD9A-31B192BF7615}"/>
    <cellStyle name="style1524000299028" xfId="45047" xr:uid="{DEC9E617-0313-4589-ACD4-A6D3DB988BB8}"/>
    <cellStyle name="style1524000299122" xfId="45039" xr:uid="{A9201B95-5ADC-46B9-8A98-44432FED906B}"/>
    <cellStyle name="style1524000299513" xfId="45042" xr:uid="{5A8D6BFA-D7B8-4CEE-8043-AD59F86A80CB}"/>
    <cellStyle name="style1524000299607" xfId="45043" xr:uid="{8B645A4D-B450-4462-8A57-EAAEA592CE12}"/>
    <cellStyle name="style1524000299700" xfId="45044" xr:uid="{A099A4A3-703F-474C-9B6E-56D43C2B1DA7}"/>
    <cellStyle name="style1524000299797" xfId="45045" xr:uid="{96E8EC25-141D-48D5-A318-47DCE3B37FA1}"/>
    <cellStyle name="style1524000299918" xfId="45048" xr:uid="{74085930-AE23-4055-8FCC-2BDC3F8C556A}"/>
    <cellStyle name="style1524000300019" xfId="45049" xr:uid="{EDDF8B9F-FBF0-4460-ABCE-0E516A060A29}"/>
    <cellStyle name="style1524000300123" xfId="45050" xr:uid="{B018FC60-391A-43B1-B8EA-712612FB5D9E}"/>
    <cellStyle name="style1524000300331" xfId="45051" xr:uid="{53582DD6-91C8-4F6C-91E0-C26D5AD1DF21}"/>
    <cellStyle name="style1524000300454" xfId="45052" xr:uid="{67284344-446F-46D3-B2E6-AEC96CDD1B72}"/>
    <cellStyle name="style1524000300610" xfId="45053" xr:uid="{2F435069-D3A1-4513-B1E5-170576754002}"/>
    <cellStyle name="style1524000300739" xfId="45054" xr:uid="{95B6F6F4-32FD-485D-9085-6C78416F4289}"/>
    <cellStyle name="style1524000300836" xfId="45055" xr:uid="{1D73930B-5AF5-4F40-88E4-F3ECC68643D4}"/>
    <cellStyle name="style1524000300925" xfId="45056" xr:uid="{BACCDFD7-7525-44D4-B7C6-3CF27AEB143A}"/>
    <cellStyle name="style1524000301009" xfId="45057" xr:uid="{1BFEEED1-0D58-4B15-A0AF-2E1BE5D412B0}"/>
    <cellStyle name="style1524000301252" xfId="45058" xr:uid="{70596714-43C6-4453-8C4F-C4CB9575F4B8}"/>
    <cellStyle name="style1524000301353" xfId="45059" xr:uid="{E877603E-D23C-440A-9A7D-5ED4F5E3EC2C}"/>
    <cellStyle name="style1524000301464" xfId="45060" xr:uid="{ED1C852E-BA0D-41D4-BF78-8C0F837FFDB2}"/>
    <cellStyle name="style1524000301564" xfId="45061" xr:uid="{4C10402A-FBA9-45C7-9900-7F8D172310D0}"/>
    <cellStyle name="style1524000301662" xfId="45062" xr:uid="{C5AC1D19-B506-46EA-B068-4AFF45FB20AB}"/>
    <cellStyle name="style1524000301755" xfId="45063" xr:uid="{28394D6E-B976-4DFB-B282-76E296DA8BB0}"/>
    <cellStyle name="style1524000350403" xfId="45064" xr:uid="{F856B68C-3FC9-488E-ABE9-26957138450E}"/>
    <cellStyle name="style1524000350653" xfId="45065" xr:uid="{A6B92727-411A-4430-8CFD-CC290C465388}"/>
    <cellStyle name="style1524000350869" xfId="45070" xr:uid="{8AC2E132-43E0-49EB-B78A-C718EF55E061}"/>
    <cellStyle name="style1524000351086" xfId="45071" xr:uid="{DAA98B99-113D-4F1B-8AA3-0D8DEBE76EB3}"/>
    <cellStyle name="style1524000351377" xfId="45067" xr:uid="{69696ED0-FAC4-4DA4-BE7D-75C38D7F2820}"/>
    <cellStyle name="style1524000351471" xfId="45068" xr:uid="{5C4DC913-6EF4-4171-82BE-330833B28B1D}"/>
    <cellStyle name="style1524000351574" xfId="45066" xr:uid="{B50B4671-A0E2-4E24-ACAC-C491EF168AF4}"/>
    <cellStyle name="style1524000351746" xfId="45069" xr:uid="{BDA84FE4-2308-453F-A785-06CFE371C4D2}"/>
    <cellStyle name="style1524000351872" xfId="45072" xr:uid="{074E1A35-3B6B-48BE-9482-CB79CAFCF9FA}"/>
    <cellStyle name="style1524000352140" xfId="45073" xr:uid="{95CFEC16-F8FB-4DB5-9635-E30073C00925}"/>
    <cellStyle name="style1524000352363" xfId="45074" xr:uid="{42C2E4BA-7EF4-4CB0-AF78-52DB51BBB7CE}"/>
    <cellStyle name="style1524000352606" xfId="45075" xr:uid="{B77E098C-E57C-405D-8FEE-9F9D4A8E5365}"/>
    <cellStyle name="style1524000352842" xfId="45076" xr:uid="{EC78500E-7058-4962-B1B9-9BC945B78D7A}"/>
    <cellStyle name="style1524000353064" xfId="45078" xr:uid="{564D206B-2D34-4D83-9387-909ABE2E5024}"/>
    <cellStyle name="style1524000353258" xfId="45080" xr:uid="{D02A9FFD-5B60-4541-B7DC-A460E085A98D}"/>
    <cellStyle name="style1524000353400" xfId="45077" xr:uid="{14E6C738-D782-4635-9060-1B4A8ACC21C0}"/>
    <cellStyle name="style1524000353497" xfId="45079" xr:uid="{E5B8EDAD-B418-46AF-BA5E-BC5B804CDA9B}"/>
    <cellStyle name="style1524000353592" xfId="45081" xr:uid="{DD10DFA6-EA35-4DA5-8646-6025EA3ECFF5}"/>
    <cellStyle name="style1524000401799" xfId="45083" xr:uid="{D96E2BB0-D7AD-42F0-8FFD-004CDCB953E2}"/>
    <cellStyle name="style1524000401912" xfId="45084" xr:uid="{CAA9BFF7-A2C8-4AEE-A91E-C22FCB160ECF}"/>
    <cellStyle name="style1524000402007" xfId="45082" xr:uid="{0760542A-ECBE-43F5-B963-6AB013FAC02A}"/>
    <cellStyle name="style1524000402117" xfId="45085" xr:uid="{62ACB04A-2948-49CD-9D9D-5725F872B30A}"/>
    <cellStyle name="style1524000402249" xfId="45086" xr:uid="{276680C2-6A70-497A-B004-F28A8436E5DE}"/>
    <cellStyle name="style1524000402469" xfId="45087" xr:uid="{0E852302-A138-49B5-8800-6D26C850F7C2}"/>
    <cellStyle name="style1524000402612" xfId="45088" xr:uid="{9AABC2B4-6AC6-4D72-A0E8-6C91A52EB057}"/>
    <cellStyle name="style1524000402804" xfId="45089" xr:uid="{2A181C0F-6EE4-4730-A700-A905D8CE273E}"/>
    <cellStyle name="style1524000402948" xfId="45091" xr:uid="{B849AE4E-10AF-4363-A35B-5D2DEDB25CDF}"/>
    <cellStyle name="style1524000403073" xfId="45092" xr:uid="{C570FBA4-EBB0-4FC9-A1CE-6D718A9684B7}"/>
    <cellStyle name="style1524000403199" xfId="45094" xr:uid="{72433FFB-BB5B-4A8F-B92B-6B8ABC2A48ED}"/>
    <cellStyle name="style1524000403328" xfId="45095" xr:uid="{B124B272-3EE2-42CB-9A34-8ADB12A34EF1}"/>
    <cellStyle name="style1524000403448" xfId="45090" xr:uid="{C103D151-7A1C-4EA9-ACA1-E320F29F2534}"/>
    <cellStyle name="style1524000403576" xfId="45093" xr:uid="{47B8F627-716F-4323-9FDA-F9FC3C4E59B7}"/>
    <cellStyle name="style1524000403695" xfId="45096" xr:uid="{EE881B72-B1DE-454E-95C9-6EB664C5970E}"/>
    <cellStyle name="style1524000403910" xfId="45098" xr:uid="{0105D71B-46E7-4283-8C9A-264E3FDC1B59}"/>
    <cellStyle name="style1524000404017" xfId="45099" xr:uid="{E9DDADFD-5B9D-4C5D-AF29-C22435A0A7DC}"/>
    <cellStyle name="style1524000404128" xfId="45097" xr:uid="{6911EFFE-BB63-427D-811D-3909418E77AB}"/>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209466735" xfId="45882" xr:uid="{04835727-4679-435A-A09F-6D8F0BF31F59}"/>
    <cellStyle name="style1542209466982" xfId="45885" xr:uid="{0AD7D082-B49E-4AEA-ABD7-113A2F0AB906}"/>
    <cellStyle name="style1542209467486" xfId="45888" xr:uid="{DCE35AC9-E62C-48A2-A7F7-4AB09C1591C2}"/>
    <cellStyle name="style1542209467578" xfId="45891" xr:uid="{C069E769-31EE-4E06-8999-1701E160C9CF}"/>
    <cellStyle name="style1542209467680" xfId="45894" xr:uid="{3B0B46D2-B371-4F5F-881D-1BBF78E268EA}"/>
    <cellStyle name="style1542209467892" xfId="45895" xr:uid="{E8ED5039-3EBC-4AC2-81EA-37AAF323D702}"/>
    <cellStyle name="style1542209468257" xfId="45901" xr:uid="{E7E4B9C4-8359-4CFF-960D-D2DFFBA1020E}"/>
    <cellStyle name="style1542209468376" xfId="45902" xr:uid="{C362F9DC-9C86-474E-806A-4A0AAAFDDE4C}"/>
    <cellStyle name="style1542209468526" xfId="45900" xr:uid="{78DD26A1-D418-41D4-98EE-4575DC5510CD}"/>
    <cellStyle name="style1542209468649" xfId="45903" xr:uid="{5244594F-BF30-4128-98C5-8DA1E62AB3FD}"/>
    <cellStyle name="style1542209468767" xfId="45904" xr:uid="{DDEB072F-FC2B-4F75-9135-7BFD788BFD54}"/>
    <cellStyle name="style1542209468889" xfId="45905" xr:uid="{156945BC-F65D-4FF3-A7A0-B27B349893BE}"/>
    <cellStyle name="style1542209469216" xfId="45906" xr:uid="{B19B4C94-3CDD-42E4-BED7-8FA3A4520B53}"/>
    <cellStyle name="style1542209469335" xfId="45907" xr:uid="{4677327A-A42C-4483-A0B8-69E0A64675E6}"/>
    <cellStyle name="style1542209469459" xfId="45908" xr:uid="{E4731191-108A-430A-815C-2F68E291281F}"/>
    <cellStyle name="style1542209469640" xfId="45927" xr:uid="{2EBF166F-5548-47D4-89C4-7D3156027C26}"/>
    <cellStyle name="style1542209469730" xfId="45928" xr:uid="{9547785E-4D02-4056-9196-2281D19DD74C}"/>
    <cellStyle name="style1542209473631" xfId="45883" xr:uid="{74FF81F3-70CC-4CDF-B2EB-BDE05C563100}"/>
    <cellStyle name="style1542209473842" xfId="45886" xr:uid="{64AC44C3-6616-4DE8-B0F6-47C954EFCF6F}"/>
    <cellStyle name="style1542209474304" xfId="45889" xr:uid="{8CE96F63-A0C5-4680-B9E2-7CC671617901}"/>
    <cellStyle name="style1542209474399" xfId="45892" xr:uid="{984C3FAF-C869-47D0-851E-39116BFA815F}"/>
    <cellStyle name="style1542209474515" xfId="45897" xr:uid="{6BCDC2CF-3AA8-4C7E-88C9-2B1CF5279547}"/>
    <cellStyle name="style1542209474718" xfId="45899" xr:uid="{D89045C4-F675-4D6A-AA8B-F771839D84BA}"/>
    <cellStyle name="style1542209475062" xfId="45919" xr:uid="{6941CF62-2209-428C-8D6B-51F5FDF366AB}"/>
    <cellStyle name="style1542209475170" xfId="45920" xr:uid="{2857F320-ED5A-45C1-95F2-B036D7529F0B}"/>
    <cellStyle name="style1542209475276" xfId="45918" xr:uid="{92C7B11B-F629-4C38-BFE1-CD9582BE9FE7}"/>
    <cellStyle name="style1542209475381" xfId="45921" xr:uid="{A2926031-D332-4C33-92CC-1EC5EB677D84}"/>
    <cellStyle name="style1542209475495" xfId="45922" xr:uid="{0DA76294-18E4-402D-9445-EE6042434CBC}"/>
    <cellStyle name="style1542209475603" xfId="45923" xr:uid="{7539449E-81E6-41A9-85BE-CF123B617CCC}"/>
    <cellStyle name="style1542209475925" xfId="45924" xr:uid="{13FD2709-0D0E-4902-8A7D-3EC048D119C6}"/>
    <cellStyle name="style1542209476031" xfId="45925" xr:uid="{F138A124-6D06-4454-9A62-A38B05027276}"/>
    <cellStyle name="style1542209476137" xfId="45926" xr:uid="{C647F6A0-0A7E-4458-9980-5F30822051AD}"/>
    <cellStyle name="style1542209476288" xfId="45931" xr:uid="{A047E883-D9DE-439E-A114-92A8234151AD}"/>
    <cellStyle name="style1542209476378" xfId="45932" xr:uid="{33A3B1F7-5FC1-4BA3-BC78-67B9059BB11B}"/>
    <cellStyle name="style1542209480276" xfId="45884" xr:uid="{31708450-D8D3-409A-9624-D1CC2A6C5F76}"/>
    <cellStyle name="style1542209480490" xfId="45887" xr:uid="{57A8E650-7C59-489E-A8CF-591F6E5438F3}"/>
    <cellStyle name="style1542209480933" xfId="45890" xr:uid="{D8177025-AC0D-4BE1-872F-F31B0DD6D102}"/>
    <cellStyle name="style1542209481024" xfId="45893" xr:uid="{429CF787-5410-4492-B449-687046D23A36}"/>
    <cellStyle name="style1542209481128" xfId="45896" xr:uid="{B06F1B33-0D2B-4225-981F-A11E16B83DC3}"/>
    <cellStyle name="style1542209481327" xfId="45898" xr:uid="{C51C5EAB-B86F-46B9-A63F-D373D4C0C270}"/>
    <cellStyle name="style1542209481723" xfId="45910" xr:uid="{A0BF43D7-CCCE-420E-96DC-1582D511D0DA}"/>
    <cellStyle name="style1542209481830" xfId="45911" xr:uid="{8160F3FD-F6F6-48E9-A98D-9500910262BF}"/>
    <cellStyle name="style1542209481934" xfId="45909" xr:uid="{EB9AE22A-93AE-4649-8434-BF14E5A86D72}"/>
    <cellStyle name="style1542209482037" xfId="45912" xr:uid="{EED46258-405C-4895-90FE-C56025EC662D}"/>
    <cellStyle name="style1542209482141" xfId="45913" xr:uid="{72EC698E-7A1E-4B23-8B8F-FC745E5E390A}"/>
    <cellStyle name="style1542209482247" xfId="45914" xr:uid="{5C82FDF8-24C1-4117-B74F-640C9DA3E9E6}"/>
    <cellStyle name="style1542209482573" xfId="45915" xr:uid="{172D5B77-91F5-49C4-AB65-4AC3827A93D6}"/>
    <cellStyle name="style1542209482679" xfId="45916" xr:uid="{159CF8DB-C370-4932-BF95-62BF191CCB2E}"/>
    <cellStyle name="style1542209482785" xfId="45917" xr:uid="{D4C61347-2BD5-4B0A-A86D-5F88DE99AC7D}"/>
    <cellStyle name="style1542209482933" xfId="45929" xr:uid="{DCB7CEE4-D3E9-4335-96E0-FED672C77FB3}"/>
    <cellStyle name="style1542209483026" xfId="45930" xr:uid="{D541018D-3F15-4F39-8B94-34C5E2380AD2}"/>
    <cellStyle name="style1542210483001" xfId="45663" xr:uid="{53D2B914-4450-49C8-80A6-C14B680782C1}"/>
    <cellStyle name="style1542210483138" xfId="45664" xr:uid="{BC0E163F-3C92-4312-9CC1-06A9643CEC54}"/>
    <cellStyle name="style1542210483259" xfId="45669" xr:uid="{B619BBDB-81BB-4771-B235-B791C05C3202}"/>
    <cellStyle name="style1542210483380" xfId="45670" xr:uid="{0D59BB23-BC12-497D-B234-33FB4082D57E}"/>
    <cellStyle name="style1542210483646" xfId="45666" xr:uid="{0BDA1CE1-F303-4C73-89EB-18840A1BF2D0}"/>
    <cellStyle name="style1542210483782" xfId="45667" xr:uid="{EE661931-0391-498C-8FEB-170058E21685}"/>
    <cellStyle name="style1542210483906" xfId="45665" xr:uid="{EC674238-1A8D-4FDD-821E-1CCABC16BE71}"/>
    <cellStyle name="style1542210484035" xfId="45668" xr:uid="{984D9B59-9DCB-47CF-932B-619D2E21F7BB}"/>
    <cellStyle name="style1542210484164" xfId="45671" xr:uid="{22D51E3A-2A01-47C1-B6E7-1E5834401BC2}"/>
    <cellStyle name="style1542210484290" xfId="45672" xr:uid="{7D646E15-D2E1-4A6F-BF5A-90CC68F8FA9F}"/>
    <cellStyle name="style1542210484410" xfId="45673" xr:uid="{0BFB9BFF-692E-4689-902C-80DD52B56CAB}"/>
    <cellStyle name="style1542210484538" xfId="45674" xr:uid="{CB725976-9D78-422D-AD18-B4A8C36C0833}"/>
    <cellStyle name="style1542210484657" xfId="45675" xr:uid="{1CAD9A4B-828D-4678-BD36-D46C459CD02B}"/>
    <cellStyle name="style1542210484794" xfId="45681" xr:uid="{7DD0E91B-EE79-47D1-B87D-7BB30BFB35E0}"/>
    <cellStyle name="style1542210484914" xfId="45676" xr:uid="{3D10EECF-35CB-4658-941C-7AC031C80C10}"/>
    <cellStyle name="style1542210485035" xfId="45682" xr:uid="{EEDEBF13-9E9F-4963-A9E9-5BEB4E9CE320}"/>
    <cellStyle name="style1542210485156" xfId="45687" xr:uid="{2159393F-F4CC-45D3-9562-084248F58637}"/>
    <cellStyle name="style1542210485282" xfId="45688" xr:uid="{8BAAE064-1AB2-40EA-806E-5DFB83450C03}"/>
    <cellStyle name="style1542210485405" xfId="45677" xr:uid="{C3FE3BFD-F534-43F6-A551-52D8081A3533}"/>
    <cellStyle name="style1542210485553" xfId="45678" xr:uid="{301EAEC7-6301-4730-92CD-B171D5F9F4F3}"/>
    <cellStyle name="style1542210485674" xfId="45679" xr:uid="{D95A554C-A4CD-471F-A446-5F4D99D68E42}"/>
    <cellStyle name="style1542210485795" xfId="45680" xr:uid="{A4CEC02D-059A-4BF3-BE5A-26AD0D23DD9E}"/>
    <cellStyle name="style1542210485917" xfId="45683" xr:uid="{B1849AA8-51A4-4F92-9482-603E32CECCF1}"/>
    <cellStyle name="style1542210486036" xfId="45684" xr:uid="{BC94FD83-997A-464A-AF5E-41BBF2F42788}"/>
    <cellStyle name="style1542210486153" xfId="45685" xr:uid="{42DBF507-0701-4695-A7F2-AF95E6D176B2}"/>
    <cellStyle name="style1542210486275" xfId="45686" xr:uid="{A58CFBA4-7E94-4443-B989-ABA48C0ED795}"/>
    <cellStyle name="style1542210486412" xfId="45689" xr:uid="{D0C66787-D21E-4F4C-84CC-0E928F8330B1}"/>
    <cellStyle name="style1542210486541" xfId="45690" xr:uid="{89D2BCC3-ECAD-4C50-B1A0-91C6BC72A42D}"/>
    <cellStyle name="style1542210486668" xfId="45691" xr:uid="{FBC5953B-4AE8-43B1-8CB6-F5BD73E050C0}"/>
    <cellStyle name="style1542210486789" xfId="45692" xr:uid="{24D4B1B6-8FFD-469D-A0D7-B9DA1536C740}"/>
    <cellStyle name="style1542210488786" xfId="45693" xr:uid="{46C18EB8-1A8E-4FF7-A248-0DA5A6C3D8F5}"/>
    <cellStyle name="style1542210488904" xfId="45694" xr:uid="{544A833D-0AA7-4F2E-B39F-015A8F0D90A2}"/>
    <cellStyle name="style1542210489009" xfId="45699" xr:uid="{67EE56AB-7B06-4B1D-9018-6C3858DFCD20}"/>
    <cellStyle name="style1542210489114" xfId="45700" xr:uid="{B8BC3CCE-EA52-43A7-A62C-FC8572AF5F86}"/>
    <cellStyle name="style1542210489323" xfId="45696" xr:uid="{5DFCC48F-0EF9-4480-9C4E-157E8C0B556E}"/>
    <cellStyle name="style1542210489451" xfId="45697" xr:uid="{FB8F43CB-38FD-4F52-A4D9-4BA68B02CE8C}"/>
    <cellStyle name="style1542210489559" xfId="45695" xr:uid="{FE957949-B084-4E56-ABFC-3AAE9DE7B5F1}"/>
    <cellStyle name="style1542210489666" xfId="45698" xr:uid="{60A40249-B881-4FEE-A94E-73D8F155B279}"/>
    <cellStyle name="style1542210489770" xfId="45701" xr:uid="{94D973E0-AFF7-48E1-80D8-1660C3104758}"/>
    <cellStyle name="style1542210489875" xfId="45702" xr:uid="{7951A5CD-213D-447F-9BC5-C0EB5A12CE05}"/>
    <cellStyle name="style1542210489980" xfId="45703" xr:uid="{659B07B6-F031-417D-AD91-6363DB9711E4}"/>
    <cellStyle name="style1542210490089" xfId="45704" xr:uid="{98D9EF0A-020F-4F3F-83C4-F10F475EBECB}"/>
    <cellStyle name="style1542210490193" xfId="45705" xr:uid="{AC964C75-E5D8-412B-A03A-AC1700CD09F0}"/>
    <cellStyle name="style1542210490341" xfId="45711" xr:uid="{0634E676-01AB-406B-BF74-96A031731DA0}"/>
    <cellStyle name="style1542210490452" xfId="45706" xr:uid="{668FA120-E676-4800-A563-783F9270BC7D}"/>
    <cellStyle name="style1542210490558" xfId="45712" xr:uid="{9353EB30-DEC8-45A6-8904-4BCE476CF433}"/>
    <cellStyle name="style1542210490667" xfId="45717" xr:uid="{E1F08EBA-158E-4505-B46D-EFFB56108128}"/>
    <cellStyle name="style1542210490776" xfId="45718" xr:uid="{9EB83A66-1973-47A3-8FFC-C2DD2AC24C1F}"/>
    <cellStyle name="style1542210490882" xfId="45707" xr:uid="{BD7B852B-5E24-4E47-81D6-B7EA8FEFEDDE}"/>
    <cellStyle name="style1542210490987" xfId="45708" xr:uid="{1B5F1626-16DB-4A83-B226-8451310B8CDB}"/>
    <cellStyle name="style1542210491103" xfId="45709" xr:uid="{ADE42D49-3165-4FA6-966D-93C91B819B0D}"/>
    <cellStyle name="style1542210491209" xfId="45710" xr:uid="{5AB76C78-7F63-43FE-B8A0-6967CBF30595}"/>
    <cellStyle name="style1542210491315" xfId="45713" xr:uid="{8144480C-2AB3-4EDD-8463-DA1E9B3122AB}"/>
    <cellStyle name="style1542210491422" xfId="45714" xr:uid="{6FF8EF56-E5B9-4701-8C54-1B30DF5DCE4F}"/>
    <cellStyle name="style1542210491533" xfId="45715" xr:uid="{FAC93336-93A8-40FE-B6D8-76882EEEBEB2}"/>
    <cellStyle name="style1542210491639" xfId="45716" xr:uid="{B30F8F0F-08F1-4D7E-8DB3-67F50F404EF1}"/>
    <cellStyle name="style1542210491786" xfId="45719" xr:uid="{30B35D12-6E80-48B6-925A-26EF1DDAC7A9}"/>
    <cellStyle name="style1542210494083" xfId="45720" xr:uid="{D4D97838-08D6-4045-B463-681EFADF21E4}"/>
    <cellStyle name="style1542210494209" xfId="45721" xr:uid="{BBFF207D-9DD3-45E9-8529-09992829D9DB}"/>
    <cellStyle name="style1542210494319" xfId="45726" xr:uid="{884C1B1F-5219-466F-81F2-A65E998ED6E4}"/>
    <cellStyle name="style1542210494427" xfId="45727" xr:uid="{0D58DA03-7F1D-447C-AAB6-B52BA850EA30}"/>
    <cellStyle name="style1542210494650" xfId="45723" xr:uid="{61E73EB9-49B2-43B0-A70E-D8229B61F6DF}"/>
    <cellStyle name="style1542210494755" xfId="45724" xr:uid="{A4B26954-9A06-4730-B630-5C74CC7ACA6D}"/>
    <cellStyle name="style1542210494867" xfId="45722" xr:uid="{4C97B744-C2BF-4BCC-84AB-7A065431E409}"/>
    <cellStyle name="style1542210494975" xfId="45725" xr:uid="{FCEFD95E-9E1C-4ABB-8E33-9EBB877386F7}"/>
    <cellStyle name="style1542210495080" xfId="45728" xr:uid="{D48CF5EC-5F2F-4E98-A063-F8EB6BA7FF35}"/>
    <cellStyle name="style1542210495187" xfId="45729" xr:uid="{DB458159-BE8C-4BE7-91C4-41F9A36214D0}"/>
    <cellStyle name="style1542210495357" xfId="45730" xr:uid="{3ABF7C1B-397C-4E7F-9E9D-780985364F59}"/>
    <cellStyle name="style1542210495478" xfId="45731" xr:uid="{3C22B797-E5B1-4DF4-B6F4-B05976C2F6E7}"/>
    <cellStyle name="style1542210495585" xfId="45732" xr:uid="{7F52E231-5D36-4D5A-B445-C28CEA9A6677}"/>
    <cellStyle name="style1542210495699" xfId="45738" xr:uid="{CF7F710D-326A-4A83-B31F-C81AA4E2C9B8}"/>
    <cellStyle name="style1542210495806" xfId="45733" xr:uid="{BAD73B49-C189-4050-BAC8-10F627B26872}"/>
    <cellStyle name="style1542210495912" xfId="45739" xr:uid="{9F7E2A74-A095-492F-B509-3064F2589E0C}"/>
    <cellStyle name="style1542210496025" xfId="45744" xr:uid="{8E1F5C7E-55B9-4002-BFBF-DF9169654E5C}"/>
    <cellStyle name="style1542210496130" xfId="45745" xr:uid="{49325CBE-AE9E-469A-A97A-19C976133336}"/>
    <cellStyle name="style1542210496237" xfId="45734" xr:uid="{7AD441BA-F7EB-4081-9145-246FA5791022}"/>
    <cellStyle name="style1542210496342" xfId="45735" xr:uid="{F9909BB1-87FA-43AD-8B09-515B93273701}"/>
    <cellStyle name="style1542210496467" xfId="45736" xr:uid="{8B2CE27D-D44D-4555-A35D-D5B4005B1E71}"/>
    <cellStyle name="style1542210496575" xfId="45737" xr:uid="{4CF0CCF3-F5F0-4018-8044-8B9EFDA5F647}"/>
    <cellStyle name="style1542210496681" xfId="45740" xr:uid="{2F7B8C91-7571-448B-96C3-0B76F4750A26}"/>
    <cellStyle name="style1542210496785" xfId="45741" xr:uid="{79B5B114-87F4-4E13-8521-16C53BC8666E}"/>
    <cellStyle name="style1542210496890" xfId="45742" xr:uid="{2A89738B-19B1-42C4-8333-98CC5A3EFF5A}"/>
    <cellStyle name="style1542210496999" xfId="45743" xr:uid="{4766D8A6-CDB3-45CA-B24C-F887ED4A119E}"/>
    <cellStyle name="style1542210497190" xfId="45746" xr:uid="{5F3DB7B8-BF0D-44D3-8E86-FEAEA9897C0D}"/>
    <cellStyle name="style1542210497301" xfId="45747" xr:uid="{93ED34DB-01B7-466E-A977-815375857382}"/>
    <cellStyle name="style1542210497405" xfId="45748" xr:uid="{15C0F527-99E0-4C22-B49F-D91F813576D5}"/>
    <cellStyle name="style1542210497518" xfId="45749" xr:uid="{210DB9CA-A01B-488A-B348-26EFD84BD517}"/>
    <cellStyle name="style1542210500084" xfId="45750" xr:uid="{E6322FA0-8920-4C1C-B02B-6F09444C2064}"/>
    <cellStyle name="style1542210500209" xfId="45751" xr:uid="{9F8C1560-691C-44D7-910B-6DA42929DD37}"/>
    <cellStyle name="style1542210500313" xfId="45756" xr:uid="{79E87084-7D20-4791-B33E-6C5B326A4C73}"/>
    <cellStyle name="style1542210500417" xfId="45757" xr:uid="{1F8AE79D-AA30-4F63-9DB4-97E998552140}"/>
    <cellStyle name="style1542210500638" xfId="45753" xr:uid="{234D159E-EF76-47FA-8CB8-D6B859C29975}"/>
    <cellStyle name="style1542210500743" xfId="45754" xr:uid="{95FA6682-5180-4C96-BF16-D0AEBFBEED63}"/>
    <cellStyle name="style1542210500848" xfId="45752" xr:uid="{12E87FFB-EE2A-4625-A82F-EAC43A6AD618}"/>
    <cellStyle name="style1542210500954" xfId="45755" xr:uid="{D048B2C2-EC2C-4C99-97E1-FC768B7B0FC0}"/>
    <cellStyle name="style1542210501059" xfId="45758" xr:uid="{74CBA75D-D89D-43E3-8A6C-22B0718BF600}"/>
    <cellStyle name="style1542210501174" xfId="45759" xr:uid="{E0258E52-726F-4343-9C1F-33D876B66FD5}"/>
    <cellStyle name="style1542210501279" xfId="45760" xr:uid="{24243A5A-B454-4DB8-8CED-FCF34298F64F}"/>
    <cellStyle name="style1542210501386" xfId="45761" xr:uid="{FB640355-A3A8-488D-BC28-C59D4A1E2963}"/>
    <cellStyle name="style1542210501497" xfId="45762" xr:uid="{A42BA922-305B-46FF-8377-FE6C077072DB}"/>
    <cellStyle name="style1542210501611" xfId="45768" xr:uid="{30C66907-FB62-45BA-AEF6-E84433999B40}"/>
    <cellStyle name="style1542210501715" xfId="45763" xr:uid="{A1598320-2BE6-4796-A558-0948DB80348D}"/>
    <cellStyle name="style1542210501818" xfId="45769" xr:uid="{3542501A-DCC0-45A2-AA23-ED289FC2505D}"/>
    <cellStyle name="style1542210501923" xfId="45774" xr:uid="{A6B00A07-BD71-4D51-87AF-C3F7E672CD8A}"/>
    <cellStyle name="style1542210502029" xfId="45775" xr:uid="{153855C8-C4EE-4487-918A-3BB194498A9D}"/>
    <cellStyle name="style1542210502134" xfId="45764" xr:uid="{0A35D304-9751-4FCC-81EC-04D4334B6155}"/>
    <cellStyle name="style1542210502238" xfId="45765" xr:uid="{2BDF6F03-C509-441B-BE57-5DC74FB50009}"/>
    <cellStyle name="style1542210502343" xfId="45766" xr:uid="{E9E1178A-FB2B-47E7-ACBA-F099FC842FCD}"/>
    <cellStyle name="style1542210502460" xfId="45767" xr:uid="{874DA6EA-1939-4FB7-80F7-BD3F21F8BE98}"/>
    <cellStyle name="style1542210502567" xfId="45770" xr:uid="{A4242820-899B-4074-9783-A042687486FD}"/>
    <cellStyle name="style1542210502671" xfId="45771" xr:uid="{E1D933DF-7B80-4679-B5FA-0EF8A4462750}"/>
    <cellStyle name="style1542210502773" xfId="45772" xr:uid="{80F060FB-1B5E-41CD-835C-0ED2C6DC4F1A}"/>
    <cellStyle name="style1542210502880" xfId="45773" xr:uid="{04C1D206-0D59-4A66-80D0-95A44F27311F}"/>
    <cellStyle name="style1542210503005" xfId="45776" xr:uid="{53634A17-C96B-4D41-AEEF-70BA9D1A096F}"/>
    <cellStyle name="style1542210503111" xfId="45777" xr:uid="{05D0A586-5E05-4166-B13F-BD7DA1DB9A71}"/>
    <cellStyle name="style1542210503217" xfId="45778" xr:uid="{BB369338-067B-434D-9B75-AA606974EAB4}"/>
    <cellStyle name="style1542210503324" xfId="45779" xr:uid="{EC3FE7DD-A0E0-47D6-B563-559C0271843B}"/>
    <cellStyle name="style1542210505448" xfId="45780" xr:uid="{FC1C276E-A7FC-4A33-9AA4-D607C549A7EA}"/>
    <cellStyle name="style1542210505565" xfId="45781" xr:uid="{CFD3E3A0-4A9C-4439-823B-9E3149536693}"/>
    <cellStyle name="style1542210505671" xfId="45786" xr:uid="{E00E0E73-C027-42D8-B978-A066E0A24080}"/>
    <cellStyle name="style1542210505777" xfId="45787" xr:uid="{C1284A76-4BB5-43F4-A93D-4631DB1F0324}"/>
    <cellStyle name="style1542210505985" xfId="45783" xr:uid="{2A8EE19C-96FA-4631-A85B-03E45DED4589}"/>
    <cellStyle name="style1542210506091" xfId="45784" xr:uid="{000262C4-265F-4CDC-A818-6CDC56C34C7A}"/>
    <cellStyle name="style1542210506194" xfId="45782" xr:uid="{30038ECA-D59C-474E-96EF-C8DDE41716D8}"/>
    <cellStyle name="style1542210506306" xfId="45785" xr:uid="{1C6A112F-6DEB-488C-9C14-E7A0002F9A7B}"/>
    <cellStyle name="style1542210506410" xfId="45788" xr:uid="{A9E4585B-73F8-44DD-8836-17DC2B6D7EDB}"/>
    <cellStyle name="style1542210506524" xfId="45789" xr:uid="{D25A2C31-0FF7-4086-95A6-EA1A1072C2B7}"/>
    <cellStyle name="style1542210506629" xfId="45790" xr:uid="{8BB305A8-C4E6-4B5E-B7FC-A012839F4618}"/>
    <cellStyle name="style1542210506737" xfId="45791" xr:uid="{C9377D3E-1F3B-4316-A366-EB97F3D7D720}"/>
    <cellStyle name="style1542210506842" xfId="45792" xr:uid="{788DC943-4452-4F66-B41F-4DFE9B200959}"/>
    <cellStyle name="style1542210506956" xfId="45798" xr:uid="{C2AAFABC-E31D-49AB-8E20-A327B3583929}"/>
    <cellStyle name="style1542210507064" xfId="45793" xr:uid="{41A64276-FD90-49E4-BD92-2744640803DB}"/>
    <cellStyle name="style1542210507169" xfId="45799" xr:uid="{CE06969E-AE16-4931-9485-9284DC5C83C9}"/>
    <cellStyle name="style1542210507282" xfId="45804" xr:uid="{7F3F17F8-70C1-44ED-AF9E-AAE0927D71F1}"/>
    <cellStyle name="style1542210507387" xfId="45805" xr:uid="{F54604EA-0B09-4583-9EEB-5C1B0E38D6C9}"/>
    <cellStyle name="style1542210507503" xfId="45794" xr:uid="{AF0A225E-1771-4ED2-8C68-92F5ABC500D9}"/>
    <cellStyle name="style1542210507608" xfId="45795" xr:uid="{546F3DBC-D834-40AC-91F4-D739DEA9F131}"/>
    <cellStyle name="style1542210507724" xfId="45796" xr:uid="{E2D2AF83-9697-4F65-8875-0A7FA19A1694}"/>
    <cellStyle name="style1542210507829" xfId="45797" xr:uid="{476FDC65-AE4F-49DD-AFC0-E514C2D07DA4}"/>
    <cellStyle name="style1542210507935" xfId="45800" xr:uid="{CDDB80A9-8F0E-4CC1-87D7-09F48835DA36}"/>
    <cellStyle name="style1542210508042" xfId="45801" xr:uid="{59BD05A1-9446-4C00-A076-33EFAB5F02C4}"/>
    <cellStyle name="style1542210508148" xfId="45802" xr:uid="{21483206-D301-4BA5-A984-4F56DC4E84A0}"/>
    <cellStyle name="style1542210508258" xfId="45803" xr:uid="{E813538A-D9DC-422E-8C3E-FBC82B1CAC84}"/>
    <cellStyle name="style1542210508422" xfId="45806" xr:uid="{362E6819-C0E7-4603-A79C-905D881B3634}"/>
    <cellStyle name="style1542210508540" xfId="45807" xr:uid="{52B71DBA-7311-4CFD-9F03-19E486EFD691}"/>
    <cellStyle name="style1542210508645" xfId="45808" xr:uid="{1F9A68E9-961C-4EE0-9979-27729E8B98E4}"/>
    <cellStyle name="style1542210508751" xfId="45809" xr:uid="{4EF3F032-1FCB-4A21-9749-3935405CB4FE}"/>
    <cellStyle name="style1542210508873" xfId="45810" xr:uid="{7E192DE3-F800-420A-8281-3A3DF9D0116A}"/>
    <cellStyle name="style1542210508964" xfId="45811" xr:uid="{B59E2A26-19C2-4DF2-AC39-F0A28F3E735E}"/>
    <cellStyle name="style1542210509055" xfId="45812" xr:uid="{87076411-FBAB-4D7E-9E5F-F2A0909D42CF}"/>
    <cellStyle name="style1542210509147" xfId="45813" xr:uid="{5DFDD4B7-B7F2-4057-8B19-06B82653533A}"/>
    <cellStyle name="style1542210509240" xfId="45814" xr:uid="{E6FEB17F-1546-4B61-AA5B-05A2EEE192B5}"/>
    <cellStyle name="style1542210509331" xfId="45815" xr:uid="{EE502B58-2B44-497A-A9C1-9DD63094B45D}"/>
    <cellStyle name="style1542210509420" xfId="45816" xr:uid="{2B351E80-BA15-42E1-BFE5-DF7E2AF9E646}"/>
    <cellStyle name="style1542210509517" xfId="45817" xr:uid="{1FB6D099-2249-4065-813E-5C582EA6A674}"/>
    <cellStyle name="style1542210509660" xfId="45818" xr:uid="{99CD8883-E349-434D-B2DD-84035442E6E4}"/>
    <cellStyle name="style1542210509749" xfId="45819" xr:uid="{46CD9F87-511B-400A-9F35-DF44363D3653}"/>
    <cellStyle name="style1542210509838" xfId="45820" xr:uid="{92C22AF6-F14D-4636-9456-9DDAEF3EB657}"/>
    <cellStyle name="style1542210509930" xfId="45821" xr:uid="{53A03467-B8FF-4E0E-A508-F838B481E3BA}"/>
    <cellStyle name="style1542210512406" xfId="45822" xr:uid="{FC7FCA5F-3B5A-4105-B98A-2BE0897C8C59}"/>
    <cellStyle name="style1542210512528" xfId="45823" xr:uid="{12587B74-74CD-423C-A5A0-375498289C16}"/>
    <cellStyle name="style1542210512636" xfId="45828" xr:uid="{8B8C75B6-D776-4CE0-8270-0C36076A314B}"/>
    <cellStyle name="style1542210512740" xfId="45829" xr:uid="{9B803120-635B-4987-A349-CCDA7472D378}"/>
    <cellStyle name="style1542210513006" xfId="45825" xr:uid="{EC41EEBB-2672-4E50-93C1-64D5083512E7}"/>
    <cellStyle name="style1542210513112" xfId="45826" xr:uid="{D8B8EB16-49AD-4ACC-A0A0-179C23000F01}"/>
    <cellStyle name="style1542210513218" xfId="45824" xr:uid="{8A1C6A79-4386-42E6-8AA8-B1397CD56388}"/>
    <cellStyle name="style1542210513330" xfId="45827" xr:uid="{0FE25805-3D25-468A-9D4A-E0F9B67817DB}"/>
    <cellStyle name="style1542210513451" xfId="45830" xr:uid="{AE2F5007-00DA-4CB2-B8F2-E362EB3771DD}"/>
    <cellStyle name="style1542210513559" xfId="45831" xr:uid="{C9219A0B-5CEE-4831-B698-18966EB44ADD}"/>
    <cellStyle name="style1542210513667" xfId="45832" xr:uid="{C2F82B6B-6E44-450C-AECF-3EAD7A57D4DD}"/>
    <cellStyle name="style1542210513775" xfId="45833" xr:uid="{2C79EB2D-81F5-497D-82F7-E9C51FDFF929}"/>
    <cellStyle name="style1542210513879" xfId="45834" xr:uid="{6F477CC4-3042-4AE0-97F5-9563FB8A1E90}"/>
    <cellStyle name="style1542210513994" xfId="45840" xr:uid="{2A1AA4AB-F3A0-4F75-95CC-8976D9DE5223}"/>
    <cellStyle name="style1542210514101" xfId="45835" xr:uid="{C8C5D82F-9C0C-4FAC-82F1-6CCD00EFBBC4}"/>
    <cellStyle name="style1542210514205" xfId="45841" xr:uid="{81249502-9C41-4F1F-B250-05095F2286F2}"/>
    <cellStyle name="style1542210514317" xfId="45846" xr:uid="{671C2295-DCF9-43D4-8C2C-851ED350B694}"/>
    <cellStyle name="style1542210514422" xfId="45847" xr:uid="{C739361C-E66B-47C5-94B1-3ED8D0D33598}"/>
    <cellStyle name="style1542210514534" xfId="45836" xr:uid="{D8B52DB8-C599-404E-9E73-B20FF9468DB1}"/>
    <cellStyle name="style1542210514640" xfId="45837" xr:uid="{6CC03906-07DE-46D7-88BC-C1D9ECDFF999}"/>
    <cellStyle name="style1542210514745" xfId="45838" xr:uid="{F63DD7EC-1B7F-4506-9B97-D8B9EA68999C}"/>
    <cellStyle name="style1542210514850" xfId="45839" xr:uid="{DB61C4A5-DF19-458D-BD6F-A1E41CB036E1}"/>
    <cellStyle name="style1542210514955" xfId="45842" xr:uid="{A868FD27-B792-4074-8B84-2679CE9605E8}"/>
    <cellStyle name="style1542210515063" xfId="45843" xr:uid="{26B685A7-AD19-4753-AA25-A0DB344ED444}"/>
    <cellStyle name="style1542210515172" xfId="45844" xr:uid="{3EE70182-C20B-4E9E-A8D4-5B74C1E5354C}"/>
    <cellStyle name="style1542210515285" xfId="45845" xr:uid="{FB908C8F-80BA-471A-A265-CF05D15F3023}"/>
    <cellStyle name="style1542210515410" xfId="45848" xr:uid="{867EF313-CDB7-43F8-8154-2866AA950AEF}"/>
    <cellStyle name="style1542210515533" xfId="45849" xr:uid="{B5597CE0-7996-4D6E-B0AA-36042DC2E63C}"/>
    <cellStyle name="style1542210515649" xfId="45850" xr:uid="{C1DB4233-6C94-4ED0-8F4B-C84E4FF76928}"/>
    <cellStyle name="style1542210515762" xfId="45851" xr:uid="{9076BA2B-7397-42F2-8BC5-7C48C2C076C8}"/>
    <cellStyle name="style1542210515884" xfId="45852" xr:uid="{B600F344-F74B-470D-B790-466CA3057028}"/>
    <cellStyle name="style1542210515981" xfId="45853" xr:uid="{378B4FCE-740C-42FC-8D3B-6720697CCA2F}"/>
    <cellStyle name="style1542210516076" xfId="45854" xr:uid="{C7D54CA7-57A8-40E7-AB5C-320400FC50B2}"/>
    <cellStyle name="style1542210516174" xfId="45855" xr:uid="{475D7F70-A7D7-4022-B3C1-126CF8F6E185}"/>
    <cellStyle name="style1542210516273" xfId="45856" xr:uid="{9A1642D5-CD13-4D40-A1E1-BCD04C13B155}"/>
    <cellStyle name="style1542210516368" xfId="45857" xr:uid="{2BE4F45A-635D-4A2A-A01A-AA5E175A6988}"/>
    <cellStyle name="style1542210516469" xfId="45858" xr:uid="{F444232B-EFED-4C8C-A516-15172BF200D6}"/>
    <cellStyle name="style1542210516565" xfId="45859" xr:uid="{B3F3EDD5-542B-456C-B6EE-894410BF7F31}"/>
    <cellStyle name="style1542210516678" xfId="45860" xr:uid="{680F070D-CA4F-4DEF-93E2-4BAFD9F5AB5A}"/>
    <cellStyle name="style1542210516768" xfId="45861" xr:uid="{D7310DF7-8AC4-4324-A528-3029B8906A87}"/>
    <cellStyle name="style1542210516858" xfId="45862" xr:uid="{023339F0-7739-469B-B68A-C97CCB5D8203}"/>
    <cellStyle name="style1542210516967" xfId="45863" xr:uid="{90250683-024E-4310-B01C-3E61CB27512D}"/>
    <cellStyle name="style1542210519161" xfId="45865" xr:uid="{A2BEF4A6-4786-4A8D-92D1-DD685C7DD970}"/>
    <cellStyle name="style1542210519318" xfId="45866" xr:uid="{9467BEB9-6201-4CC3-A103-452C77197BA8}"/>
    <cellStyle name="style1542210519466" xfId="45864" xr:uid="{DBC7EA68-E494-4E17-B279-73FFCEED144E}"/>
    <cellStyle name="style1542210519596" xfId="45867" xr:uid="{A642A43C-CE72-4BD8-B267-33870DA94B20}"/>
    <cellStyle name="style1542210519715" xfId="45868" xr:uid="{F917549F-969C-4095-BA6B-F9E3BA2DE748}"/>
    <cellStyle name="style1542210519833" xfId="45869" xr:uid="{0A7CA964-22F9-4F2D-83ED-16FD6378447A}"/>
    <cellStyle name="style1542210519952" xfId="45870" xr:uid="{C81C6D74-3403-4DF8-8F97-0FA4489698BF}"/>
    <cellStyle name="style1542210520066" xfId="45871" xr:uid="{35DF22A5-65A5-4692-8E72-6D21F98D587D}"/>
    <cellStyle name="style1542210520171" xfId="45873" xr:uid="{5A272C6F-845A-47F1-B9D5-25E811EC43BB}"/>
    <cellStyle name="style1542210520277" xfId="45874" xr:uid="{FCDA4B01-8CC3-4DD1-9463-62771C3BA741}"/>
    <cellStyle name="style1542210520383" xfId="45876" xr:uid="{384601A4-FBE5-4341-B6A0-6CF4E1E02DEC}"/>
    <cellStyle name="style1542210520495" xfId="45877" xr:uid="{17EFE8B5-3540-4CA1-B593-4B9700D276E9}"/>
    <cellStyle name="style1542210520603" xfId="45872" xr:uid="{508C7861-D335-43FC-8726-00DE7BAA413D}"/>
    <cellStyle name="style1542210520722" xfId="45875" xr:uid="{A2F203F1-435C-497E-95AB-5810480C9FE2}"/>
    <cellStyle name="style1542210520842" xfId="45878" xr:uid="{1DFF11D8-37D1-4F01-B332-127A61FE3C56}"/>
    <cellStyle name="style1542210521079" xfId="45880" xr:uid="{5978285D-DE3E-47F1-B10D-E1635ED0E170}"/>
    <cellStyle name="style1542210521198" xfId="45881" xr:uid="{B814C2C5-A540-489A-A364-6D0FA39BFA5C}"/>
    <cellStyle name="style1542210521317" xfId="45879" xr:uid="{7B27BB95-E381-4F25-82AF-9C4EAB0038B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4">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1">
                  <c:v>2006</c:v>
                </c:pt>
                <c:pt idx="2">
                  <c:v>2012</c:v>
                </c:pt>
                <c:pt idx="3">
                  <c:v>2017</c:v>
                </c:pt>
              </c:numCache>
            </c:numRef>
          </c:xVal>
          <c:yVal>
            <c:numRef>
              <c:f>Water!$AB$105:$AB$116</c:f>
              <c:numCache>
                <c:formatCode>0.0</c:formatCode>
                <c:ptCount val="12"/>
                <c:pt idx="0">
                  <c:v>0</c:v>
                </c:pt>
                <c:pt idx="1">
                  <c:v>0</c:v>
                </c:pt>
                <c:pt idx="2">
                  <c:v>0</c:v>
                </c:pt>
                <c:pt idx="3">
                  <c:v>6.1101965938189604E-2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1">
                  <c:v>2006</c:v>
                </c:pt>
                <c:pt idx="2">
                  <c:v>2012</c:v>
                </c:pt>
                <c:pt idx="3">
                  <c:v>2017</c:v>
                </c:pt>
              </c:numCache>
            </c:numRef>
          </c:xVal>
          <c:yVal>
            <c:numRef>
              <c:f>Water!$W$105:$W$116</c:f>
              <c:numCache>
                <c:formatCode>0.0</c:formatCode>
                <c:ptCount val="12"/>
                <c:pt idx="0">
                  <c:v>0.83113168296292506</c:v>
                </c:pt>
                <c:pt idx="1">
                  <c:v>1</c:v>
                </c:pt>
                <c:pt idx="2">
                  <c:v>0.2</c:v>
                </c:pt>
                <c:pt idx="3">
                  <c:v>0.30291735637884964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1">
                  <c:v>2006</c:v>
                </c:pt>
                <c:pt idx="2">
                  <c:v>2012</c:v>
                </c:pt>
                <c:pt idx="3">
                  <c:v>2017</c:v>
                </c:pt>
              </c:numCache>
            </c:numRef>
          </c:xVal>
          <c:yVal>
            <c:numRef>
              <c:f>Water!$R$105:$R$116</c:f>
              <c:numCache>
                <c:formatCode>0.0</c:formatCode>
                <c:ptCount val="12"/>
                <c:pt idx="0">
                  <c:v>7.4002897239296015</c:v>
                </c:pt>
                <c:pt idx="1">
                  <c:v>5.4</c:v>
                </c:pt>
                <c:pt idx="2">
                  <c:v>1.4</c:v>
                </c:pt>
                <c:pt idx="3">
                  <c:v>0.64388639076940291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1">
                  <c:v>2006</c:v>
                </c:pt>
                <c:pt idx="2">
                  <c:v>2012</c:v>
                </c:pt>
                <c:pt idx="3">
                  <c:v>2017</c:v>
                </c:pt>
              </c:numCache>
            </c:numRef>
          </c:xVal>
          <c:yVal>
            <c:numRef>
              <c:f>Water!$M$105:$M$116</c:f>
              <c:numCache>
                <c:formatCode>0.0</c:formatCode>
                <c:ptCount val="12"/>
                <c:pt idx="0">
                  <c:v>10.258680558536668</c:v>
                </c:pt>
                <c:pt idx="1">
                  <c:v>8.9</c:v>
                </c:pt>
                <c:pt idx="2">
                  <c:v>3.5</c:v>
                </c:pt>
                <c:pt idx="3">
                  <c:v>2.6212006195891884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1">
                  <c:v>2006</c:v>
                </c:pt>
                <c:pt idx="2">
                  <c:v>2012</c:v>
                </c:pt>
                <c:pt idx="3">
                  <c:v>2017</c:v>
                </c:pt>
              </c:numCache>
            </c:numRef>
          </c:xVal>
          <c:yVal>
            <c:numRef>
              <c:f>Water!$H$105:$H$116</c:f>
              <c:numCache>
                <c:formatCode>0.0</c:formatCode>
                <c:ptCount val="12"/>
                <c:pt idx="0">
                  <c:v>10.204789397557668</c:v>
                </c:pt>
                <c:pt idx="1">
                  <c:v>8.1999999999999993</c:v>
                </c:pt>
                <c:pt idx="2">
                  <c:v>2.8</c:v>
                </c:pt>
                <c:pt idx="3">
                  <c:v>3.1793558703743554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1">
                  <c:v>2006</c:v>
                </c:pt>
                <c:pt idx="2">
                  <c:v>2012</c:v>
                </c:pt>
                <c:pt idx="3">
                  <c:v>2017</c:v>
                </c:pt>
              </c:numCache>
            </c:numRef>
          </c:xVal>
          <c:yVal>
            <c:numRef>
              <c:f>Water!$X$105:$X$116</c:f>
              <c:numCache>
                <c:formatCode>0.0</c:formatCode>
                <c:ptCount val="12"/>
                <c:pt idx="0">
                  <c:v>99.870493375525839</c:v>
                </c:pt>
                <c:pt idx="1">
                  <c:v>97.5</c:v>
                </c:pt>
                <c:pt idx="2">
                  <c:v>97.1</c:v>
                </c:pt>
                <c:pt idx="3">
                  <c:v>98.561867642572409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1">
                  <c:v>2006</c:v>
                </c:pt>
                <c:pt idx="2">
                  <c:v>2012</c:v>
                </c:pt>
                <c:pt idx="3">
                  <c:v>2017</c:v>
                </c:pt>
              </c:numCache>
            </c:numRef>
          </c:xVal>
          <c:yVal>
            <c:numRef>
              <c:f>Water!$S$105:$S$116</c:f>
              <c:numCache>
                <c:formatCode>0.0</c:formatCode>
                <c:ptCount val="12"/>
                <c:pt idx="0">
                  <c:v>93.89237804003659</c:v>
                </c:pt>
                <c:pt idx="1">
                  <c:v>89.7</c:v>
                </c:pt>
                <c:pt idx="2">
                  <c:v>93</c:v>
                </c:pt>
                <c:pt idx="3">
                  <c:v>95.195641146861348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1">
                  <c:v>2006</c:v>
                </c:pt>
                <c:pt idx="2">
                  <c:v>2012</c:v>
                </c:pt>
                <c:pt idx="3">
                  <c:v>2017</c:v>
                </c:pt>
              </c:numCache>
            </c:numRef>
          </c:xVal>
          <c:yVal>
            <c:numRef>
              <c:f>Water!$N$105:$N$116</c:f>
              <c:numCache>
                <c:formatCode>0.0</c:formatCode>
                <c:ptCount val="12"/>
                <c:pt idx="0">
                  <c:v>65.585095087982523</c:v>
                </c:pt>
                <c:pt idx="1">
                  <c:v>63.6</c:v>
                </c:pt>
                <c:pt idx="2">
                  <c:v>71</c:v>
                </c:pt>
                <c:pt idx="3">
                  <c:v>79.679226176705896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1">
                  <c:v>2006</c:v>
                </c:pt>
                <c:pt idx="2">
                  <c:v>2012</c:v>
                </c:pt>
                <c:pt idx="3">
                  <c:v>2017</c:v>
                </c:pt>
              </c:numCache>
            </c:numRef>
          </c:xVal>
          <c:yVal>
            <c:numRef>
              <c:f>Water!$I$105:$I$116</c:f>
              <c:numCache>
                <c:formatCode>0.0</c:formatCode>
                <c:ptCount val="12"/>
                <c:pt idx="0">
                  <c:v>51.598415245310015</c:v>
                </c:pt>
                <c:pt idx="1">
                  <c:v>44.4</c:v>
                </c:pt>
                <c:pt idx="2">
                  <c:v>42.1</c:v>
                </c:pt>
                <c:pt idx="3">
                  <c:v>59.649262692943083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1">
                  <c:v>2006</c:v>
                </c:pt>
                <c:pt idx="2">
                  <c:v>2012</c:v>
                </c:pt>
                <c:pt idx="3">
                  <c:v>2017</c:v>
                </c:pt>
              </c:numCache>
            </c:numRef>
          </c:xVal>
          <c:yVal>
            <c:numRef>
              <c:f>Water!$D$105:$D$116</c:f>
              <c:numCache>
                <c:formatCode>0.0</c:formatCode>
                <c:ptCount val="12"/>
                <c:pt idx="0">
                  <c:v>48.363209750345312</c:v>
                </c:pt>
                <c:pt idx="1">
                  <c:v>33.5</c:v>
                </c:pt>
                <c:pt idx="2">
                  <c:v>35.200000000000003</c:v>
                </c:pt>
                <c:pt idx="3">
                  <c:v>41.656008980853613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21.627376936791684</c:v>
                </c:pt>
                <c:pt idx="1">
                  <c:v>29.175803431302658</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9.5892573664339622</c:v>
                </c:pt>
                <c:pt idx="1">
                  <c:v>12.936117440081546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60.445563850418239</c:v>
                </c:pt>
                <c:pt idx="1">
                  <c:v>56.615961848799088</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8.3378018463561148</c:v>
                </c:pt>
                <c:pt idx="1">
                  <c:v>1.2721172798167117</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28.714324725501339</c:v>
                </c:pt>
                <c:pt idx="1">
                  <c:v>43.557057876336245</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9.8210912801995462</c:v>
                </c:pt>
                <c:pt idx="1">
                  <c:v>14.897715526652146</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51.998179809763542</c:v>
                </c:pt>
                <c:pt idx="1">
                  <c:v>40.803612804226532</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9.4664041845355769</c:v>
                </c:pt>
                <c:pt idx="1">
                  <c:v>0.74161379278507411</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51.103253525019554</c:v>
                </c:pt>
                <c:pt idx="1">
                  <c:v>69.596564560630881</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9.1741529422566934</c:v>
                </c:pt>
                <c:pt idx="1">
                  <c:v>12.494107194608905</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33.867214171337423</c:v>
                </c:pt>
                <c:pt idx="1">
                  <c:v>17.909328244760218</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5.8553793613863263</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81.919310700308273</c:v>
                </c:pt>
                <c:pt idx="1">
                  <c:v>88.856549528986065</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6.8695368210905094</c:v>
                </c:pt>
                <c:pt idx="1">
                  <c:v>7.4512753289332219</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10.206651797807197</c:v>
                </c:pt>
                <c:pt idx="1">
                  <c:v>3.6728383869409527</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1.004500680794024</c:v>
                </c:pt>
                <c:pt idx="1">
                  <c:v>1.9336755139761408E-2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93.069108846160191</c:v>
                </c:pt>
                <c:pt idx="1">
                  <c:v>94.380703043891771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3.9526725063700776</c:v>
                </c:pt>
                <c:pt idx="1">
                  <c:v>4.0083762988438787</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2.9782186474697312</c:v>
                </c:pt>
                <c:pt idx="1">
                  <c:v>1.551161591676447</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5.9759065587899229E-2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2006</c:v>
                </c:pt>
                <c:pt idx="2">
                  <c:v>2012</c:v>
                </c:pt>
                <c:pt idx="3">
                  <c:v>2017</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2006</c:v>
                </c:pt>
                <c:pt idx="2">
                  <c:v>2012</c:v>
                </c:pt>
                <c:pt idx="3">
                  <c:v>2017</c:v>
                </c:pt>
              </c:numCache>
            </c:numRef>
          </c:xVal>
          <c:yVal>
            <c:numRef>
              <c:f>Water!$W$205:$W$216</c:f>
              <c:numCache>
                <c:formatCode>0.0</c:formatCode>
                <c:ptCount val="12"/>
                <c:pt idx="0">
                  <c:v>0</c:v>
                </c:pt>
                <c:pt idx="1">
                  <c:v>0</c:v>
                </c:pt>
                <c:pt idx="2">
                  <c:v>0</c:v>
                </c:pt>
                <c:pt idx="3">
                  <c:v>0.15554643358985798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2006</c:v>
                </c:pt>
                <c:pt idx="2">
                  <c:v>2012</c:v>
                </c:pt>
                <c:pt idx="3">
                  <c:v>2017</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2006</c:v>
                </c:pt>
                <c:pt idx="2">
                  <c:v>2012</c:v>
                </c:pt>
                <c:pt idx="3">
                  <c:v>2017</c:v>
                </c:pt>
              </c:numCache>
            </c:numRef>
          </c:xVal>
          <c:yVal>
            <c:numRef>
              <c:f>Water!$M$205:$M$216</c:f>
              <c:numCache>
                <c:formatCode>0.0</c:formatCode>
                <c:ptCount val="12"/>
                <c:pt idx="0">
                  <c:v>0.24047201442427632</c:v>
                </c:pt>
                <c:pt idx="1">
                  <c:v>0.1</c:v>
                </c:pt>
                <c:pt idx="2">
                  <c:v>0.2</c:v>
                </c:pt>
                <c:pt idx="3">
                  <c:v>0.12212808093296251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2006</c:v>
                </c:pt>
                <c:pt idx="2">
                  <c:v>2012</c:v>
                </c:pt>
                <c:pt idx="3">
                  <c:v>2017</c:v>
                </c:pt>
              </c:numCache>
            </c:numRef>
          </c:xVal>
          <c:yVal>
            <c:numRef>
              <c:f>Water!$H$205:$H$216</c:f>
              <c:numCache>
                <c:formatCode>0.0</c:formatCode>
                <c:ptCount val="12"/>
                <c:pt idx="0">
                  <c:v>3.3769717907621732</c:v>
                </c:pt>
                <c:pt idx="1">
                  <c:v>3</c:v>
                </c:pt>
                <c:pt idx="2">
                  <c:v>0</c:v>
                </c:pt>
                <c:pt idx="3">
                  <c:v>0.35622055049627283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2006</c:v>
                </c:pt>
                <c:pt idx="2">
                  <c:v>2012</c:v>
                </c:pt>
                <c:pt idx="3">
                  <c:v>2017</c:v>
                </c:pt>
              </c:numCache>
            </c:numRef>
          </c:xVal>
          <c:yVal>
            <c:numRef>
              <c:f>Water!$X$205:$X$216</c:f>
              <c:numCache>
                <c:formatCode>0.0</c:formatCode>
                <c:ptCount val="12"/>
                <c:pt idx="0">
                  <c:v>100.05010403030577</c:v>
                </c:pt>
                <c:pt idx="1">
                  <c:v>99</c:v>
                </c:pt>
                <c:pt idx="2">
                  <c:v>98.1</c:v>
                </c:pt>
                <c:pt idx="3">
                  <c:v>99.484216385708066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2006</c:v>
                </c:pt>
                <c:pt idx="2">
                  <c:v>2012</c:v>
                </c:pt>
                <c:pt idx="3">
                  <c:v>2017</c:v>
                </c:pt>
              </c:numCache>
            </c:numRef>
          </c:xVal>
          <c:yVal>
            <c:numRef>
              <c:f>Water!$S$205:$S$216</c:f>
              <c:numCache>
                <c:formatCode>0.0</c:formatCode>
                <c:ptCount val="12"/>
                <c:pt idx="0">
                  <c:v>99.247405939117868</c:v>
                </c:pt>
                <c:pt idx="1">
                  <c:v>97.3</c:v>
                </c:pt>
                <c:pt idx="2">
                  <c:v>97.6</c:v>
                </c:pt>
                <c:pt idx="3">
                  <c:v>99.426823824478276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2006</c:v>
                </c:pt>
                <c:pt idx="2">
                  <c:v>2012</c:v>
                </c:pt>
                <c:pt idx="3">
                  <c:v>2017</c:v>
                </c:pt>
              </c:numCache>
            </c:numRef>
          </c:xVal>
          <c:yVal>
            <c:numRef>
              <c:f>Water!$N$205:$N$216</c:f>
              <c:numCache>
                <c:formatCode>0.0</c:formatCode>
                <c:ptCount val="12"/>
                <c:pt idx="0">
                  <c:v>100.18361759529415</c:v>
                </c:pt>
                <c:pt idx="1">
                  <c:v>96.3</c:v>
                </c:pt>
                <c:pt idx="2">
                  <c:v>96.2</c:v>
                </c:pt>
                <c:pt idx="3">
                  <c:v>98.502233146274406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2006</c:v>
                </c:pt>
                <c:pt idx="2">
                  <c:v>2012</c:v>
                </c:pt>
                <c:pt idx="3">
                  <c:v>2017</c:v>
                </c:pt>
              </c:numCache>
            </c:numRef>
          </c:xVal>
          <c:yVal>
            <c:numRef>
              <c:f>Water!$I$205:$I$216</c:f>
              <c:numCache>
                <c:formatCode>0.0</c:formatCode>
                <c:ptCount val="12"/>
                <c:pt idx="0">
                  <c:v>98.576672530205911</c:v>
                </c:pt>
                <c:pt idx="1">
                  <c:v>91.9</c:v>
                </c:pt>
                <c:pt idx="2">
                  <c:v>92.7</c:v>
                </c:pt>
                <c:pt idx="3">
                  <c:v>97.180370830546508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2006</c:v>
                </c:pt>
                <c:pt idx="2">
                  <c:v>2012</c:v>
                </c:pt>
                <c:pt idx="3">
                  <c:v>2017</c:v>
                </c:pt>
              </c:numCache>
            </c:numRef>
          </c:xVal>
          <c:yVal>
            <c:numRef>
              <c:f>Water!$D$205:$D$216</c:f>
              <c:numCache>
                <c:formatCode>0.0</c:formatCode>
                <c:ptCount val="12"/>
                <c:pt idx="0">
                  <c:v>89.366323331317346</c:v>
                </c:pt>
                <c:pt idx="1">
                  <c:v>81.2</c:v>
                </c:pt>
                <c:pt idx="2">
                  <c:v>86.3</c:v>
                </c:pt>
                <c:pt idx="3">
                  <c:v>92.476655933282046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74.991886733699559</c:v>
                </c:pt>
                <c:pt idx="1">
                  <c:v>78.90835605785891</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10.292670861990597</c:v>
                </c:pt>
                <c:pt idx="1">
                  <c:v>10.830208073686595</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11.157967779878277</c:v>
                </c:pt>
                <c:pt idx="1">
                  <c:v>10.261435868454498</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3.5574746244315634</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87.751544885557564</c:v>
                </c:pt>
                <c:pt idx="1">
                  <c:v>86.440040328957366</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7.9967388195387601</c:v>
                </c:pt>
                <c:pt idx="1">
                  <c:v>7.8772222980525068</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4.0472719991011701</c:v>
                </c:pt>
                <c:pt idx="1">
                  <c:v>5.5625320677362851</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0.20444429580250656</c:v>
                </c:pt>
                <c:pt idx="1">
                  <c:v>0.1202053052538492</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92.377726379530756</c:v>
                </c:pt>
                <c:pt idx="1">
                  <c:v>90.61373447955377</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6.2863831070474214</c:v>
                </c:pt>
                <c:pt idx="1">
                  <c:v>6.1663419530204795</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1.3358905134218162</c:v>
                </c:pt>
                <c:pt idx="1">
                  <c:v>3.2199235674257523</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94.666261754881475</c:v>
                </c:pt>
                <c:pt idx="1">
                  <c:v>94.832799601036555</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3.6476454395302365</c:v>
                </c:pt>
                <c:pt idx="1">
                  <c:v>3.654062414319097</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1.686092805588288</c:v>
                </c:pt>
                <c:pt idx="1">
                  <c:v>1.3934317431258876</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0.1197062415184611</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96.620406446742976</c:v>
                </c:pt>
                <c:pt idx="1">
                  <c:v>95.700918312391167</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2.9746588767811404</c:v>
                </c:pt>
                <c:pt idx="1">
                  <c:v>2.9463505344595604</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0.40493467647588943</c:v>
                </c:pt>
                <c:pt idx="1">
                  <c:v>1.3527311531492785</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2006</c:v>
                </c:pt>
                <c:pt idx="2">
                  <c:v>2012</c:v>
                </c:pt>
                <c:pt idx="3">
                  <c:v>2017</c:v>
                </c:pt>
              </c:numCache>
            </c:numRef>
          </c:xVal>
          <c:yVal>
            <c:numRef>
              <c:f>Water!$AB$305:$AB$316</c:f>
              <c:numCache>
                <c:formatCode>0.0</c:formatCode>
                <c:ptCount val="12"/>
                <c:pt idx="0">
                  <c:v>3.4958758710741389</c:v>
                </c:pt>
                <c:pt idx="1">
                  <c:v>2.7</c:v>
                </c:pt>
                <c:pt idx="2">
                  <c:v>0.6</c:v>
                </c:pt>
                <c:pt idx="3">
                  <c:v>0.52101479138195805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2006</c:v>
                </c:pt>
                <c:pt idx="2">
                  <c:v>2012</c:v>
                </c:pt>
                <c:pt idx="3">
                  <c:v>2017</c:v>
                </c:pt>
              </c:numCache>
            </c:numRef>
          </c:xVal>
          <c:yVal>
            <c:numRef>
              <c:f>Water!$W$305:$W$316</c:f>
              <c:numCache>
                <c:formatCode>0.0</c:formatCode>
                <c:ptCount val="12"/>
                <c:pt idx="0">
                  <c:v>8.3903878753959713</c:v>
                </c:pt>
                <c:pt idx="1">
                  <c:v>6.9</c:v>
                </c:pt>
                <c:pt idx="2">
                  <c:v>2.7</c:v>
                </c:pt>
                <c:pt idx="3">
                  <c:v>1.1192910280112924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2006</c:v>
                </c:pt>
                <c:pt idx="2">
                  <c:v>2012</c:v>
                </c:pt>
                <c:pt idx="3">
                  <c:v>2017</c:v>
                </c:pt>
              </c:numCache>
            </c:numRef>
          </c:xVal>
          <c:yVal>
            <c:numRef>
              <c:f>Water!$R$305:$R$316</c:f>
              <c:numCache>
                <c:formatCode>0.0</c:formatCode>
                <c:ptCount val="12"/>
                <c:pt idx="0">
                  <c:v>10.719076521874239</c:v>
                </c:pt>
                <c:pt idx="1">
                  <c:v>8</c:v>
                </c:pt>
                <c:pt idx="2">
                  <c:v>4.0999999999999996</c:v>
                </c:pt>
                <c:pt idx="3">
                  <c:v>2.5506387064577569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2006</c:v>
                </c:pt>
                <c:pt idx="2">
                  <c:v>2012</c:v>
                </c:pt>
                <c:pt idx="3">
                  <c:v>2017</c:v>
                </c:pt>
              </c:numCache>
            </c:numRef>
          </c:xVal>
          <c:yVal>
            <c:numRef>
              <c:f>Water!$M$305:$M$316</c:f>
              <c:numCache>
                <c:formatCode>0.0</c:formatCode>
                <c:ptCount val="12"/>
                <c:pt idx="0">
                  <c:v>9.1289153667819996</c:v>
                </c:pt>
                <c:pt idx="1">
                  <c:v>9.6</c:v>
                </c:pt>
                <c:pt idx="2">
                  <c:v>2.9</c:v>
                </c:pt>
                <c:pt idx="3">
                  <c:v>3.578349289304684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2006</c:v>
                </c:pt>
                <c:pt idx="2">
                  <c:v>2012</c:v>
                </c:pt>
                <c:pt idx="3">
                  <c:v>2017</c:v>
                </c:pt>
              </c:numCache>
            </c:numRef>
          </c:xVal>
          <c:yVal>
            <c:numRef>
              <c:f>Water!$H$305:$H$316</c:f>
              <c:numCache>
                <c:formatCode>0.0</c:formatCode>
                <c:ptCount val="12"/>
                <c:pt idx="0">
                  <c:v>13.675664048957842</c:v>
                </c:pt>
                <c:pt idx="1">
                  <c:v>8.6999999999999993</c:v>
                </c:pt>
                <c:pt idx="2">
                  <c:v>2.7</c:v>
                </c:pt>
                <c:pt idx="3">
                  <c:v>3.041828208092527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2006</c:v>
                </c:pt>
                <c:pt idx="2">
                  <c:v>2012</c:v>
                </c:pt>
                <c:pt idx="3">
                  <c:v>2017</c:v>
                </c:pt>
              </c:numCache>
            </c:numRef>
          </c:xVal>
          <c:yVal>
            <c:numRef>
              <c:f>Water!$X$305:$X$316</c:f>
              <c:numCache>
                <c:formatCode>0.0</c:formatCode>
                <c:ptCount val="12"/>
                <c:pt idx="0">
                  <c:v>77.380934375230353</c:v>
                </c:pt>
                <c:pt idx="1">
                  <c:v>78.5</c:v>
                </c:pt>
                <c:pt idx="2">
                  <c:v>85.8</c:v>
                </c:pt>
                <c:pt idx="3">
                  <c:v>89.331963389547127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2006</c:v>
                </c:pt>
                <c:pt idx="2">
                  <c:v>2012</c:v>
                </c:pt>
                <c:pt idx="3">
                  <c:v>2017</c:v>
                </c:pt>
              </c:numCache>
            </c:numRef>
          </c:xVal>
          <c:yVal>
            <c:numRef>
              <c:f>Water!$S$305:$S$316</c:f>
              <c:numCache>
                <c:formatCode>0.0</c:formatCode>
                <c:ptCount val="12"/>
                <c:pt idx="0">
                  <c:v>60.956529197765356</c:v>
                </c:pt>
                <c:pt idx="1">
                  <c:v>54.4</c:v>
                </c:pt>
                <c:pt idx="2">
                  <c:v>57</c:v>
                </c:pt>
                <c:pt idx="3">
                  <c:v>69.642618253534167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2006</c:v>
                </c:pt>
                <c:pt idx="2">
                  <c:v>2012</c:v>
                </c:pt>
                <c:pt idx="3">
                  <c:v>2017</c:v>
                </c:pt>
              </c:numCache>
            </c:numRef>
          </c:xVal>
          <c:yVal>
            <c:numRef>
              <c:f>Water!$N$305:$N$316</c:f>
              <c:numCache>
                <c:formatCode>0.0</c:formatCode>
                <c:ptCount val="12"/>
                <c:pt idx="0">
                  <c:v>51.705483552261583</c:v>
                </c:pt>
                <c:pt idx="1">
                  <c:v>45.3</c:v>
                </c:pt>
                <c:pt idx="2">
                  <c:v>37.4</c:v>
                </c:pt>
                <c:pt idx="3">
                  <c:v>56.295968310518973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2006</c:v>
                </c:pt>
                <c:pt idx="2">
                  <c:v>2012</c:v>
                </c:pt>
                <c:pt idx="3">
                  <c:v>2017</c:v>
                </c:pt>
              </c:numCache>
            </c:numRef>
          </c:xVal>
          <c:yVal>
            <c:numRef>
              <c:f>Water!$I$305:$I$316</c:f>
              <c:numCache>
                <c:formatCode>0.0</c:formatCode>
                <c:ptCount val="12"/>
                <c:pt idx="0">
                  <c:v>46.918494475318923</c:v>
                </c:pt>
                <c:pt idx="1">
                  <c:v>33.4</c:v>
                </c:pt>
                <c:pt idx="2">
                  <c:v>36.799999999999997</c:v>
                </c:pt>
                <c:pt idx="3">
                  <c:v>47.8874347579832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2006</c:v>
                </c:pt>
                <c:pt idx="2">
                  <c:v>2012</c:v>
                </c:pt>
                <c:pt idx="3">
                  <c:v>2017</c:v>
                </c:pt>
              </c:numCache>
            </c:numRef>
          </c:xVal>
          <c:yVal>
            <c:numRef>
              <c:f>Water!$D$305:$D$316</c:f>
              <c:numCache>
                <c:formatCode>0.0</c:formatCode>
                <c:ptCount val="12"/>
                <c:pt idx="0">
                  <c:v>49.577140569775636</c:v>
                </c:pt>
                <c:pt idx="1">
                  <c:v>32.5</c:v>
                </c:pt>
                <c:pt idx="2">
                  <c:v>32.6</c:v>
                </c:pt>
                <c:pt idx="3">
                  <c:v>38.80963143446391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29.248934489711523</c:v>
                </c:pt>
                <c:pt idx="1">
                  <c:v>21.646734188388418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14.34025962162827</c:v>
                </c:pt>
                <c:pt idx="1">
                  <c:v>10.613028940628881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43.482670581837283</c:v>
                </c:pt>
                <c:pt idx="1">
                  <c:v>67.620842433718963</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12.928135306822924</c:v>
                </c:pt>
                <c:pt idx="1">
                  <c:v>0.11939443726373611</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29.234373171146753</c:v>
                </c:pt>
                <c:pt idx="1">
                  <c:v>30.267263511171578</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11.356651605226064</c:v>
                </c:pt>
                <c:pt idx="1">
                  <c:v>11.757897620298577</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49.487179069144304</c:v>
                </c:pt>
                <c:pt idx="1">
                  <c:v>55.913570693334179</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9.9217961544828768</c:v>
                </c:pt>
                <c:pt idx="1">
                  <c:v>2.0612681751956643</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34.030462074677182</c:v>
                </c:pt>
                <c:pt idx="1">
                  <c:v>34.787599694553734</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13.161365542658139</c:v>
                </c:pt>
                <c:pt idx="1">
                  <c:v>13.454190393505771</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42.088101089660995</c:v>
                </c:pt>
                <c:pt idx="1">
                  <c:v>50.543876588364441</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10.720071293003684</c:v>
                </c:pt>
                <c:pt idx="1">
                  <c:v>1.2143333235760565</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45.927310087631298</c:v>
                </c:pt>
                <c:pt idx="1">
                  <c:v>53.235418429198177</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10.441725693945758</c:v>
                </c:pt>
                <c:pt idx="1">
                  <c:v>12.103248271659906</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34.854526055548376</c:v>
                </c:pt>
                <c:pt idx="1">
                  <c:v>34.568478028088066</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8.7764381628745696</c:v>
                </c:pt>
                <c:pt idx="1">
                  <c:v>9.2855271053849719E-2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68.263591921651425</c:v>
                </c:pt>
                <c:pt idx="1">
                  <c:v>81.123961405462097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7.8831528324193929</c:v>
                </c:pt>
                <c:pt idx="1">
                  <c:v>9.3682820977914769</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20.316207750046487</c:v>
                </c:pt>
                <c:pt idx="1">
                  <c:v>9.5077564967464241</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3.537047495882689</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29.248934489711523</c:v>
                </c:pt>
                <c:pt idx="1">
                  <c:v>21.646734188388418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14.34025962162827</c:v>
                </c:pt>
                <c:pt idx="1">
                  <c:v>10.613028940628881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43.482670581837283</c:v>
                </c:pt>
                <c:pt idx="1">
                  <c:v>67.620842433718963</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12.928135306822924</c:v>
                </c:pt>
                <c:pt idx="1">
                  <c:v>0.11939443726373611</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29.234373171146753</c:v>
                </c:pt>
                <c:pt idx="1">
                  <c:v>30.267263511171578</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11.356651605226064</c:v>
                </c:pt>
                <c:pt idx="1">
                  <c:v>11.757897620298577</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49.487179069144304</c:v>
                </c:pt>
                <c:pt idx="1">
                  <c:v>55.913570693334179</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9.9217961544828768</c:v>
                </c:pt>
                <c:pt idx="1">
                  <c:v>2.0612681751956643</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34.030462074677182</c:v>
                </c:pt>
                <c:pt idx="1">
                  <c:v>34.787599694553734</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13.161365542658139</c:v>
                </c:pt>
                <c:pt idx="1">
                  <c:v>13.454190393505771</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42.088101089660995</c:v>
                </c:pt>
                <c:pt idx="1">
                  <c:v>50.543876588364441</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10.720071293003684</c:v>
                </c:pt>
                <c:pt idx="1">
                  <c:v>1.2143333235760565</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45.927310087631298</c:v>
                </c:pt>
                <c:pt idx="1">
                  <c:v>53.235418429198177</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10.441725693945758</c:v>
                </c:pt>
                <c:pt idx="1">
                  <c:v>12.103248271659906</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34.854526055548376</c:v>
                </c:pt>
                <c:pt idx="1">
                  <c:v>34.568478028088066</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8.7764381628745696</c:v>
                </c:pt>
                <c:pt idx="1">
                  <c:v>9.2855271053849719E-2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68.263591921651425</c:v>
                </c:pt>
                <c:pt idx="1">
                  <c:v>81.123961405462097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7.8831528324193929</c:v>
                </c:pt>
                <c:pt idx="1">
                  <c:v>9.3682820977914769</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20.316207750046487</c:v>
                </c:pt>
                <c:pt idx="1">
                  <c:v>9.5077564967464241</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3.537047495882689</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21.627376936791684</c:v>
                </c:pt>
                <c:pt idx="1">
                  <c:v>29.175803431302658</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9.5892573664339622</c:v>
                </c:pt>
                <c:pt idx="1">
                  <c:v>12.936117440081546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60.445563850418239</c:v>
                </c:pt>
                <c:pt idx="1">
                  <c:v>56.615961848799088</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8.3378018463561148</c:v>
                </c:pt>
                <c:pt idx="1">
                  <c:v>1.2721172798167117</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28.714324725501339</c:v>
                </c:pt>
                <c:pt idx="1">
                  <c:v>43.557057876336245</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9.8210912801995462</c:v>
                </c:pt>
                <c:pt idx="1">
                  <c:v>14.897715526652146</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51.998179809763542</c:v>
                </c:pt>
                <c:pt idx="1">
                  <c:v>40.803612804226532</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9.4664041845355769</c:v>
                </c:pt>
                <c:pt idx="1">
                  <c:v>0.74161379278507411</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51.103253525019554</c:v>
                </c:pt>
                <c:pt idx="1">
                  <c:v>69.596564560630881</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9.1741529422566934</c:v>
                </c:pt>
                <c:pt idx="1">
                  <c:v>12.494107194608905</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33.867214171337423</c:v>
                </c:pt>
                <c:pt idx="1">
                  <c:v>17.909328244760218</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5.8553793613863263</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81.919310700308273</c:v>
                </c:pt>
                <c:pt idx="1">
                  <c:v>88.856549528986065</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6.8695368210905094</c:v>
                </c:pt>
                <c:pt idx="1">
                  <c:v>7.4512753289332219</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10.206651797807197</c:v>
                </c:pt>
                <c:pt idx="1">
                  <c:v>3.6728383869409527</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1.004500680794024</c:v>
                </c:pt>
                <c:pt idx="1">
                  <c:v>1.9336755139761408E-2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93.069108846160191</c:v>
                </c:pt>
                <c:pt idx="1">
                  <c:v>94.380703043891771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3.9526725063700776</c:v>
                </c:pt>
                <c:pt idx="1">
                  <c:v>4.0083762988438787</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2.9782186474697312</c:v>
                </c:pt>
                <c:pt idx="1">
                  <c:v>1.551161591676447</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5.9759065587899229E-2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74.991886733699559</c:v>
                </c:pt>
                <c:pt idx="1">
                  <c:v>78.90835605785891</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10.292670861990597</c:v>
                </c:pt>
                <c:pt idx="1">
                  <c:v>10.830208073686595</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11.157967779878277</c:v>
                </c:pt>
                <c:pt idx="1">
                  <c:v>10.261435868454498</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3.5574746244315634</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87.751544885557564</c:v>
                </c:pt>
                <c:pt idx="1">
                  <c:v>86.440040328957366</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7.9967388195387601</c:v>
                </c:pt>
                <c:pt idx="1">
                  <c:v>7.8772222980525068</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4.0472719991011701</c:v>
                </c:pt>
                <c:pt idx="1">
                  <c:v>5.5625320677362851</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0.20444429580250656</c:v>
                </c:pt>
                <c:pt idx="1">
                  <c:v>0.1202053052538492</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92.377726379530756</c:v>
                </c:pt>
                <c:pt idx="1">
                  <c:v>90.61373447955377</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6.2863831070474214</c:v>
                </c:pt>
                <c:pt idx="1">
                  <c:v>6.1663419530204795</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1.3358905134218162</c:v>
                </c:pt>
                <c:pt idx="1">
                  <c:v>3.2199235674257523</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94.666261754881475</c:v>
                </c:pt>
                <c:pt idx="1">
                  <c:v>94.832799601036555</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3.6476454395302365</c:v>
                </c:pt>
                <c:pt idx="1">
                  <c:v>3.654062414319097</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1.686092805588288</c:v>
                </c:pt>
                <c:pt idx="1">
                  <c:v>1.3934317431258876</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0.1197062415184611</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96.620406446742976</c:v>
                </c:pt>
                <c:pt idx="1">
                  <c:v>95.700918312391167</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2.9746588767811404</c:v>
                </c:pt>
                <c:pt idx="1">
                  <c:v>2.9463505344595604</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0.40493467647588943</c:v>
                </c:pt>
                <c:pt idx="1">
                  <c:v>1.3527311531492785</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2006</c:v>
                </c:pt>
                <c:pt idx="2">
                  <c:v>2012</c:v>
                </c:pt>
                <c:pt idx="3">
                  <c:v>2017</c:v>
                </c:pt>
              </c:numCache>
            </c:numRef>
          </c:xVal>
          <c:yVal>
            <c:numRef>
              <c:f>Sanitation!$AB$105:$AB$116</c:f>
              <c:numCache>
                <c:formatCode>0.0</c:formatCode>
                <c:ptCount val="12"/>
                <c:pt idx="0">
                  <c:v>2.9665718998279651</c:v>
                </c:pt>
                <c:pt idx="1">
                  <c:v>0.8324850970672214</c:v>
                </c:pt>
                <c:pt idx="2">
                  <c:v>0.77710796206934696</c:v>
                </c:pt>
                <c:pt idx="3">
                  <c:v>1.1704448989719329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2006</c:v>
                </c:pt>
                <c:pt idx="2">
                  <c:v>2012</c:v>
                </c:pt>
                <c:pt idx="3">
                  <c:v>2017</c:v>
                </c:pt>
              </c:numCache>
            </c:numRef>
          </c:xVal>
          <c:yVal>
            <c:numRef>
              <c:f>Sanitation!$W$105:$W$116</c:f>
              <c:numCache>
                <c:formatCode>0.0</c:formatCode>
                <c:ptCount val="12"/>
                <c:pt idx="0">
                  <c:v>16.606550869812679</c:v>
                </c:pt>
                <c:pt idx="1">
                  <c:v>9.655937818446203</c:v>
                </c:pt>
                <c:pt idx="2">
                  <c:v>8.3515060723571057</c:v>
                </c:pt>
                <c:pt idx="3">
                  <c:v>7.2795036651344418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2006</c:v>
                </c:pt>
                <c:pt idx="2">
                  <c:v>2012</c:v>
                </c:pt>
                <c:pt idx="3">
                  <c:v>2017</c:v>
                </c:pt>
              </c:numCache>
            </c:numRef>
          </c:xVal>
          <c:yVal>
            <c:numRef>
              <c:f>Sanitation!$R$105:$R$116</c:f>
              <c:numCache>
                <c:formatCode>0.0</c:formatCode>
                <c:ptCount val="12"/>
                <c:pt idx="0">
                  <c:v>46.948645075757291</c:v>
                </c:pt>
                <c:pt idx="1">
                  <c:v>32.356834471625092</c:v>
                </c:pt>
                <c:pt idx="2">
                  <c:v>24.452680000424522</c:v>
                </c:pt>
                <c:pt idx="3">
                  <c:v>24.025344652468874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2006</c:v>
                </c:pt>
                <c:pt idx="2">
                  <c:v>2012</c:v>
                </c:pt>
                <c:pt idx="3">
                  <c:v>2017</c:v>
                </c:pt>
              </c:numCache>
            </c:numRef>
          </c:xVal>
          <c:yVal>
            <c:numRef>
              <c:f>Sanitation!$M$105:$M$116</c:f>
              <c:numCache>
                <c:formatCode>0.0</c:formatCode>
                <c:ptCount val="12"/>
                <c:pt idx="0">
                  <c:v>60.000481898671843</c:v>
                </c:pt>
                <c:pt idx="1">
                  <c:v>56.292854096169776</c:v>
                </c:pt>
                <c:pt idx="2">
                  <c:v>44.081919528245784</c:v>
                </c:pt>
                <c:pt idx="3">
                  <c:v>37.223450286149635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2006</c:v>
                </c:pt>
                <c:pt idx="2">
                  <c:v>2012</c:v>
                </c:pt>
                <c:pt idx="3">
                  <c:v>2017</c:v>
                </c:pt>
              </c:numCache>
            </c:numRef>
          </c:xVal>
          <c:yVal>
            <c:numRef>
              <c:f>Sanitation!$H$105:$H$116</c:f>
              <c:numCache>
                <c:formatCode>0.0</c:formatCode>
                <c:ptCount val="12"/>
                <c:pt idx="0">
                  <c:v>67.907237529190752</c:v>
                </c:pt>
                <c:pt idx="1">
                  <c:v>75.534660199457122</c:v>
                </c:pt>
                <c:pt idx="2">
                  <c:v>49.721228396056951</c:v>
                </c:pt>
                <c:pt idx="3">
                  <c:v>56.946327244896636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2006</c:v>
                </c:pt>
                <c:pt idx="2">
                  <c:v>2012</c:v>
                </c:pt>
                <c:pt idx="3">
                  <c:v>2017</c:v>
                </c:pt>
              </c:numCache>
            </c:numRef>
          </c:xVal>
          <c:yVal>
            <c:numRef>
              <c:f>Sanitation!$X$105:$X$116</c:f>
              <c:numCache>
                <c:formatCode>0.0</c:formatCode>
                <c:ptCount val="12"/>
                <c:pt idx="0">
                  <c:v>61.922782455350216</c:v>
                </c:pt>
                <c:pt idx="1">
                  <c:v>68.922630104366277</c:v>
                </c:pt>
                <c:pt idx="2">
                  <c:v>95.337136550054211</c:v>
                </c:pt>
                <c:pt idx="3">
                  <c:v>93.248130304335149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2006</c:v>
                </c:pt>
                <c:pt idx="2">
                  <c:v>2012</c:v>
                </c:pt>
                <c:pt idx="3">
                  <c:v>2017</c:v>
                </c:pt>
              </c:numCache>
            </c:numRef>
          </c:xVal>
          <c:yVal>
            <c:numRef>
              <c:f>Sanitation!$S$105:$S$116</c:f>
              <c:numCache>
                <c:formatCode>0.0</c:formatCode>
                <c:ptCount val="12"/>
                <c:pt idx="0">
                  <c:v>35.42149442379128</c:v>
                </c:pt>
                <c:pt idx="1">
                  <c:v>40.509759648026161</c:v>
                </c:pt>
                <c:pt idx="2">
                  <c:v>78.870488255491125</c:v>
                </c:pt>
                <c:pt idx="3">
                  <c:v>78.751929078931639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2006</c:v>
                </c:pt>
                <c:pt idx="2">
                  <c:v>2012</c:v>
                </c:pt>
                <c:pt idx="3">
                  <c:v>2017</c:v>
                </c:pt>
              </c:numCache>
            </c:numRef>
          </c:xVal>
          <c:yVal>
            <c:numRef>
              <c:f>Sanitation!$N$105:$N$116</c:f>
              <c:numCache>
                <c:formatCode>0.0</c:formatCode>
                <c:ptCount val="12"/>
                <c:pt idx="0">
                  <c:v>17.76947904156393</c:v>
                </c:pt>
                <c:pt idx="1">
                  <c:v>24.058413039143922</c:v>
                </c:pt>
                <c:pt idx="2">
                  <c:v>53.464902037709315</c:v>
                </c:pt>
                <c:pt idx="3">
                  <c:v>53.122080177471673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2006</c:v>
                </c:pt>
                <c:pt idx="2">
                  <c:v>2012</c:v>
                </c:pt>
                <c:pt idx="3">
                  <c:v>2017</c:v>
                </c:pt>
              </c:numCache>
            </c:numRef>
          </c:xVal>
          <c:yVal>
            <c:numRef>
              <c:f>Sanitation!$I$105:$I$116</c:f>
              <c:numCache>
                <c:formatCode>0.0</c:formatCode>
                <c:ptCount val="12"/>
                <c:pt idx="0">
                  <c:v>10.30282234614371</c:v>
                </c:pt>
                <c:pt idx="1">
                  <c:v>11.662505949220808</c:v>
                </c:pt>
                <c:pt idx="2">
                  <c:v>26.336750518248191</c:v>
                </c:pt>
                <c:pt idx="3">
                  <c:v>32.897625397221255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2006</c:v>
                </c:pt>
                <c:pt idx="2">
                  <c:v>2012</c:v>
                </c:pt>
                <c:pt idx="3">
                  <c:v>2017</c:v>
                </c:pt>
              </c:numCache>
            </c:numRef>
          </c:xVal>
          <c:yVal>
            <c:numRef>
              <c:f>Sanitation!$D$105:$D$116</c:f>
              <c:numCache>
                <c:formatCode>0.0</c:formatCode>
                <c:ptCount val="12"/>
                <c:pt idx="0">
                  <c:v>6.3985565181038373</c:v>
                </c:pt>
                <c:pt idx="1">
                  <c:v>5.0577772398247482</c:v>
                </c:pt>
                <c:pt idx="2">
                  <c:v>19.576021279711917</c:v>
                </c:pt>
                <c:pt idx="3">
                  <c:v>16.751619393757462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3.0174789588992788</c:v>
                </c:pt>
                <c:pt idx="1">
                  <c:v>12.593491234580831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1.835682809453669</c:v>
                </c:pt>
                <c:pt idx="1">
                  <c:v>7.661248242393178</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23.452407584336015</c:v>
                </c:pt>
                <c:pt idx="1">
                  <c:v>27.956461737807331</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71.694430647311037</c:v>
                </c:pt>
                <c:pt idx="1">
                  <c:v>51.78879878521866</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4.3144495905702094</c:v>
                </c:pt>
                <c:pt idx="1">
                  <c:v>19.717244024950649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3.3629892673926882</c:v>
                </c:pt>
                <c:pt idx="1">
                  <c:v>15.369024170174182</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30.586870601001465</c:v>
                </c:pt>
                <c:pt idx="1">
                  <c:v>29.96481471364541</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61.735690541035638</c:v>
                </c:pt>
                <c:pt idx="1">
                  <c:v>34.94891709122976</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8.366420901404128</c:v>
                </c:pt>
                <c:pt idx="1">
                  <c:v>32.025660752949769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7.7494204889462681</c:v>
                </c:pt>
                <c:pt idx="1">
                  <c:v>29.663856807550697</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39.997334396914539</c:v>
                </c:pt>
                <c:pt idx="1">
                  <c:v>20.352574237126191</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43.886824212735064</c:v>
                </c:pt>
                <c:pt idx="1">
                  <c:v>17.957908202373346</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14.09013741003969</c:v>
                </c:pt>
                <c:pt idx="1">
                  <c:v>38.75126036072492</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18.239539232311241</c:v>
                </c:pt>
                <c:pt idx="1">
                  <c:v>50.163111478765821</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52.645182668466077</c:v>
                </c:pt>
                <c:pt idx="1">
                  <c:v>5.9443223938594656</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15.02514068918299</c:v>
                </c:pt>
                <c:pt idx="1">
                  <c:v>5.1413057666497934</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42.690166776224906</c:v>
                </c:pt>
                <c:pt idx="1">
                  <c:v>69.505761926818138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18.469589661865069</c:v>
                </c:pt>
                <c:pt idx="1">
                  <c:v>30.07116155466883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36.53987782607183</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2.3003657358381986</c:v>
                </c:pt>
                <c:pt idx="1">
                  <c:v>0.4230765185130228</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2006</c:v>
                </c:pt>
                <c:pt idx="2">
                  <c:v>2012</c:v>
                </c:pt>
                <c:pt idx="3">
                  <c:v>2017</c:v>
                </c:pt>
              </c:numCache>
            </c:numRef>
          </c:xVal>
          <c:yVal>
            <c:numRef>
              <c:f>Sanitation!$AB$205:$AB$216</c:f>
              <c:numCache>
                <c:formatCode>0.0</c:formatCode>
                <c:ptCount val="12"/>
                <c:pt idx="0">
                  <c:v>1.068928022220069</c:v>
                </c:pt>
                <c:pt idx="1">
                  <c:v>1.5596628782600668E-2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2006</c:v>
                </c:pt>
                <c:pt idx="2">
                  <c:v>2012</c:v>
                </c:pt>
                <c:pt idx="3">
                  <c:v>2017</c:v>
                </c:pt>
              </c:numCache>
            </c:numRef>
          </c:xVal>
          <c:yVal>
            <c:numRef>
              <c:f>Sanitation!$W$205:$W$216</c:f>
              <c:numCache>
                <c:formatCode>0.0</c:formatCode>
                <c:ptCount val="12"/>
                <c:pt idx="0">
                  <c:v>3.7531959141141908</c:v>
                </c:pt>
                <c:pt idx="1">
                  <c:v>0.842571713714238</c:v>
                </c:pt>
                <c:pt idx="2">
                  <c:v>1.3461171568156902</c:v>
                </c:pt>
                <c:pt idx="3">
                  <c:v>1.6969868220198001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2006</c:v>
                </c:pt>
                <c:pt idx="2">
                  <c:v>2012</c:v>
                </c:pt>
                <c:pt idx="3">
                  <c:v>2017</c:v>
                </c:pt>
              </c:numCache>
            </c:numRef>
          </c:xVal>
          <c:yVal>
            <c:numRef>
              <c:f>Sanitation!$R$205:$R$216</c:f>
              <c:numCache>
                <c:formatCode>0.0</c:formatCode>
                <c:ptCount val="12"/>
                <c:pt idx="0">
                  <c:v>5.1708955228191451</c:v>
                </c:pt>
                <c:pt idx="1">
                  <c:v>3.6025860362935238</c:v>
                </c:pt>
                <c:pt idx="2">
                  <c:v>5.0633519352745786</c:v>
                </c:pt>
                <c:pt idx="3">
                  <c:v>3.6500732095318398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2006</c:v>
                </c:pt>
                <c:pt idx="2">
                  <c:v>2012</c:v>
                </c:pt>
                <c:pt idx="3">
                  <c:v>2017</c:v>
                </c:pt>
              </c:numCache>
            </c:numRef>
          </c:xVal>
          <c:yVal>
            <c:numRef>
              <c:f>Sanitation!$M$205:$M$216</c:f>
              <c:numCache>
                <c:formatCode>0.0</c:formatCode>
                <c:ptCount val="12"/>
                <c:pt idx="0">
                  <c:v>9.0126621422569055</c:v>
                </c:pt>
                <c:pt idx="1">
                  <c:v>11.4871466808814</c:v>
                </c:pt>
                <c:pt idx="2">
                  <c:v>10.961046513195393</c:v>
                </c:pt>
                <c:pt idx="3">
                  <c:v>8.2658951785772352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2006</c:v>
                </c:pt>
                <c:pt idx="2">
                  <c:v>2012</c:v>
                </c:pt>
                <c:pt idx="3">
                  <c:v>2017</c:v>
                </c:pt>
              </c:numCache>
            </c:numRef>
          </c:xVal>
          <c:yVal>
            <c:numRef>
              <c:f>Sanitation!$H$205:$H$216</c:f>
              <c:numCache>
                <c:formatCode>0.0</c:formatCode>
                <c:ptCount val="12"/>
                <c:pt idx="0">
                  <c:v>26.235881315471225</c:v>
                </c:pt>
                <c:pt idx="1">
                  <c:v>33.222670329659493</c:v>
                </c:pt>
                <c:pt idx="2">
                  <c:v>19.218364518543535</c:v>
                </c:pt>
                <c:pt idx="3">
                  <c:v>32.536964693057072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2006</c:v>
                </c:pt>
                <c:pt idx="2">
                  <c:v>2012</c:v>
                </c:pt>
                <c:pt idx="3">
                  <c:v>2017</c:v>
                </c:pt>
              </c:numCache>
            </c:numRef>
          </c:xVal>
          <c:yVal>
            <c:numRef>
              <c:f>Sanitation!$X$205:$X$216</c:f>
              <c:numCache>
                <c:formatCode>0.0</c:formatCode>
                <c:ptCount val="12"/>
                <c:pt idx="0">
                  <c:v>73.053440371080242</c:v>
                </c:pt>
                <c:pt idx="1">
                  <c:v>77.172709203843411</c:v>
                </c:pt>
                <c:pt idx="2">
                  <c:v>97.759457066802952</c:v>
                </c:pt>
                <c:pt idx="3">
                  <c:v>96.981138803928758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2006</c:v>
                </c:pt>
                <c:pt idx="2">
                  <c:v>2012</c:v>
                </c:pt>
                <c:pt idx="3">
                  <c:v>2017</c:v>
                </c:pt>
              </c:numCache>
            </c:numRef>
          </c:xVal>
          <c:yVal>
            <c:numRef>
              <c:f>Sanitation!$S$205:$S$216</c:f>
              <c:numCache>
                <c:formatCode>0.0</c:formatCode>
                <c:ptCount val="12"/>
                <c:pt idx="0">
                  <c:v>55.843252226871947</c:v>
                </c:pt>
                <c:pt idx="1">
                  <c:v>61.727217699511662</c:v>
                </c:pt>
                <c:pt idx="2">
                  <c:v>93.431939647572264</c:v>
                </c:pt>
                <c:pt idx="3">
                  <c:v>91.003600716928517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2006</c:v>
                </c:pt>
                <c:pt idx="2">
                  <c:v>2012</c:v>
                </c:pt>
                <c:pt idx="3">
                  <c:v>2017</c:v>
                </c:pt>
              </c:numCache>
            </c:numRef>
          </c:xVal>
          <c:yVal>
            <c:numRef>
              <c:f>Sanitation!$N$205:$N$216</c:f>
              <c:numCache>
                <c:formatCode>0.0</c:formatCode>
                <c:ptCount val="12"/>
                <c:pt idx="0">
                  <c:v>50.324630529465743</c:v>
                </c:pt>
                <c:pt idx="1">
                  <c:v>54.110779061449449</c:v>
                </c:pt>
                <c:pt idx="2">
                  <c:v>85.519030126371973</c:v>
                </c:pt>
                <c:pt idx="3">
                  <c:v>84.256334988432201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2006</c:v>
                </c:pt>
                <c:pt idx="2">
                  <c:v>2012</c:v>
                </c:pt>
                <c:pt idx="3">
                  <c:v>2017</c:v>
                </c:pt>
              </c:numCache>
            </c:numRef>
          </c:xVal>
          <c:yVal>
            <c:numRef>
              <c:f>Sanitation!$I$205:$I$216</c:f>
              <c:numCache>
                <c:formatCode>0.0</c:formatCode>
                <c:ptCount val="12"/>
                <c:pt idx="0">
                  <c:v>38.649631403451316</c:v>
                </c:pt>
                <c:pt idx="1">
                  <c:v>39.036904818492758</c:v>
                </c:pt>
                <c:pt idx="2">
                  <c:v>75.963385274229609</c:v>
                </c:pt>
                <c:pt idx="3">
                  <c:v>78.024350903474655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2006</c:v>
                </c:pt>
                <c:pt idx="2">
                  <c:v>2012</c:v>
                </c:pt>
                <c:pt idx="3">
                  <c:v>2017</c:v>
                </c:pt>
              </c:numCache>
            </c:numRef>
          </c:xVal>
          <c:yVal>
            <c:numRef>
              <c:f>Sanitation!$D$205:$D$216</c:f>
              <c:numCache>
                <c:formatCode>0.0</c:formatCode>
                <c:ptCount val="12"/>
                <c:pt idx="0">
                  <c:v>24.137585401186584</c:v>
                </c:pt>
                <c:pt idx="1">
                  <c:v>23.141049537089359</c:v>
                </c:pt>
                <c:pt idx="2">
                  <c:v>58.640945557537869</c:v>
                </c:pt>
                <c:pt idx="3">
                  <c:v>47.247440922603218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7.0507732473349112</c:v>
                </c:pt>
                <c:pt idx="1">
                  <c:v>18.552744766885159</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14.81449274242579</c:v>
                </c:pt>
                <c:pt idx="1">
                  <c:v>38.981469557964765</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50.866927155521552</c:v>
                </c:pt>
                <c:pt idx="1">
                  <c:v>14.034824097022437</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27.267806854717747</c:v>
                </c:pt>
                <c:pt idx="1">
                  <c:v>28.430961578127636</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12.521779458984126</c:v>
                </c:pt>
                <c:pt idx="1">
                  <c:v>31.661482243793156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21.469577132117848</c:v>
                </c:pt>
                <c:pt idx="1">
                  <c:v>54.286105052152443</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55.720320794900161</c:v>
                </c:pt>
                <c:pt idx="1">
                  <c:v>4.5384974866431236</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10.288322613997863</c:v>
                </c:pt>
                <c:pt idx="1">
                  <c:v>9.5139152174112809</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21.108104722523684</c:v>
                </c:pt>
                <c:pt idx="1">
                  <c:v>40.853137636456417</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26.804457125225518</c:v>
                </c:pt>
                <c:pt idx="1">
                  <c:v>51.8779961821418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47.254235688303567</c:v>
                </c:pt>
                <c:pt idx="1">
                  <c:v>3.437725428469605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4.8332024639472309</c:v>
                </c:pt>
                <c:pt idx="1">
                  <c:v>3.8311407529321855</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29.97019391818861</c:v>
                </c:pt>
                <c:pt idx="1">
                  <c:v>54.819706399194892</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24.238018110957515</c:v>
                </c:pt>
                <c:pt idx="1">
                  <c:v>44.334749390282461</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42.979784347687939</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2.8120036231659356</c:v>
                </c:pt>
                <c:pt idx="1">
                  <c:v>0.84554421052264617</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59.8118341866967</c:v>
                </c:pt>
                <c:pt idx="1">
                  <c:v>83.163570636471036</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12.108880290738771</c:v>
                </c:pt>
                <c:pt idx="1">
                  <c:v>16.836429363528964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27.302992482202157</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0.77629304036237556</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2006</c:v>
                </c:pt>
                <c:pt idx="2">
                  <c:v>2012</c:v>
                </c:pt>
                <c:pt idx="3">
                  <c:v>2017</c:v>
                </c:pt>
              </c:numCache>
            </c:numRef>
          </c:xVal>
          <c:yVal>
            <c:numRef>
              <c:f>Sanitation!$AB$305:$AB$316</c:f>
              <c:numCache>
                <c:formatCode>0.0</c:formatCode>
                <c:ptCount val="12"/>
                <c:pt idx="0">
                  <c:v>34.631097211318014</c:v>
                </c:pt>
                <c:pt idx="1">
                  <c:v>13.96075106828375</c:v>
                </c:pt>
                <c:pt idx="2">
                  <c:v>10.818252143662143</c:v>
                </c:pt>
                <c:pt idx="3">
                  <c:v>9.6333927968716448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2006</c:v>
                </c:pt>
                <c:pt idx="2">
                  <c:v>2012</c:v>
                </c:pt>
                <c:pt idx="3">
                  <c:v>2017</c:v>
                </c:pt>
              </c:numCache>
            </c:numRef>
          </c:xVal>
          <c:yVal>
            <c:numRef>
              <c:f>Sanitation!$W$305:$W$316</c:f>
              <c:numCache>
                <c:formatCode>0.0</c:formatCode>
                <c:ptCount val="12"/>
                <c:pt idx="0">
                  <c:v>49.344943501256161</c:v>
                </c:pt>
                <c:pt idx="1">
                  <c:v>35.055940346709754</c:v>
                </c:pt>
                <c:pt idx="2">
                  <c:v>30.75604122294936</c:v>
                </c:pt>
                <c:pt idx="3">
                  <c:v>24.073858303559266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2006</c:v>
                </c:pt>
                <c:pt idx="2">
                  <c:v>2012</c:v>
                </c:pt>
                <c:pt idx="3">
                  <c:v>2017</c:v>
                </c:pt>
              </c:numCache>
            </c:numRef>
          </c:xVal>
          <c:yVal>
            <c:numRef>
              <c:f>Sanitation!$R$305:$R$316</c:f>
              <c:numCache>
                <c:formatCode>0.0</c:formatCode>
                <c:ptCount val="12"/>
                <c:pt idx="0">
                  <c:v>61.300854323681151</c:v>
                </c:pt>
                <c:pt idx="1">
                  <c:v>55.019232441324192</c:v>
                </c:pt>
                <c:pt idx="2">
                  <c:v>47.715214184048868</c:v>
                </c:pt>
                <c:pt idx="3">
                  <c:v>36.126975177755781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2006</c:v>
                </c:pt>
                <c:pt idx="2">
                  <c:v>2012</c:v>
                </c:pt>
                <c:pt idx="3">
                  <c:v>2017</c:v>
                </c:pt>
              </c:numCache>
            </c:numRef>
          </c:xVal>
          <c:yVal>
            <c:numRef>
              <c:f>Sanitation!$M$305:$M$316</c:f>
              <c:numCache>
                <c:formatCode>0.0</c:formatCode>
                <c:ptCount val="12"/>
                <c:pt idx="0">
                  <c:v>70.601908557515742</c:v>
                </c:pt>
                <c:pt idx="1">
                  <c:v>68.855581277171567</c:v>
                </c:pt>
                <c:pt idx="2">
                  <c:v>47.580011872079261</c:v>
                </c:pt>
                <c:pt idx="3">
                  <c:v>49.198865701334569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2006</c:v>
                </c:pt>
                <c:pt idx="2">
                  <c:v>2012</c:v>
                </c:pt>
                <c:pt idx="3">
                  <c:v>2017</c:v>
                </c:pt>
              </c:numCache>
            </c:numRef>
          </c:xVal>
          <c:yVal>
            <c:numRef>
              <c:f>Sanitation!$H$305:$H$316</c:f>
              <c:numCache>
                <c:formatCode>0.0</c:formatCode>
                <c:ptCount val="12"/>
                <c:pt idx="0">
                  <c:v>56.959223723979377</c:v>
                </c:pt>
                <c:pt idx="1">
                  <c:v>79.039229045276386</c:v>
                </c:pt>
                <c:pt idx="2">
                  <c:v>51.29161291736802</c:v>
                </c:pt>
                <c:pt idx="3">
                  <c:v>59.771081355450271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2006</c:v>
                </c:pt>
                <c:pt idx="2">
                  <c:v>2012</c:v>
                </c:pt>
                <c:pt idx="3">
                  <c:v>2017</c:v>
                </c:pt>
              </c:numCache>
            </c:numRef>
          </c:xVal>
          <c:yVal>
            <c:numRef>
              <c:f>Sanitation!$X$305:$X$316</c:f>
              <c:numCache>
                <c:formatCode>0.0</c:formatCode>
                <c:ptCount val="12"/>
                <c:pt idx="0">
                  <c:v>26.887091742826232</c:v>
                </c:pt>
                <c:pt idx="1">
                  <c:v>41.208669945119858</c:v>
                </c:pt>
                <c:pt idx="2">
                  <c:v>76.560468671166433</c:v>
                </c:pt>
                <c:pt idx="3">
                  <c:v>75.327109977522937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2006</c:v>
                </c:pt>
                <c:pt idx="2">
                  <c:v>2012</c:v>
                </c:pt>
                <c:pt idx="3">
                  <c:v>2017</c:v>
                </c:pt>
              </c:numCache>
            </c:numRef>
          </c:xVal>
          <c:yVal>
            <c:numRef>
              <c:f>Sanitation!$S$305:$S$316</c:f>
              <c:numCache>
                <c:formatCode>0.0</c:formatCode>
                <c:ptCount val="12"/>
                <c:pt idx="0">
                  <c:v>14.965802341084178</c:v>
                </c:pt>
                <c:pt idx="1">
                  <c:v>20.345436415529544</c:v>
                </c:pt>
                <c:pt idx="2">
                  <c:v>41.638812372148472</c:v>
                </c:pt>
                <c:pt idx="3">
                  <c:v>50.232439680241434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2006</c:v>
                </c:pt>
                <c:pt idx="2">
                  <c:v>2012</c:v>
                </c:pt>
                <c:pt idx="3">
                  <c:v>2017</c:v>
                </c:pt>
              </c:numCache>
            </c:numRef>
          </c:xVal>
          <c:yVal>
            <c:numRef>
              <c:f>Sanitation!$N$305:$N$316</c:f>
              <c:numCache>
                <c:formatCode>0.0</c:formatCode>
                <c:ptCount val="12"/>
                <c:pt idx="0">
                  <c:v>10.941927685697728</c:v>
                </c:pt>
                <c:pt idx="1">
                  <c:v>13.147656029173632</c:v>
                </c:pt>
                <c:pt idx="2">
                  <c:v>24.480823237130846</c:v>
                </c:pt>
                <c:pt idx="3">
                  <c:v>33.111471728676477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2006</c:v>
                </c:pt>
                <c:pt idx="2">
                  <c:v>2012</c:v>
                </c:pt>
                <c:pt idx="3">
                  <c:v>2017</c:v>
                </c:pt>
              </c:numCache>
            </c:numRef>
          </c:xVal>
          <c:yVal>
            <c:numRef>
              <c:f>Sanitation!$I$305:$I$316</c:f>
              <c:numCache>
                <c:formatCode>0.0</c:formatCode>
                <c:ptCount val="12"/>
                <c:pt idx="0">
                  <c:v>5.8808409638350643</c:v>
                </c:pt>
                <c:pt idx="1">
                  <c:v>6.3990647622867938</c:v>
                </c:pt>
                <c:pt idx="2">
                  <c:v>20.753652157878598</c:v>
                </c:pt>
                <c:pt idx="3">
                  <c:v>22.180537271393749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2006</c:v>
                </c:pt>
                <c:pt idx="2">
                  <c:v>2012</c:v>
                </c:pt>
                <c:pt idx="3">
                  <c:v>2017</c:v>
                </c:pt>
              </c:numCache>
            </c:numRef>
          </c:xVal>
          <c:yVal>
            <c:numRef>
              <c:f>Sanitation!$D$305:$D$316</c:f>
              <c:numCache>
                <c:formatCode>0.0</c:formatCode>
                <c:ptCount val="12"/>
                <c:pt idx="0">
                  <c:v>8.6715828691534576</c:v>
                </c:pt>
                <c:pt idx="1">
                  <c:v>4.4840406394610701</c:v>
                </c:pt>
                <c:pt idx="2">
                  <c:v>17.961187182235584</c:v>
                </c:pt>
                <c:pt idx="3">
                  <c:v>14.385015626310285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4.1898030579296002</c:v>
                </c:pt>
                <c:pt idx="1">
                  <c:v>10.775058390213896</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2.4091602205157527</c:v>
                </c:pt>
                <c:pt idx="1">
                  <c:v>6.1957189129231862</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28.62811962257274</c:v>
                </c:pt>
                <c:pt idx="1">
                  <c:v>24.787160047115776</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64.772917098981907</c:v>
                </c:pt>
                <c:pt idx="1">
                  <c:v>58.24206264974714</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2.4426692800459056</c:v>
                </c:pt>
                <c:pt idx="1">
                  <c:v>15.208807459639273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1.6090257199714839</c:v>
                </c:pt>
                <c:pt idx="1">
                  <c:v>10.018287196125813</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23.631478321601662</c:v>
                </c:pt>
                <c:pt idx="1">
                  <c:v>31.244302860226526</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72.316826678380949</c:v>
                </c:pt>
                <c:pt idx="1">
                  <c:v>43.528602484008388</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5.3121816792634107</c:v>
                </c:pt>
                <c:pt idx="1">
                  <c:v>21.334500668744063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3.2354710042302419</c:v>
                </c:pt>
                <c:pt idx="1">
                  <c:v>12.994126042960083</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28.800844240115111</c:v>
                </c:pt>
                <c:pt idx="1">
                  <c:v>30.403612708943001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62.651503076391236</c:v>
                </c:pt>
                <c:pt idx="1">
                  <c:v>35.267760579352853</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7.4652836094506414</c:v>
                </c:pt>
                <c:pt idx="1">
                  <c:v>33.199972405181271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4.8226483968705294</c:v>
                </c:pt>
                <c:pt idx="1">
                  <c:v>21.447516540872002</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40.559983622614254</c:v>
                </c:pt>
                <c:pt idx="1">
                  <c:v>25.005384628193497</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47.152084371064575</c:v>
                </c:pt>
                <c:pt idx="1">
                  <c:v>20.347126425753231</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16.800034156905109</c:v>
                </c:pt>
                <c:pt idx="1">
                  <c:v>54.768169134125898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10.148258701606085</c:v>
                </c:pt>
                <c:pt idx="1">
                  <c:v>33.083358271505816</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43.598395342061849</c:v>
                </c:pt>
                <c:pt idx="1">
                  <c:v>9.17017009705296</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29.453311799426956</c:v>
                </c:pt>
                <c:pt idx="1">
                  <c:v>2.978302497315326</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4.1898030579296002</c:v>
                </c:pt>
                <c:pt idx="1">
                  <c:v>10.775058390213896</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2.4091602205157527</c:v>
                </c:pt>
                <c:pt idx="1">
                  <c:v>6.1957189129231862</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28.62811962257274</c:v>
                </c:pt>
                <c:pt idx="1">
                  <c:v>24.787160047115776</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64.772917098981907</c:v>
                </c:pt>
                <c:pt idx="1">
                  <c:v>58.24206264974714</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2.4426692800459056</c:v>
                </c:pt>
                <c:pt idx="1">
                  <c:v>15.208807459639273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1.6090257199714839</c:v>
                </c:pt>
                <c:pt idx="1">
                  <c:v>10.018287196125813</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23.631478321601662</c:v>
                </c:pt>
                <c:pt idx="1">
                  <c:v>31.244302860226526</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72.316826678380949</c:v>
                </c:pt>
                <c:pt idx="1">
                  <c:v>43.528602484008388</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5.3121816792634107</c:v>
                </c:pt>
                <c:pt idx="1">
                  <c:v>21.334500668744063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3.2354710042302419</c:v>
                </c:pt>
                <c:pt idx="1">
                  <c:v>12.994126042960083</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28.800844240115111</c:v>
                </c:pt>
                <c:pt idx="1">
                  <c:v>30.403612708943001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62.651503076391236</c:v>
                </c:pt>
                <c:pt idx="1">
                  <c:v>35.267760579352853</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7.4652836094506414</c:v>
                </c:pt>
                <c:pt idx="1">
                  <c:v>33.199972405181271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4.8226483968705294</c:v>
                </c:pt>
                <c:pt idx="1">
                  <c:v>21.447516540872002</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40.559983622614254</c:v>
                </c:pt>
                <c:pt idx="1">
                  <c:v>25.005384628193497</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47.152084371064575</c:v>
                </c:pt>
                <c:pt idx="1">
                  <c:v>20.347126425753231</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16.800034156905109</c:v>
                </c:pt>
                <c:pt idx="1">
                  <c:v>54.768169134125898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10.148258701606085</c:v>
                </c:pt>
                <c:pt idx="1">
                  <c:v>33.083358271505816</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43.598395342061849</c:v>
                </c:pt>
                <c:pt idx="1">
                  <c:v>9.17017009705296</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29.453311799426956</c:v>
                </c:pt>
                <c:pt idx="1">
                  <c:v>2.978302497315326</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3.0174789588992788</c:v>
                </c:pt>
                <c:pt idx="1">
                  <c:v>12.593491234580831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1.835682809453669</c:v>
                </c:pt>
                <c:pt idx="1">
                  <c:v>7.661248242393178</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23.452407584336015</c:v>
                </c:pt>
                <c:pt idx="1">
                  <c:v>27.956461737807331</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71.694430647311037</c:v>
                </c:pt>
                <c:pt idx="1">
                  <c:v>51.78879878521866</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4.3144495905702094</c:v>
                </c:pt>
                <c:pt idx="1">
                  <c:v>19.717244024950649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3.3629892673926882</c:v>
                </c:pt>
                <c:pt idx="1">
                  <c:v>15.369024170174182</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30.586870601001465</c:v>
                </c:pt>
                <c:pt idx="1">
                  <c:v>29.96481471364541</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61.735690541035638</c:v>
                </c:pt>
                <c:pt idx="1">
                  <c:v>34.94891709122976</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8.366420901404128</c:v>
                </c:pt>
                <c:pt idx="1">
                  <c:v>32.025660752949769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7.7494204889462681</c:v>
                </c:pt>
                <c:pt idx="1">
                  <c:v>29.663856807550697</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39.997334396914539</c:v>
                </c:pt>
                <c:pt idx="1">
                  <c:v>20.352574237126191</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43.886824212735064</c:v>
                </c:pt>
                <c:pt idx="1">
                  <c:v>17.957908202373346</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14.09013741003969</c:v>
                </c:pt>
                <c:pt idx="1">
                  <c:v>38.75126036072492</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18.239539232311241</c:v>
                </c:pt>
                <c:pt idx="1">
                  <c:v>50.163111478765821</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52.645182668466077</c:v>
                </c:pt>
                <c:pt idx="1">
                  <c:v>5.9443223938594656</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15.02514068918299</c:v>
                </c:pt>
                <c:pt idx="1">
                  <c:v>5.1413057666497934</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42.690166776224906</c:v>
                </c:pt>
                <c:pt idx="1">
                  <c:v>69.505761926818138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18.469589661865069</c:v>
                </c:pt>
                <c:pt idx="1">
                  <c:v>30.07116155466883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36.53987782607183</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2.3003657358381986</c:v>
                </c:pt>
                <c:pt idx="1">
                  <c:v>0.4230765185130228</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7.0507732473349112</c:v>
                </c:pt>
                <c:pt idx="1">
                  <c:v>18.552744766885159</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14.81449274242579</c:v>
                </c:pt>
                <c:pt idx="1">
                  <c:v>38.981469557964765</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50.866927155521552</c:v>
                </c:pt>
                <c:pt idx="1">
                  <c:v>14.034824097022437</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27.267806854717747</c:v>
                </c:pt>
                <c:pt idx="1">
                  <c:v>28.430961578127636</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12.521779458984126</c:v>
                </c:pt>
                <c:pt idx="1">
                  <c:v>31.661482243793156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21.469577132117848</c:v>
                </c:pt>
                <c:pt idx="1">
                  <c:v>54.286105052152443</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55.720320794900161</c:v>
                </c:pt>
                <c:pt idx="1">
                  <c:v>4.5384974866431236</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10.288322613997863</c:v>
                </c:pt>
                <c:pt idx="1">
                  <c:v>9.5139152174112809</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21.108104722523684</c:v>
                </c:pt>
                <c:pt idx="1">
                  <c:v>40.853137636456417</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26.804457125225518</c:v>
                </c:pt>
                <c:pt idx="1">
                  <c:v>51.8779961821418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47.254235688303567</c:v>
                </c:pt>
                <c:pt idx="1">
                  <c:v>3.437725428469605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4.8332024639472309</c:v>
                </c:pt>
                <c:pt idx="1">
                  <c:v>3.8311407529321855</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29.97019391818861</c:v>
                </c:pt>
                <c:pt idx="1">
                  <c:v>54.819706399194892</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24.238018110957515</c:v>
                </c:pt>
                <c:pt idx="1">
                  <c:v>44.334749390282461</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42.979784347687939</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2.8120036231659356</c:v>
                </c:pt>
                <c:pt idx="1">
                  <c:v>0.84554421052264617</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59.8118341866967</c:v>
                </c:pt>
                <c:pt idx="1">
                  <c:v>83.163570636471036</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12.108880290738771</c:v>
                </c:pt>
                <c:pt idx="1">
                  <c:v>16.836429363528964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27.302992482202157</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0.77629304036237556</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11.2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64.900000000000006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23.9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14.8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21.2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14.3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65.900000000000006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18.100000000000001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63.4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18.5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59.2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13.8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12.6</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64.2</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23.2</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14.1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20.8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17.899999999999999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18.100000000000001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62.8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40.299999999999997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51.3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15.1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63.9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61.7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63.6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31.2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58.9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50.3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43.8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DHS00!$M$18:$Q$18</c:f>
              <c:numCache>
                <c:formatCode>###0.0</c:formatCode>
                <c:ptCount val="5"/>
                <c:pt idx="0">
                  <c:v>37.133278286761957</c:v>
                </c:pt>
                <c:pt idx="1">
                  <c:v>38.285491491860242</c:v>
                </c:pt>
                <c:pt idx="2">
                  <c:v>39.81322233524142</c:v>
                </c:pt>
                <c:pt idx="3">
                  <c:v>50.654875763343007</c:v>
                </c:pt>
                <c:pt idx="4">
                  <c:v>70.339269347084397</c:v>
                </c:pt>
              </c:numCache>
            </c:numRef>
          </c:val>
          <c:extLst>
            <c:ext xmlns:c16="http://schemas.microsoft.com/office/drawing/2014/chart" uri="{C3380CC4-5D6E-409C-BE32-E72D297353CC}">
              <c16:uniqueId val="{00000000-0382-4F43-8ED7-D2D1838AC5D3}"/>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DHS00!$M$19:$Q$19</c:f>
              <c:numCache>
                <c:formatCode>###0.0</c:formatCode>
                <c:ptCount val="5"/>
                <c:pt idx="0">
                  <c:v>12.443862283013686</c:v>
                </c:pt>
                <c:pt idx="1">
                  <c:v>8.633002983458681</c:v>
                </c:pt>
                <c:pt idx="2">
                  <c:v>11.892261217020163</c:v>
                </c:pt>
                <c:pt idx="3">
                  <c:v>10.301653434422343</c:v>
                </c:pt>
                <c:pt idx="4">
                  <c:v>7.0416650281459621</c:v>
                </c:pt>
              </c:numCache>
            </c:numRef>
          </c:val>
          <c:extLst>
            <c:ext xmlns:c16="http://schemas.microsoft.com/office/drawing/2014/chart" uri="{C3380CC4-5D6E-409C-BE32-E72D297353CC}">
              <c16:uniqueId val="{00000001-0382-4F43-8ED7-D2D1838AC5D3}"/>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DHS00!$M$20:$Q$20</c:f>
              <c:numCache>
                <c:formatCode>###0.0</c:formatCode>
                <c:ptCount val="5"/>
                <c:pt idx="0">
                  <c:v>36.747195381266515</c:v>
                </c:pt>
                <c:pt idx="1">
                  <c:v>43.952590157899081</c:v>
                </c:pt>
                <c:pt idx="2">
                  <c:v>37.575439925864174</c:v>
                </c:pt>
                <c:pt idx="3">
                  <c:v>30.653082926838678</c:v>
                </c:pt>
                <c:pt idx="4">
                  <c:v>19.123189753695513</c:v>
                </c:pt>
              </c:numCache>
            </c:numRef>
          </c:val>
          <c:extLst>
            <c:ext xmlns:c16="http://schemas.microsoft.com/office/drawing/2014/chart" uri="{C3380CC4-5D6E-409C-BE32-E72D297353CC}">
              <c16:uniqueId val="{00000002-0382-4F43-8ED7-D2D1838AC5D3}"/>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DHS00!$M$21:$Q$21</c:f>
              <c:numCache>
                <c:formatCode>###0.0</c:formatCode>
                <c:ptCount val="5"/>
                <c:pt idx="0">
                  <c:v>13.675664048957842</c:v>
                </c:pt>
                <c:pt idx="1">
                  <c:v>9.1289153667819996</c:v>
                </c:pt>
                <c:pt idx="2">
                  <c:v>10.719076521874239</c:v>
                </c:pt>
                <c:pt idx="3">
                  <c:v>8.3903878753959713</c:v>
                </c:pt>
                <c:pt idx="4">
                  <c:v>3.4958758710741389</c:v>
                </c:pt>
              </c:numCache>
            </c:numRef>
          </c:val>
          <c:extLst>
            <c:ext xmlns:c16="http://schemas.microsoft.com/office/drawing/2014/chart" uri="{C3380CC4-5D6E-409C-BE32-E72D297353CC}">
              <c16:uniqueId val="{00000003-0382-4F43-8ED7-D2D1838AC5D3}"/>
            </c:ext>
          </c:extLst>
        </c:ser>
        <c:dLbls>
          <c:showLegendKey val="0"/>
          <c:showVal val="0"/>
          <c:showCatName val="0"/>
          <c:showSerName val="0"/>
          <c:showPercent val="0"/>
          <c:showBubbleSize val="0"/>
        </c:dLbls>
        <c:gapWidth val="50"/>
        <c:overlap val="100"/>
        <c:axId val="92322816"/>
        <c:axId val="92975872"/>
      </c:barChart>
      <c:catAx>
        <c:axId val="92322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975872"/>
        <c:crosses val="autoZero"/>
        <c:auto val="1"/>
        <c:lblAlgn val="ctr"/>
        <c:lblOffset val="100"/>
        <c:tickLblSkip val="1"/>
        <c:tickMarkSkip val="1"/>
        <c:noMultiLvlLbl val="0"/>
      </c:catAx>
      <c:valAx>
        <c:axId val="92975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322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DHS00!$R$15:$AA$15</c:f>
              <c:strCache>
                <c:ptCount val="10"/>
                <c:pt idx="0">
                  <c:v>artibonite</c:v>
                </c:pt>
                <c:pt idx="1">
                  <c:v>centre</c:v>
                </c:pt>
                <c:pt idx="2">
                  <c:v>grande-anse</c:v>
                </c:pt>
                <c:pt idx="3">
                  <c:v>metropolitain area</c:v>
                </c:pt>
                <c:pt idx="4">
                  <c:v>north</c:v>
                </c:pt>
                <c:pt idx="5">
                  <c:v>north-east</c:v>
                </c:pt>
                <c:pt idx="6">
                  <c:v>north-west</c:v>
                </c:pt>
                <c:pt idx="7">
                  <c:v>south</c:v>
                </c:pt>
                <c:pt idx="8">
                  <c:v>south-east</c:v>
                </c:pt>
                <c:pt idx="9">
                  <c:v>west</c:v>
                </c:pt>
              </c:strCache>
            </c:strRef>
          </c:cat>
          <c:val>
            <c:numRef>
              <c:f>DHS00!$R$18:$AA$18</c:f>
              <c:numCache>
                <c:formatCode>###0.0</c:formatCode>
                <c:ptCount val="10"/>
                <c:pt idx="0">
                  <c:v>69.721918885661069</c:v>
                </c:pt>
                <c:pt idx="1">
                  <c:v>59.057896206547255</c:v>
                </c:pt>
                <c:pt idx="2">
                  <c:v>45.566944016104891</c:v>
                </c:pt>
                <c:pt idx="3">
                  <c:v>88.86579904797027</c:v>
                </c:pt>
                <c:pt idx="4">
                  <c:v>35.118290879431491</c:v>
                </c:pt>
                <c:pt idx="5">
                  <c:v>52.305827447518908</c:v>
                </c:pt>
                <c:pt idx="6">
                  <c:v>56.23865762444261</c:v>
                </c:pt>
                <c:pt idx="7">
                  <c:v>41.878145532363149</c:v>
                </c:pt>
                <c:pt idx="8">
                  <c:v>55.508712186448626</c:v>
                </c:pt>
                <c:pt idx="9">
                  <c:v>42.425076035628507</c:v>
                </c:pt>
              </c:numCache>
            </c:numRef>
          </c:val>
          <c:extLst>
            <c:ext xmlns:c16="http://schemas.microsoft.com/office/drawing/2014/chart" uri="{C3380CC4-5D6E-409C-BE32-E72D297353CC}">
              <c16:uniqueId val="{00000000-7E52-4B3A-A702-2D337544BFBD}"/>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DHS00!$R$15:$AA$15</c:f>
              <c:strCache>
                <c:ptCount val="10"/>
                <c:pt idx="0">
                  <c:v>artibonite</c:v>
                </c:pt>
                <c:pt idx="1">
                  <c:v>centre</c:v>
                </c:pt>
                <c:pt idx="2">
                  <c:v>grande-anse</c:v>
                </c:pt>
                <c:pt idx="3">
                  <c:v>metropolitain area</c:v>
                </c:pt>
                <c:pt idx="4">
                  <c:v>north</c:v>
                </c:pt>
                <c:pt idx="5">
                  <c:v>north-east</c:v>
                </c:pt>
                <c:pt idx="6">
                  <c:v>north-west</c:v>
                </c:pt>
                <c:pt idx="7">
                  <c:v>south</c:v>
                </c:pt>
                <c:pt idx="8">
                  <c:v>south-east</c:v>
                </c:pt>
                <c:pt idx="9">
                  <c:v>west</c:v>
                </c:pt>
              </c:strCache>
            </c:strRef>
          </c:cat>
          <c:val>
            <c:numRef>
              <c:f>DHS00!$R$19:$AA$19</c:f>
              <c:numCache>
                <c:formatCode>###0.0</c:formatCode>
                <c:ptCount val="10"/>
                <c:pt idx="0">
                  <c:v>6.0627755552748761</c:v>
                </c:pt>
                <c:pt idx="1">
                  <c:v>6.7814529646314021</c:v>
                </c:pt>
                <c:pt idx="2">
                  <c:v>15.514750375456623</c:v>
                </c:pt>
                <c:pt idx="3">
                  <c:v>9.9838105715739669</c:v>
                </c:pt>
                <c:pt idx="4">
                  <c:v>4.3848484675105679</c:v>
                </c:pt>
                <c:pt idx="5">
                  <c:v>3.9975390191322298</c:v>
                </c:pt>
                <c:pt idx="6">
                  <c:v>6.0411404092701364</c:v>
                </c:pt>
                <c:pt idx="7">
                  <c:v>9.0065999504596341</c:v>
                </c:pt>
                <c:pt idx="8">
                  <c:v>7.4263356439919939</c:v>
                </c:pt>
                <c:pt idx="9">
                  <c:v>16.011667815099464</c:v>
                </c:pt>
              </c:numCache>
            </c:numRef>
          </c:val>
          <c:extLst>
            <c:ext xmlns:c16="http://schemas.microsoft.com/office/drawing/2014/chart" uri="{C3380CC4-5D6E-409C-BE32-E72D297353CC}">
              <c16:uniqueId val="{00000001-7E52-4B3A-A702-2D337544BFBD}"/>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DHS00!$R$15:$AA$15</c:f>
              <c:strCache>
                <c:ptCount val="10"/>
                <c:pt idx="0">
                  <c:v>artibonite</c:v>
                </c:pt>
                <c:pt idx="1">
                  <c:v>centre</c:v>
                </c:pt>
                <c:pt idx="2">
                  <c:v>grande-anse</c:v>
                </c:pt>
                <c:pt idx="3">
                  <c:v>metropolitain area</c:v>
                </c:pt>
                <c:pt idx="4">
                  <c:v>north</c:v>
                </c:pt>
                <c:pt idx="5">
                  <c:v>north-east</c:v>
                </c:pt>
                <c:pt idx="6">
                  <c:v>north-west</c:v>
                </c:pt>
                <c:pt idx="7">
                  <c:v>south</c:v>
                </c:pt>
                <c:pt idx="8">
                  <c:v>south-east</c:v>
                </c:pt>
                <c:pt idx="9">
                  <c:v>west</c:v>
                </c:pt>
              </c:strCache>
            </c:strRef>
          </c:cat>
          <c:val>
            <c:numRef>
              <c:f>DHS00!$R$20:$AA$20</c:f>
              <c:numCache>
                <c:formatCode>###0.0</c:formatCode>
                <c:ptCount val="10"/>
                <c:pt idx="0">
                  <c:v>13.885965328549474</c:v>
                </c:pt>
                <c:pt idx="1">
                  <c:v>27.435165616991199</c:v>
                </c:pt>
                <c:pt idx="2">
                  <c:v>35.67501974093976</c:v>
                </c:pt>
                <c:pt idx="3">
                  <c:v>1.1503903804557609</c:v>
                </c:pt>
                <c:pt idx="4">
                  <c:v>58.185519452125114</c:v>
                </c:pt>
                <c:pt idx="5">
                  <c:v>17.882212764191109</c:v>
                </c:pt>
                <c:pt idx="6">
                  <c:v>24.432572257645845</c:v>
                </c:pt>
                <c:pt idx="7">
                  <c:v>46.41212890011785</c:v>
                </c:pt>
                <c:pt idx="8">
                  <c:v>34.971055818240472</c:v>
                </c:pt>
                <c:pt idx="9">
                  <c:v>32.662832752038184</c:v>
                </c:pt>
              </c:numCache>
            </c:numRef>
          </c:val>
          <c:extLst>
            <c:ext xmlns:c16="http://schemas.microsoft.com/office/drawing/2014/chart" uri="{C3380CC4-5D6E-409C-BE32-E72D297353CC}">
              <c16:uniqueId val="{00000002-7E52-4B3A-A702-2D337544BFBD}"/>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DHS00!$R$15:$AA$15</c:f>
              <c:strCache>
                <c:ptCount val="10"/>
                <c:pt idx="0">
                  <c:v>artibonite</c:v>
                </c:pt>
                <c:pt idx="1">
                  <c:v>centre</c:v>
                </c:pt>
                <c:pt idx="2">
                  <c:v>grande-anse</c:v>
                </c:pt>
                <c:pt idx="3">
                  <c:v>metropolitain area</c:v>
                </c:pt>
                <c:pt idx="4">
                  <c:v>north</c:v>
                </c:pt>
                <c:pt idx="5">
                  <c:v>north-east</c:v>
                </c:pt>
                <c:pt idx="6">
                  <c:v>north-west</c:v>
                </c:pt>
                <c:pt idx="7">
                  <c:v>south</c:v>
                </c:pt>
                <c:pt idx="8">
                  <c:v>south-east</c:v>
                </c:pt>
                <c:pt idx="9">
                  <c:v>west</c:v>
                </c:pt>
              </c:strCache>
            </c:strRef>
          </c:cat>
          <c:val>
            <c:numRef>
              <c:f>DHS00!$R$21:$AA$21</c:f>
              <c:numCache>
                <c:formatCode>###0.0</c:formatCode>
                <c:ptCount val="10"/>
                <c:pt idx="0">
                  <c:v>10.329340230514569</c:v>
                </c:pt>
                <c:pt idx="1">
                  <c:v>6.7254852118301525</c:v>
                </c:pt>
                <c:pt idx="2">
                  <c:v>3.2432858674987215</c:v>
                </c:pt>
                <c:pt idx="3">
                  <c:v>0</c:v>
                </c:pt>
                <c:pt idx="4">
                  <c:v>2.3113412009328305</c:v>
                </c:pt>
                <c:pt idx="5">
                  <c:v>25.814420769157749</c:v>
                </c:pt>
                <c:pt idx="6">
                  <c:v>13.287629708641411</c:v>
                </c:pt>
                <c:pt idx="7">
                  <c:v>2.7031256170593716</c:v>
                </c:pt>
                <c:pt idx="8">
                  <c:v>2.0938963513188966</c:v>
                </c:pt>
                <c:pt idx="9">
                  <c:v>8.900423397233844</c:v>
                </c:pt>
              </c:numCache>
            </c:numRef>
          </c:val>
          <c:extLst>
            <c:ext xmlns:c16="http://schemas.microsoft.com/office/drawing/2014/chart" uri="{C3380CC4-5D6E-409C-BE32-E72D297353CC}">
              <c16:uniqueId val="{00000003-7E52-4B3A-A702-2D337544BFBD}"/>
            </c:ext>
          </c:extLst>
        </c:ser>
        <c:dLbls>
          <c:showLegendKey val="0"/>
          <c:showVal val="0"/>
          <c:showCatName val="0"/>
          <c:showSerName val="0"/>
          <c:showPercent val="0"/>
          <c:showBubbleSize val="0"/>
        </c:dLbls>
        <c:gapWidth val="50"/>
        <c:overlap val="100"/>
        <c:axId val="93016832"/>
        <c:axId val="93018368"/>
      </c:barChart>
      <c:catAx>
        <c:axId val="93016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018368"/>
        <c:crosses val="autoZero"/>
        <c:auto val="1"/>
        <c:lblAlgn val="ctr"/>
        <c:lblOffset val="100"/>
        <c:tickLblSkip val="1"/>
        <c:tickMarkSkip val="1"/>
        <c:noMultiLvlLbl val="0"/>
      </c:catAx>
      <c:valAx>
        <c:axId val="93018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016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DHS00!$C$18:$G$18</c:f>
              <c:numCache>
                <c:formatCode>###0.0</c:formatCode>
                <c:ptCount val="5"/>
                <c:pt idx="0">
                  <c:v>37.433124346767279</c:v>
                </c:pt>
                <c:pt idx="1">
                  <c:v>41.485125857229256</c:v>
                </c:pt>
                <c:pt idx="2">
                  <c:v>56.337596680576986</c:v>
                </c:pt>
                <c:pt idx="3">
                  <c:v>86.568772552913742</c:v>
                </c:pt>
                <c:pt idx="4">
                  <c:v>96.375026107382439</c:v>
                </c:pt>
              </c:numCache>
            </c:numRef>
          </c:val>
          <c:extLst>
            <c:ext xmlns:c16="http://schemas.microsoft.com/office/drawing/2014/chart" uri="{C3380CC4-5D6E-409C-BE32-E72D297353CC}">
              <c16:uniqueId val="{00000000-7B9A-4382-9F81-1FBC2749F904}"/>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DHS00!$C$19:$G$19</c:f>
              <c:numCache>
                <c:formatCode>###0.0</c:formatCode>
                <c:ptCount val="5"/>
                <c:pt idx="0">
                  <c:v>10.93008540357804</c:v>
                </c:pt>
                <c:pt idx="1">
                  <c:v>10.113289388080764</c:v>
                </c:pt>
                <c:pt idx="2">
                  <c:v>9.2474984074055353</c:v>
                </c:pt>
                <c:pt idx="3">
                  <c:v>7.3236054871228546</c:v>
                </c:pt>
                <c:pt idx="4">
                  <c:v>3.4954672681434045</c:v>
                </c:pt>
              </c:numCache>
            </c:numRef>
          </c:val>
          <c:extLst>
            <c:ext xmlns:c16="http://schemas.microsoft.com/office/drawing/2014/chart" uri="{C3380CC4-5D6E-409C-BE32-E72D297353CC}">
              <c16:uniqueId val="{00000001-7B9A-4382-9F81-1FBC2749F904}"/>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DHS00!$C$20:$G$20</c:f>
              <c:numCache>
                <c:formatCode>###0.0</c:formatCode>
                <c:ptCount val="5"/>
                <c:pt idx="0">
                  <c:v>41.432000852097012</c:v>
                </c:pt>
                <c:pt idx="1">
                  <c:v>38.14290419615331</c:v>
                </c:pt>
                <c:pt idx="2">
                  <c:v>27.014615188087873</c:v>
                </c:pt>
                <c:pt idx="3">
                  <c:v>5.2764902770004909</c:v>
                </c:pt>
                <c:pt idx="4">
                  <c:v>0.1295066244741605</c:v>
                </c:pt>
              </c:numCache>
            </c:numRef>
          </c:val>
          <c:extLst>
            <c:ext xmlns:c16="http://schemas.microsoft.com/office/drawing/2014/chart" uri="{C3380CC4-5D6E-409C-BE32-E72D297353CC}">
              <c16:uniqueId val="{00000002-7B9A-4382-9F81-1FBC2749F904}"/>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DHS00!$C$21:$G$21</c:f>
              <c:numCache>
                <c:formatCode>###0.0</c:formatCode>
                <c:ptCount val="5"/>
                <c:pt idx="0">
                  <c:v>10.204789397557668</c:v>
                </c:pt>
                <c:pt idx="1">
                  <c:v>10.258680558536668</c:v>
                </c:pt>
                <c:pt idx="2">
                  <c:v>7.4002897239296015</c:v>
                </c:pt>
                <c:pt idx="3">
                  <c:v>0.83113168296292506</c:v>
                </c:pt>
                <c:pt idx="4">
                  <c:v>0</c:v>
                </c:pt>
              </c:numCache>
            </c:numRef>
          </c:val>
          <c:extLst>
            <c:ext xmlns:c16="http://schemas.microsoft.com/office/drawing/2014/chart" uri="{C3380CC4-5D6E-409C-BE32-E72D297353CC}">
              <c16:uniqueId val="{00000003-7B9A-4382-9F81-1FBC2749F904}"/>
            </c:ext>
          </c:extLst>
        </c:ser>
        <c:dLbls>
          <c:showLegendKey val="0"/>
          <c:showVal val="0"/>
          <c:showCatName val="0"/>
          <c:showSerName val="0"/>
          <c:showPercent val="0"/>
          <c:showBubbleSize val="0"/>
        </c:dLbls>
        <c:gapWidth val="50"/>
        <c:overlap val="100"/>
        <c:axId val="93059712"/>
        <c:axId val="93131136"/>
      </c:barChart>
      <c:catAx>
        <c:axId val="93059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131136"/>
        <c:crosses val="autoZero"/>
        <c:auto val="1"/>
        <c:lblAlgn val="ctr"/>
        <c:lblOffset val="100"/>
        <c:tickLblSkip val="1"/>
        <c:tickMarkSkip val="1"/>
        <c:noMultiLvlLbl val="0"/>
      </c:catAx>
      <c:valAx>
        <c:axId val="93131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059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DHS00!$R$121:$AA$121</c:f>
              <c:strCache>
                <c:ptCount val="10"/>
                <c:pt idx="0">
                  <c:v>artibonite</c:v>
                </c:pt>
                <c:pt idx="1">
                  <c:v>centre</c:v>
                </c:pt>
                <c:pt idx="2">
                  <c:v>grande-anse</c:v>
                </c:pt>
                <c:pt idx="3">
                  <c:v>metropolitain area</c:v>
                </c:pt>
                <c:pt idx="4">
                  <c:v>north</c:v>
                </c:pt>
                <c:pt idx="5">
                  <c:v>north-east</c:v>
                </c:pt>
                <c:pt idx="6">
                  <c:v>north-west</c:v>
                </c:pt>
                <c:pt idx="7">
                  <c:v>south</c:v>
                </c:pt>
                <c:pt idx="8">
                  <c:v>south-east</c:v>
                </c:pt>
                <c:pt idx="9">
                  <c:v>west</c:v>
                </c:pt>
              </c:strCache>
            </c:strRef>
          </c:cat>
          <c:val>
            <c:numRef>
              <c:f>DHS00!$R$124:$AA$124</c:f>
              <c:numCache>
                <c:formatCode>###0.0</c:formatCode>
                <c:ptCount val="10"/>
                <c:pt idx="0">
                  <c:v>13.834778736031119</c:v>
                </c:pt>
                <c:pt idx="1">
                  <c:v>11.06731359339237</c:v>
                </c:pt>
                <c:pt idx="2">
                  <c:v>8.802156663758316</c:v>
                </c:pt>
                <c:pt idx="3">
                  <c:v>29.919660824275052</c:v>
                </c:pt>
                <c:pt idx="4">
                  <c:v>13.049234260532078</c:v>
                </c:pt>
                <c:pt idx="5">
                  <c:v>18.196800318726414</c:v>
                </c:pt>
                <c:pt idx="6">
                  <c:v>10.846527995681202</c:v>
                </c:pt>
                <c:pt idx="7">
                  <c:v>9.1723628609388239</c:v>
                </c:pt>
                <c:pt idx="8">
                  <c:v>12.194881536880287</c:v>
                </c:pt>
                <c:pt idx="9">
                  <c:v>11.370712555456123</c:v>
                </c:pt>
              </c:numCache>
            </c:numRef>
          </c:val>
          <c:extLst>
            <c:ext xmlns:c16="http://schemas.microsoft.com/office/drawing/2014/chart" uri="{C3380CC4-5D6E-409C-BE32-E72D297353CC}">
              <c16:uniqueId val="{00000000-3F4B-47BA-B25E-D5E2A42C7F9E}"/>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DHS00!$R$121:$AA$121</c:f>
              <c:strCache>
                <c:ptCount val="10"/>
                <c:pt idx="0">
                  <c:v>artibonite</c:v>
                </c:pt>
                <c:pt idx="1">
                  <c:v>centre</c:v>
                </c:pt>
                <c:pt idx="2">
                  <c:v>grande-anse</c:v>
                </c:pt>
                <c:pt idx="3">
                  <c:v>metropolitain area</c:v>
                </c:pt>
                <c:pt idx="4">
                  <c:v>north</c:v>
                </c:pt>
                <c:pt idx="5">
                  <c:v>north-east</c:v>
                </c:pt>
                <c:pt idx="6">
                  <c:v>north-west</c:v>
                </c:pt>
                <c:pt idx="7">
                  <c:v>south</c:v>
                </c:pt>
                <c:pt idx="8">
                  <c:v>south-east</c:v>
                </c:pt>
                <c:pt idx="9">
                  <c:v>west</c:v>
                </c:pt>
              </c:strCache>
            </c:strRef>
          </c:cat>
          <c:val>
            <c:numRef>
              <c:f>DHS00!$R$125:$AA$125</c:f>
              <c:numCache>
                <c:formatCode>###0.0</c:formatCode>
                <c:ptCount val="10"/>
                <c:pt idx="0">
                  <c:v>10.10287644063856</c:v>
                </c:pt>
                <c:pt idx="1">
                  <c:v>7.8962359636674133</c:v>
                </c:pt>
                <c:pt idx="2">
                  <c:v>4.2447907226092534</c:v>
                </c:pt>
                <c:pt idx="3">
                  <c:v>12.307786739923701</c:v>
                </c:pt>
                <c:pt idx="4">
                  <c:v>3.5176994042628618</c:v>
                </c:pt>
                <c:pt idx="5">
                  <c:v>9.6709665032829832</c:v>
                </c:pt>
                <c:pt idx="6">
                  <c:v>6.4271958344248219</c:v>
                </c:pt>
                <c:pt idx="7">
                  <c:v>5.9522908954725837</c:v>
                </c:pt>
                <c:pt idx="8">
                  <c:v>4.3190011928031851</c:v>
                </c:pt>
                <c:pt idx="9">
                  <c:v>7.7104445868821099</c:v>
                </c:pt>
              </c:numCache>
            </c:numRef>
          </c:val>
          <c:extLst>
            <c:ext xmlns:c16="http://schemas.microsoft.com/office/drawing/2014/chart" uri="{C3380CC4-5D6E-409C-BE32-E72D297353CC}">
              <c16:uniqueId val="{00000001-3F4B-47BA-B25E-D5E2A42C7F9E}"/>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DHS00!$R$121:$AA$121</c:f>
              <c:strCache>
                <c:ptCount val="10"/>
                <c:pt idx="0">
                  <c:v>artibonite</c:v>
                </c:pt>
                <c:pt idx="1">
                  <c:v>centre</c:v>
                </c:pt>
                <c:pt idx="2">
                  <c:v>grande-anse</c:v>
                </c:pt>
                <c:pt idx="3">
                  <c:v>metropolitain area</c:v>
                </c:pt>
                <c:pt idx="4">
                  <c:v>north</c:v>
                </c:pt>
                <c:pt idx="5">
                  <c:v>north-east</c:v>
                </c:pt>
                <c:pt idx="6">
                  <c:v>north-west</c:v>
                </c:pt>
                <c:pt idx="7">
                  <c:v>south</c:v>
                </c:pt>
                <c:pt idx="8">
                  <c:v>south-east</c:v>
                </c:pt>
                <c:pt idx="9">
                  <c:v>west</c:v>
                </c:pt>
              </c:strCache>
            </c:strRef>
          </c:cat>
          <c:val>
            <c:numRef>
              <c:f>DHS00!$R$126:$AA$126</c:f>
              <c:numCache>
                <c:formatCode>###0.0</c:formatCode>
                <c:ptCount val="10"/>
                <c:pt idx="0">
                  <c:v>30.278294942669959</c:v>
                </c:pt>
                <c:pt idx="1">
                  <c:v>34.80404470210928</c:v>
                </c:pt>
                <c:pt idx="2">
                  <c:v>30.689878177692577</c:v>
                </c:pt>
                <c:pt idx="3">
                  <c:v>53.664540713417061</c:v>
                </c:pt>
                <c:pt idx="4">
                  <c:v>21.794983542595162</c:v>
                </c:pt>
                <c:pt idx="5">
                  <c:v>39.607315932879104</c:v>
                </c:pt>
                <c:pt idx="6">
                  <c:v>35.762805517132023</c:v>
                </c:pt>
                <c:pt idx="7">
                  <c:v>26.817010470576747</c:v>
                </c:pt>
                <c:pt idx="8">
                  <c:v>24.709105362966355</c:v>
                </c:pt>
                <c:pt idx="9">
                  <c:v>29.718604541822288</c:v>
                </c:pt>
              </c:numCache>
            </c:numRef>
          </c:val>
          <c:extLst>
            <c:ext xmlns:c16="http://schemas.microsoft.com/office/drawing/2014/chart" uri="{C3380CC4-5D6E-409C-BE32-E72D297353CC}">
              <c16:uniqueId val="{00000002-3F4B-47BA-B25E-D5E2A42C7F9E}"/>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DHS00!$R$121:$AA$121</c:f>
              <c:strCache>
                <c:ptCount val="10"/>
                <c:pt idx="0">
                  <c:v>artibonite</c:v>
                </c:pt>
                <c:pt idx="1">
                  <c:v>centre</c:v>
                </c:pt>
                <c:pt idx="2">
                  <c:v>grande-anse</c:v>
                </c:pt>
                <c:pt idx="3">
                  <c:v>metropolitain area</c:v>
                </c:pt>
                <c:pt idx="4">
                  <c:v>north</c:v>
                </c:pt>
                <c:pt idx="5">
                  <c:v>north-east</c:v>
                </c:pt>
                <c:pt idx="6">
                  <c:v>north-west</c:v>
                </c:pt>
                <c:pt idx="7">
                  <c:v>south</c:v>
                </c:pt>
                <c:pt idx="8">
                  <c:v>south-east</c:v>
                </c:pt>
                <c:pt idx="9">
                  <c:v>west</c:v>
                </c:pt>
              </c:strCache>
            </c:strRef>
          </c:cat>
          <c:val>
            <c:numRef>
              <c:f>DHS00!$R$127:$AA$127</c:f>
              <c:numCache>
                <c:formatCode>###0.0</c:formatCode>
                <c:ptCount val="10"/>
                <c:pt idx="0">
                  <c:v>45.784049880660355</c:v>
                </c:pt>
                <c:pt idx="1">
                  <c:v>46.232405740830934</c:v>
                </c:pt>
                <c:pt idx="2">
                  <c:v>56.263174435939845</c:v>
                </c:pt>
                <c:pt idx="3">
                  <c:v>4.1080117223841865</c:v>
                </c:pt>
                <c:pt idx="4">
                  <c:v>61.638082792609893</c:v>
                </c:pt>
                <c:pt idx="5">
                  <c:v>32.524917245111503</c:v>
                </c:pt>
                <c:pt idx="6">
                  <c:v>46.963470652761949</c:v>
                </c:pt>
                <c:pt idx="7">
                  <c:v>58.058335773011841</c:v>
                </c:pt>
                <c:pt idx="8">
                  <c:v>58.777011907350172</c:v>
                </c:pt>
                <c:pt idx="9">
                  <c:v>51.200238315839478</c:v>
                </c:pt>
              </c:numCache>
            </c:numRef>
          </c:val>
          <c:extLst>
            <c:ext xmlns:c16="http://schemas.microsoft.com/office/drawing/2014/chart" uri="{C3380CC4-5D6E-409C-BE32-E72D297353CC}">
              <c16:uniqueId val="{00000003-3F4B-47BA-B25E-D5E2A42C7F9E}"/>
            </c:ext>
          </c:extLst>
        </c:ser>
        <c:dLbls>
          <c:showLegendKey val="0"/>
          <c:showVal val="0"/>
          <c:showCatName val="0"/>
          <c:showSerName val="0"/>
          <c:showPercent val="0"/>
          <c:showBubbleSize val="0"/>
        </c:dLbls>
        <c:gapWidth val="50"/>
        <c:overlap val="100"/>
        <c:axId val="93534080"/>
        <c:axId val="93535616"/>
      </c:barChart>
      <c:catAx>
        <c:axId val="93534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535616"/>
        <c:crosses val="autoZero"/>
        <c:auto val="1"/>
        <c:lblAlgn val="ctr"/>
        <c:lblOffset val="100"/>
        <c:tickLblSkip val="1"/>
        <c:tickMarkSkip val="1"/>
        <c:noMultiLvlLbl val="0"/>
      </c:catAx>
      <c:valAx>
        <c:axId val="93535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534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DA8-4D9C-9F70-C5398422ACE9}"/>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DA8-4D9C-9F70-C5398422ACE9}"/>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DA8-4D9C-9F70-C5398422ACE9}"/>
            </c:ext>
          </c:extLst>
        </c:ser>
        <c:dLbls>
          <c:showLegendKey val="0"/>
          <c:showVal val="0"/>
          <c:showCatName val="0"/>
          <c:showSerName val="0"/>
          <c:showPercent val="0"/>
          <c:showBubbleSize val="0"/>
        </c:dLbls>
        <c:gapWidth val="50"/>
        <c:overlap val="100"/>
        <c:axId val="93601792"/>
        <c:axId val="93603328"/>
      </c:barChart>
      <c:catAx>
        <c:axId val="93601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603328"/>
        <c:crosses val="autoZero"/>
        <c:auto val="1"/>
        <c:lblAlgn val="ctr"/>
        <c:lblOffset val="100"/>
        <c:tickLblSkip val="1"/>
        <c:tickMarkSkip val="1"/>
        <c:noMultiLvlLbl val="0"/>
      </c:catAx>
      <c:valAx>
        <c:axId val="93603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601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DHS00!$R$221:$AA$221</c:f>
              <c:strCache>
                <c:ptCount val="10"/>
                <c:pt idx="0">
                  <c:v>artibonite</c:v>
                </c:pt>
                <c:pt idx="1">
                  <c:v>centre</c:v>
                </c:pt>
                <c:pt idx="2">
                  <c:v>grande-anse</c:v>
                </c:pt>
                <c:pt idx="3">
                  <c:v>metropolitain area</c:v>
                </c:pt>
                <c:pt idx="4">
                  <c:v>north</c:v>
                </c:pt>
                <c:pt idx="5">
                  <c:v>north-east</c:v>
                </c:pt>
                <c:pt idx="6">
                  <c:v>north-west</c:v>
                </c:pt>
                <c:pt idx="7">
                  <c:v>south</c:v>
                </c:pt>
                <c:pt idx="8">
                  <c:v>south-east</c:v>
                </c:pt>
                <c:pt idx="9">
                  <c:v>west</c:v>
                </c:pt>
              </c:strCache>
            </c:strRef>
          </c:cat>
          <c:val>
            <c:numRef>
              <c:f>DHS00!$R$222:$AA$222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D090-4DF7-BF87-35232853085A}"/>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DHS00!$R$221:$AA$221</c:f>
              <c:strCache>
                <c:ptCount val="10"/>
                <c:pt idx="0">
                  <c:v>artibonite</c:v>
                </c:pt>
                <c:pt idx="1">
                  <c:v>centre</c:v>
                </c:pt>
                <c:pt idx="2">
                  <c:v>grande-anse</c:v>
                </c:pt>
                <c:pt idx="3">
                  <c:v>metropolitain area</c:v>
                </c:pt>
                <c:pt idx="4">
                  <c:v>north</c:v>
                </c:pt>
                <c:pt idx="5">
                  <c:v>north-east</c:v>
                </c:pt>
                <c:pt idx="6">
                  <c:v>north-west</c:v>
                </c:pt>
                <c:pt idx="7">
                  <c:v>south</c:v>
                </c:pt>
                <c:pt idx="8">
                  <c:v>south-east</c:v>
                </c:pt>
                <c:pt idx="9">
                  <c:v>west</c:v>
                </c:pt>
              </c:strCache>
            </c:strRef>
          </c:cat>
          <c:val>
            <c:numRef>
              <c:f>DHS00!$R$223:$AA$223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D090-4DF7-BF87-35232853085A}"/>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DHS00!$R$221:$AA$221</c:f>
              <c:strCache>
                <c:ptCount val="10"/>
                <c:pt idx="0">
                  <c:v>artibonite</c:v>
                </c:pt>
                <c:pt idx="1">
                  <c:v>centre</c:v>
                </c:pt>
                <c:pt idx="2">
                  <c:v>grande-anse</c:v>
                </c:pt>
                <c:pt idx="3">
                  <c:v>metropolitain area</c:v>
                </c:pt>
                <c:pt idx="4">
                  <c:v>north</c:v>
                </c:pt>
                <c:pt idx="5">
                  <c:v>north-east</c:v>
                </c:pt>
                <c:pt idx="6">
                  <c:v>north-west</c:v>
                </c:pt>
                <c:pt idx="7">
                  <c:v>south</c:v>
                </c:pt>
                <c:pt idx="8">
                  <c:v>south-east</c:v>
                </c:pt>
                <c:pt idx="9">
                  <c:v>west</c:v>
                </c:pt>
              </c:strCache>
            </c:strRef>
          </c:cat>
          <c:val>
            <c:numRef>
              <c:f>DHS00!$R$224:$AA$224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090-4DF7-BF87-35232853085A}"/>
            </c:ext>
          </c:extLst>
        </c:ser>
        <c:dLbls>
          <c:showLegendKey val="0"/>
          <c:showVal val="0"/>
          <c:showCatName val="0"/>
          <c:showSerName val="0"/>
          <c:showPercent val="0"/>
          <c:showBubbleSize val="0"/>
        </c:dLbls>
        <c:gapWidth val="50"/>
        <c:overlap val="100"/>
        <c:axId val="93618560"/>
        <c:axId val="93620096"/>
      </c:barChart>
      <c:catAx>
        <c:axId val="93618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620096"/>
        <c:crosses val="autoZero"/>
        <c:auto val="1"/>
        <c:lblAlgn val="ctr"/>
        <c:lblOffset val="100"/>
        <c:tickLblSkip val="1"/>
        <c:tickMarkSkip val="1"/>
        <c:noMultiLvlLbl val="0"/>
      </c:catAx>
      <c:valAx>
        <c:axId val="93620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618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70B-47C4-8150-FFABEE2A68F8}"/>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70B-47C4-8150-FFABEE2A68F8}"/>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70B-47C4-8150-FFABEE2A68F8}"/>
            </c:ext>
          </c:extLst>
        </c:ser>
        <c:dLbls>
          <c:showLegendKey val="0"/>
          <c:showVal val="0"/>
          <c:showCatName val="0"/>
          <c:showSerName val="0"/>
          <c:showPercent val="0"/>
          <c:showBubbleSize val="0"/>
        </c:dLbls>
        <c:gapWidth val="50"/>
        <c:overlap val="100"/>
        <c:axId val="93651712"/>
        <c:axId val="93653248"/>
      </c:barChart>
      <c:catAx>
        <c:axId val="93651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653248"/>
        <c:crosses val="autoZero"/>
        <c:auto val="1"/>
        <c:lblAlgn val="ctr"/>
        <c:lblOffset val="100"/>
        <c:tickLblSkip val="1"/>
        <c:tickMarkSkip val="1"/>
        <c:noMultiLvlLbl val="0"/>
      </c:catAx>
      <c:valAx>
        <c:axId val="93653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651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DHS00!$H$18:$L$18</c:f>
              <c:numCache>
                <c:formatCode>###0.0</c:formatCode>
                <c:ptCount val="5"/>
                <c:pt idx="0">
                  <c:v>81.591453201492726</c:v>
                </c:pt>
                <c:pt idx="1">
                  <c:v>90.296232037668616</c:v>
                </c:pt>
                <c:pt idx="2">
                  <c:v>93.571498834004743</c:v>
                </c:pt>
                <c:pt idx="3">
                  <c:v>95.277509701553157</c:v>
                </c:pt>
                <c:pt idx="4">
                  <c:v>98.349252261790568</c:v>
                </c:pt>
              </c:numCache>
            </c:numRef>
          </c:val>
          <c:extLst>
            <c:ext xmlns:c16="http://schemas.microsoft.com/office/drawing/2014/chart" uri="{C3380CC4-5D6E-409C-BE32-E72D297353CC}">
              <c16:uniqueId val="{00000000-2C4C-43F9-8F69-9184F8E076CB}"/>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DHS00!$H$19:$L$19</c:f>
              <c:numCache>
                <c:formatCode>###0.0</c:formatCode>
                <c:ptCount val="5"/>
                <c:pt idx="0">
                  <c:v>7.7748701298246088</c:v>
                </c:pt>
                <c:pt idx="1">
                  <c:v>8.2804404925372967</c:v>
                </c:pt>
                <c:pt idx="2">
                  <c:v>6.6121187612894143</c:v>
                </c:pt>
                <c:pt idx="3">
                  <c:v>3.9698962375647149</c:v>
                </c:pt>
                <c:pt idx="4">
                  <c:v>1.700851768515198</c:v>
                </c:pt>
              </c:numCache>
            </c:numRef>
          </c:val>
          <c:extLst>
            <c:ext xmlns:c16="http://schemas.microsoft.com/office/drawing/2014/chart" uri="{C3380CC4-5D6E-409C-BE32-E72D297353CC}">
              <c16:uniqueId val="{00000001-2C4C-43F9-8F69-9184F8E076CB}"/>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DHS00!$H$20:$L$20</c:f>
              <c:numCache>
                <c:formatCode>###0.0</c:formatCode>
                <c:ptCount val="5"/>
                <c:pt idx="0">
                  <c:v>7.2567048779204981</c:v>
                </c:pt>
                <c:pt idx="1">
                  <c:v>1.1828554553698183</c:v>
                </c:pt>
                <c:pt idx="2">
                  <c:v>-0.18361759529415167</c:v>
                </c:pt>
                <c:pt idx="3">
                  <c:v>0.75259406088213154</c:v>
                </c:pt>
                <c:pt idx="4">
                  <c:v>-5.0104030305760716E-2</c:v>
                </c:pt>
              </c:numCache>
            </c:numRef>
          </c:val>
          <c:extLst>
            <c:ext xmlns:c16="http://schemas.microsoft.com/office/drawing/2014/chart" uri="{C3380CC4-5D6E-409C-BE32-E72D297353CC}">
              <c16:uniqueId val="{00000002-2C4C-43F9-8F69-9184F8E076CB}"/>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DHS00!$H$21:$L$21</c:f>
              <c:numCache>
                <c:formatCode>###0.0</c:formatCode>
                <c:ptCount val="5"/>
                <c:pt idx="0">
                  <c:v>3.3769717907621732</c:v>
                </c:pt>
                <c:pt idx="1">
                  <c:v>0.24047201442427632</c:v>
                </c:pt>
                <c:pt idx="2">
                  <c:v>0</c:v>
                </c:pt>
                <c:pt idx="3">
                  <c:v>0</c:v>
                </c:pt>
                <c:pt idx="4">
                  <c:v>0</c:v>
                </c:pt>
              </c:numCache>
            </c:numRef>
          </c:val>
          <c:extLst>
            <c:ext xmlns:c16="http://schemas.microsoft.com/office/drawing/2014/chart" uri="{C3380CC4-5D6E-409C-BE32-E72D297353CC}">
              <c16:uniqueId val="{00000003-2C4C-43F9-8F69-9184F8E076CB}"/>
            </c:ext>
          </c:extLst>
        </c:ser>
        <c:dLbls>
          <c:showLegendKey val="0"/>
          <c:showVal val="0"/>
          <c:showCatName val="0"/>
          <c:showSerName val="0"/>
          <c:showPercent val="0"/>
          <c:showBubbleSize val="0"/>
        </c:dLbls>
        <c:gapWidth val="50"/>
        <c:overlap val="100"/>
        <c:axId val="93698304"/>
        <c:axId val="93704192"/>
      </c:barChart>
      <c:catAx>
        <c:axId val="93698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704192"/>
        <c:crosses val="autoZero"/>
        <c:auto val="1"/>
        <c:lblAlgn val="ctr"/>
        <c:lblOffset val="100"/>
        <c:tickLblSkip val="1"/>
        <c:tickMarkSkip val="1"/>
        <c:noMultiLvlLbl val="0"/>
      </c:catAx>
      <c:valAx>
        <c:axId val="93704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698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DHS00!$H$124:$L$124</c:f>
              <c:numCache>
                <c:formatCode>###0.0</c:formatCode>
                <c:ptCount val="5"/>
                <c:pt idx="0">
                  <c:v>7.7420440781852928</c:v>
                </c:pt>
                <c:pt idx="1">
                  <c:v>14.798427904162711</c:v>
                </c:pt>
                <c:pt idx="2">
                  <c:v>20.668544780149354</c:v>
                </c:pt>
                <c:pt idx="3">
                  <c:v>30.529326428559408</c:v>
                </c:pt>
                <c:pt idx="4">
                  <c:v>62.053510254362656</c:v>
                </c:pt>
              </c:numCache>
            </c:numRef>
          </c:val>
          <c:extLst>
            <c:ext xmlns:c16="http://schemas.microsoft.com/office/drawing/2014/chart" uri="{C3380CC4-5D6E-409C-BE32-E72D297353CC}">
              <c16:uniqueId val="{00000000-616B-4E82-98AE-982A5D95BE5C}"/>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DHS00!$H$125:$L$125</c:f>
              <c:numCache>
                <c:formatCode>###0.0</c:formatCode>
                <c:ptCount val="5"/>
                <c:pt idx="0">
                  <c:v>16.395541323001268</c:v>
                </c:pt>
                <c:pt idx="1">
                  <c:v>23.851203499288594</c:v>
                </c:pt>
                <c:pt idx="2">
                  <c:v>29.656085749316347</c:v>
                </c:pt>
                <c:pt idx="3">
                  <c:v>25.313925798312557</c:v>
                </c:pt>
                <c:pt idx="4">
                  <c:v>10.999930116717533</c:v>
                </c:pt>
              </c:numCache>
            </c:numRef>
          </c:val>
          <c:extLst>
            <c:ext xmlns:c16="http://schemas.microsoft.com/office/drawing/2014/chart" uri="{C3380CC4-5D6E-409C-BE32-E72D297353CC}">
              <c16:uniqueId val="{00000001-616B-4E82-98AE-982A5D95BE5C}"/>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DHS00!$H$126:$L$126</c:f>
              <c:numCache>
                <c:formatCode>###0.0</c:formatCode>
                <c:ptCount val="5"/>
                <c:pt idx="0">
                  <c:v>49.626533283342212</c:v>
                </c:pt>
                <c:pt idx="1">
                  <c:v>52.337706454291784</c:v>
                </c:pt>
                <c:pt idx="2">
                  <c:v>44.504473947715155</c:v>
                </c:pt>
                <c:pt idx="3">
                  <c:v>40.403551859013838</c:v>
                </c:pt>
                <c:pt idx="4">
                  <c:v>25.877631606699751</c:v>
                </c:pt>
              </c:numCache>
            </c:numRef>
          </c:val>
          <c:extLst>
            <c:ext xmlns:c16="http://schemas.microsoft.com/office/drawing/2014/chart" uri="{C3380CC4-5D6E-409C-BE32-E72D297353CC}">
              <c16:uniqueId val="{00000002-616B-4E82-98AE-982A5D95BE5C}"/>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DHS00!$H$127:$L$127</c:f>
              <c:numCache>
                <c:formatCode>###0.0</c:formatCode>
                <c:ptCount val="5"/>
                <c:pt idx="0">
                  <c:v>26.235881315471225</c:v>
                </c:pt>
                <c:pt idx="1">
                  <c:v>9.0126621422569055</c:v>
                </c:pt>
                <c:pt idx="2">
                  <c:v>5.1708955228191451</c:v>
                </c:pt>
                <c:pt idx="3">
                  <c:v>3.7531959141141908</c:v>
                </c:pt>
                <c:pt idx="4">
                  <c:v>1.068928022220069</c:v>
                </c:pt>
              </c:numCache>
            </c:numRef>
          </c:val>
          <c:extLst>
            <c:ext xmlns:c16="http://schemas.microsoft.com/office/drawing/2014/chart" uri="{C3380CC4-5D6E-409C-BE32-E72D297353CC}">
              <c16:uniqueId val="{00000003-616B-4E82-98AE-982A5D95BE5C}"/>
            </c:ext>
          </c:extLst>
        </c:ser>
        <c:dLbls>
          <c:showLegendKey val="0"/>
          <c:showVal val="0"/>
          <c:showCatName val="0"/>
          <c:showSerName val="0"/>
          <c:showPercent val="0"/>
          <c:showBubbleSize val="0"/>
        </c:dLbls>
        <c:gapWidth val="50"/>
        <c:overlap val="100"/>
        <c:axId val="93773824"/>
        <c:axId val="93775360"/>
      </c:barChart>
      <c:catAx>
        <c:axId val="93773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775360"/>
        <c:crosses val="autoZero"/>
        <c:auto val="1"/>
        <c:lblAlgn val="ctr"/>
        <c:lblOffset val="100"/>
        <c:tickLblSkip val="1"/>
        <c:tickMarkSkip val="1"/>
        <c:noMultiLvlLbl val="0"/>
      </c:catAx>
      <c:valAx>
        <c:axId val="93775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773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ACD-4D31-B85B-49F7AB0384F7}"/>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ACD-4D31-B85B-49F7AB0384F7}"/>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ACD-4D31-B85B-49F7AB0384F7}"/>
            </c:ext>
          </c:extLst>
        </c:ser>
        <c:dLbls>
          <c:showLegendKey val="0"/>
          <c:showVal val="0"/>
          <c:showCatName val="0"/>
          <c:showSerName val="0"/>
          <c:showPercent val="0"/>
          <c:showBubbleSize val="0"/>
        </c:dLbls>
        <c:gapWidth val="50"/>
        <c:overlap val="100"/>
        <c:axId val="94642560"/>
        <c:axId val="94644096"/>
      </c:barChart>
      <c:catAx>
        <c:axId val="94642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4644096"/>
        <c:crosses val="autoZero"/>
        <c:auto val="1"/>
        <c:lblAlgn val="ctr"/>
        <c:lblOffset val="100"/>
        <c:tickLblSkip val="1"/>
        <c:tickMarkSkip val="1"/>
        <c:noMultiLvlLbl val="0"/>
      </c:catAx>
      <c:valAx>
        <c:axId val="94644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4642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DHS00!$C$124:$G$124</c:f>
              <c:numCache>
                <c:formatCode>###0.0</c:formatCode>
                <c:ptCount val="5"/>
                <c:pt idx="0">
                  <c:v>4.504680536723213</c:v>
                </c:pt>
                <c:pt idx="1">
                  <c:v>6.1593022912163944</c:v>
                </c:pt>
                <c:pt idx="2">
                  <c:v>10.833877711346075</c:v>
                </c:pt>
                <c:pt idx="3">
                  <c:v>14.258333649531643</c:v>
                </c:pt>
                <c:pt idx="4">
                  <c:v>44.211637268607262</c:v>
                </c:pt>
              </c:numCache>
            </c:numRef>
          </c:val>
          <c:extLst>
            <c:ext xmlns:c16="http://schemas.microsoft.com/office/drawing/2014/chart" uri="{C3380CC4-5D6E-409C-BE32-E72D297353CC}">
              <c16:uniqueId val="{00000000-55EC-4D18-A449-11E7723C0AEC}"/>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DHS00!$C$125:$G$125</c:f>
              <c:numCache>
                <c:formatCode>###0.0</c:formatCode>
                <c:ptCount val="5"/>
                <c:pt idx="0">
                  <c:v>1.8938759813806223</c:v>
                </c:pt>
                <c:pt idx="1">
                  <c:v>4.1435200549273112</c:v>
                </c:pt>
                <c:pt idx="2">
                  <c:v>6.9356013302178328</c:v>
                </c:pt>
                <c:pt idx="3">
                  <c:v>21.163160774259662</c:v>
                </c:pt>
                <c:pt idx="4">
                  <c:v>17.711145186742982</c:v>
                </c:pt>
              </c:numCache>
            </c:numRef>
          </c:val>
          <c:extLst>
            <c:ext xmlns:c16="http://schemas.microsoft.com/office/drawing/2014/chart" uri="{C3380CC4-5D6E-409C-BE32-E72D297353CC}">
              <c16:uniqueId val="{00000001-55EC-4D18-A449-11E7723C0AEC}"/>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DHS00!$C$126:$G$126</c:f>
              <c:numCache>
                <c:formatCode>###0.0</c:formatCode>
                <c:ptCount val="5"/>
                <c:pt idx="0">
                  <c:v>25.694205952705417</c:v>
                </c:pt>
                <c:pt idx="1">
                  <c:v>29.69669575518445</c:v>
                </c:pt>
                <c:pt idx="2">
                  <c:v>35.281875882678804</c:v>
                </c:pt>
                <c:pt idx="3">
                  <c:v>47.971954706396019</c:v>
                </c:pt>
                <c:pt idx="4">
                  <c:v>35.110645644821787</c:v>
                </c:pt>
              </c:numCache>
            </c:numRef>
          </c:val>
          <c:extLst>
            <c:ext xmlns:c16="http://schemas.microsoft.com/office/drawing/2014/chart" uri="{C3380CC4-5D6E-409C-BE32-E72D297353CC}">
              <c16:uniqueId val="{00000002-55EC-4D18-A449-11E7723C0AEC}"/>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DHS00!$C$127:$G$127</c:f>
              <c:numCache>
                <c:formatCode>###0.0</c:formatCode>
                <c:ptCount val="5"/>
                <c:pt idx="0">
                  <c:v>67.907237529190752</c:v>
                </c:pt>
                <c:pt idx="1">
                  <c:v>60.000481898671843</c:v>
                </c:pt>
                <c:pt idx="2">
                  <c:v>46.948645075757291</c:v>
                </c:pt>
                <c:pt idx="3">
                  <c:v>16.606550869812679</c:v>
                </c:pt>
                <c:pt idx="4">
                  <c:v>2.9665718998279651</c:v>
                </c:pt>
              </c:numCache>
            </c:numRef>
          </c:val>
          <c:extLst>
            <c:ext xmlns:c16="http://schemas.microsoft.com/office/drawing/2014/chart" uri="{C3380CC4-5D6E-409C-BE32-E72D297353CC}">
              <c16:uniqueId val="{00000003-55EC-4D18-A449-11E7723C0AEC}"/>
            </c:ext>
          </c:extLst>
        </c:ser>
        <c:dLbls>
          <c:showLegendKey val="0"/>
          <c:showVal val="0"/>
          <c:showCatName val="0"/>
          <c:showSerName val="0"/>
          <c:showPercent val="0"/>
          <c:showBubbleSize val="0"/>
        </c:dLbls>
        <c:gapWidth val="50"/>
        <c:overlap val="100"/>
        <c:axId val="93560192"/>
        <c:axId val="93561984"/>
      </c:barChart>
      <c:catAx>
        <c:axId val="93560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561984"/>
        <c:crosses val="autoZero"/>
        <c:auto val="1"/>
        <c:lblAlgn val="ctr"/>
        <c:lblOffset val="100"/>
        <c:tickLblSkip val="1"/>
        <c:tickMarkSkip val="1"/>
        <c:noMultiLvlLbl val="0"/>
      </c:catAx>
      <c:valAx>
        <c:axId val="93561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560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DHS00!$M$124:$Q$124</c:f>
              <c:numCache>
                <c:formatCode>###0.0</c:formatCode>
                <c:ptCount val="5"/>
                <c:pt idx="0">
                  <c:v>5.5478242112706111</c:v>
                </c:pt>
                <c:pt idx="1">
                  <c:v>4.2593509240536971</c:v>
                </c:pt>
                <c:pt idx="2">
                  <c:v>7.2661851612533539</c:v>
                </c:pt>
                <c:pt idx="3">
                  <c:v>10.028889123385033</c:v>
                </c:pt>
                <c:pt idx="4">
                  <c:v>17.545971003620558</c:v>
                </c:pt>
              </c:numCache>
            </c:numRef>
          </c:val>
          <c:extLst>
            <c:ext xmlns:c16="http://schemas.microsoft.com/office/drawing/2014/chart" uri="{C3380CC4-5D6E-409C-BE32-E72D297353CC}">
              <c16:uniqueId val="{00000000-43AA-48FD-B0C4-173F8B7FF3AE}"/>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DHS00!$M$125:$Q$125</c:f>
              <c:numCache>
                <c:formatCode>###0.0</c:formatCode>
                <c:ptCount val="5"/>
                <c:pt idx="0">
                  <c:v>3.1237586578828456</c:v>
                </c:pt>
                <c:pt idx="1">
                  <c:v>1.6214900397813676</c:v>
                </c:pt>
                <c:pt idx="2">
                  <c:v>3.6757425244443733</c:v>
                </c:pt>
                <c:pt idx="3">
                  <c:v>4.9369132176991419</c:v>
                </c:pt>
                <c:pt idx="4">
                  <c:v>9.3411207392056763</c:v>
                </c:pt>
              </c:numCache>
            </c:numRef>
          </c:val>
          <c:extLst>
            <c:ext xmlns:c16="http://schemas.microsoft.com/office/drawing/2014/chart" uri="{C3380CC4-5D6E-409C-BE32-E72D297353CC}">
              <c16:uniqueId val="{00000001-43AA-48FD-B0C4-173F8B7FF3AE}"/>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DHS00!$M$126:$Q$126</c:f>
              <c:numCache>
                <c:formatCode>###0.0</c:formatCode>
                <c:ptCount val="5"/>
                <c:pt idx="0">
                  <c:v>34.369193406867169</c:v>
                </c:pt>
                <c:pt idx="1">
                  <c:v>23.517250478649188</c:v>
                </c:pt>
                <c:pt idx="2">
                  <c:v>27.757217990621115</c:v>
                </c:pt>
                <c:pt idx="3">
                  <c:v>35.689254157659661</c:v>
                </c:pt>
                <c:pt idx="4">
                  <c:v>38.48181104585575</c:v>
                </c:pt>
              </c:numCache>
            </c:numRef>
          </c:val>
          <c:extLst>
            <c:ext xmlns:c16="http://schemas.microsoft.com/office/drawing/2014/chart" uri="{C3380CC4-5D6E-409C-BE32-E72D297353CC}">
              <c16:uniqueId val="{00000002-43AA-48FD-B0C4-173F8B7FF3AE}"/>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DHS00!$M$127:$Q$127</c:f>
              <c:numCache>
                <c:formatCode>###0.0</c:formatCode>
                <c:ptCount val="5"/>
                <c:pt idx="0">
                  <c:v>56.959223723979377</c:v>
                </c:pt>
                <c:pt idx="1">
                  <c:v>70.601908557515742</c:v>
                </c:pt>
                <c:pt idx="2">
                  <c:v>61.300854323681151</c:v>
                </c:pt>
                <c:pt idx="3">
                  <c:v>49.344943501256161</c:v>
                </c:pt>
                <c:pt idx="4">
                  <c:v>34.631097211318014</c:v>
                </c:pt>
              </c:numCache>
            </c:numRef>
          </c:val>
          <c:extLst>
            <c:ext xmlns:c16="http://schemas.microsoft.com/office/drawing/2014/chart" uri="{C3380CC4-5D6E-409C-BE32-E72D297353CC}">
              <c16:uniqueId val="{00000003-43AA-48FD-B0C4-173F8B7FF3AE}"/>
            </c:ext>
          </c:extLst>
        </c:ser>
        <c:dLbls>
          <c:showLegendKey val="0"/>
          <c:showVal val="0"/>
          <c:showCatName val="0"/>
          <c:showSerName val="0"/>
          <c:showPercent val="0"/>
          <c:showBubbleSize val="0"/>
        </c:dLbls>
        <c:gapWidth val="50"/>
        <c:overlap val="100"/>
        <c:axId val="93168000"/>
        <c:axId val="93169536"/>
      </c:barChart>
      <c:catAx>
        <c:axId val="93168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169536"/>
        <c:crosses val="autoZero"/>
        <c:auto val="1"/>
        <c:lblAlgn val="ctr"/>
        <c:lblOffset val="100"/>
        <c:tickLblSkip val="1"/>
        <c:tickMarkSkip val="1"/>
        <c:noMultiLvlLbl val="0"/>
      </c:catAx>
      <c:valAx>
        <c:axId val="93169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3168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'DHS06'!$M$18:$Q$18</c:f>
              <c:numCache>
                <c:formatCode>###0.0</c:formatCode>
                <c:ptCount val="5"/>
                <c:pt idx="0">
                  <c:v>24.3</c:v>
                </c:pt>
                <c:pt idx="1">
                  <c:v>27.2</c:v>
                </c:pt>
                <c:pt idx="2">
                  <c:v>34.9</c:v>
                </c:pt>
                <c:pt idx="3">
                  <c:v>45.3</c:v>
                </c:pt>
                <c:pt idx="4">
                  <c:v>71.400000000000006</c:v>
                </c:pt>
              </c:numCache>
            </c:numRef>
          </c:val>
          <c:extLst>
            <c:ext xmlns:c16="http://schemas.microsoft.com/office/drawing/2014/chart" uri="{C3380CC4-5D6E-409C-BE32-E72D297353CC}">
              <c16:uniqueId val="{00000000-1E0F-47CC-B641-A7E961344BF8}"/>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'DHS06'!$M$19:$Q$19</c:f>
              <c:numCache>
                <c:formatCode>###0.0</c:formatCode>
                <c:ptCount val="5"/>
                <c:pt idx="0">
                  <c:v>8.1</c:v>
                </c:pt>
                <c:pt idx="1">
                  <c:v>6.2</c:v>
                </c:pt>
                <c:pt idx="2">
                  <c:v>10.4</c:v>
                </c:pt>
                <c:pt idx="3">
                  <c:v>9.1999999999999993</c:v>
                </c:pt>
                <c:pt idx="4">
                  <c:v>7.1</c:v>
                </c:pt>
              </c:numCache>
            </c:numRef>
          </c:val>
          <c:extLst>
            <c:ext xmlns:c16="http://schemas.microsoft.com/office/drawing/2014/chart" uri="{C3380CC4-5D6E-409C-BE32-E72D297353CC}">
              <c16:uniqueId val="{00000001-1E0F-47CC-B641-A7E961344BF8}"/>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'DHS06'!$M$20:$Q$20</c:f>
              <c:numCache>
                <c:formatCode>###0.0</c:formatCode>
                <c:ptCount val="5"/>
                <c:pt idx="0">
                  <c:v>58.8</c:v>
                </c:pt>
                <c:pt idx="1">
                  <c:v>57</c:v>
                </c:pt>
                <c:pt idx="2">
                  <c:v>46.7</c:v>
                </c:pt>
                <c:pt idx="3">
                  <c:v>38.700000000000003</c:v>
                </c:pt>
                <c:pt idx="4">
                  <c:v>18.8</c:v>
                </c:pt>
              </c:numCache>
            </c:numRef>
          </c:val>
          <c:extLst>
            <c:ext xmlns:c16="http://schemas.microsoft.com/office/drawing/2014/chart" uri="{C3380CC4-5D6E-409C-BE32-E72D297353CC}">
              <c16:uniqueId val="{00000002-1E0F-47CC-B641-A7E961344BF8}"/>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'DHS06'!$M$21:$Q$21</c:f>
              <c:numCache>
                <c:formatCode>###0.0</c:formatCode>
                <c:ptCount val="5"/>
                <c:pt idx="0">
                  <c:v>8.6999999999999993</c:v>
                </c:pt>
                <c:pt idx="1">
                  <c:v>9.6</c:v>
                </c:pt>
                <c:pt idx="2">
                  <c:v>8</c:v>
                </c:pt>
                <c:pt idx="3">
                  <c:v>6.9</c:v>
                </c:pt>
                <c:pt idx="4">
                  <c:v>2.7</c:v>
                </c:pt>
              </c:numCache>
            </c:numRef>
          </c:val>
          <c:extLst>
            <c:ext xmlns:c16="http://schemas.microsoft.com/office/drawing/2014/chart" uri="{C3380CC4-5D6E-409C-BE32-E72D297353CC}">
              <c16:uniqueId val="{00000003-1E0F-47CC-B641-A7E961344BF8}"/>
            </c:ext>
          </c:extLst>
        </c:ser>
        <c:dLbls>
          <c:showLegendKey val="0"/>
          <c:showVal val="0"/>
          <c:showCatName val="0"/>
          <c:showSerName val="0"/>
          <c:showPercent val="0"/>
          <c:showBubbleSize val="0"/>
        </c:dLbls>
        <c:gapWidth val="50"/>
        <c:overlap val="100"/>
        <c:axId val="90634880"/>
        <c:axId val="90636672"/>
      </c:barChart>
      <c:catAx>
        <c:axId val="90634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0636672"/>
        <c:crosses val="autoZero"/>
        <c:auto val="1"/>
        <c:lblAlgn val="ctr"/>
        <c:lblOffset val="100"/>
        <c:tickLblSkip val="1"/>
        <c:tickMarkSkip val="1"/>
        <c:noMultiLvlLbl val="0"/>
      </c:catAx>
      <c:valAx>
        <c:axId val="9063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0634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'DHS06'!$R$15:$AA$15</c:f>
              <c:strCache>
                <c:ptCount val="10"/>
                <c:pt idx="0">
                  <c:v>aire metropolitaine/ reste-quest</c:v>
                </c:pt>
                <c:pt idx="1">
                  <c:v>artibinite</c:v>
                </c:pt>
                <c:pt idx="2">
                  <c:v>centre</c:v>
                </c:pt>
                <c:pt idx="3">
                  <c:v>grand-ause</c:v>
                </c:pt>
                <c:pt idx="4">
                  <c:v>nippes</c:v>
                </c:pt>
                <c:pt idx="5">
                  <c:v>nord</c:v>
                </c:pt>
                <c:pt idx="6">
                  <c:v>nord-est</c:v>
                </c:pt>
                <c:pt idx="7">
                  <c:v>nord-quest</c:v>
                </c:pt>
                <c:pt idx="8">
                  <c:v>sud</c:v>
                </c:pt>
                <c:pt idx="9">
                  <c:v>sud-est</c:v>
                </c:pt>
              </c:strCache>
            </c:strRef>
          </c:cat>
          <c:val>
            <c:numRef>
              <c:f>'DHS06'!$R$18:$AA$18</c:f>
              <c:numCache>
                <c:formatCode>###0.0</c:formatCode>
                <c:ptCount val="10"/>
                <c:pt idx="0">
                  <c:v>77.7</c:v>
                </c:pt>
                <c:pt idx="1">
                  <c:v>54.7</c:v>
                </c:pt>
                <c:pt idx="2">
                  <c:v>23.5</c:v>
                </c:pt>
                <c:pt idx="3">
                  <c:v>35.299999999999997</c:v>
                </c:pt>
                <c:pt idx="4">
                  <c:v>35.700000000000003</c:v>
                </c:pt>
                <c:pt idx="5">
                  <c:v>57.3</c:v>
                </c:pt>
                <c:pt idx="6">
                  <c:v>62.2</c:v>
                </c:pt>
                <c:pt idx="7">
                  <c:v>54.8</c:v>
                </c:pt>
                <c:pt idx="8">
                  <c:v>55.5</c:v>
                </c:pt>
                <c:pt idx="9">
                  <c:v>36.200000000000003</c:v>
                </c:pt>
              </c:numCache>
            </c:numRef>
          </c:val>
          <c:extLst>
            <c:ext xmlns:c16="http://schemas.microsoft.com/office/drawing/2014/chart" uri="{C3380CC4-5D6E-409C-BE32-E72D297353CC}">
              <c16:uniqueId val="{00000000-B32A-4EC2-AD95-4C1A6337822F}"/>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'DHS06'!$R$15:$AA$15</c:f>
              <c:strCache>
                <c:ptCount val="10"/>
                <c:pt idx="0">
                  <c:v>aire metropolitaine/ reste-quest</c:v>
                </c:pt>
                <c:pt idx="1">
                  <c:v>artibinite</c:v>
                </c:pt>
                <c:pt idx="2">
                  <c:v>centre</c:v>
                </c:pt>
                <c:pt idx="3">
                  <c:v>grand-ause</c:v>
                </c:pt>
                <c:pt idx="4">
                  <c:v>nippes</c:v>
                </c:pt>
                <c:pt idx="5">
                  <c:v>nord</c:v>
                </c:pt>
                <c:pt idx="6">
                  <c:v>nord-est</c:v>
                </c:pt>
                <c:pt idx="7">
                  <c:v>nord-quest</c:v>
                </c:pt>
                <c:pt idx="8">
                  <c:v>sud</c:v>
                </c:pt>
                <c:pt idx="9">
                  <c:v>sud-est</c:v>
                </c:pt>
              </c:strCache>
            </c:strRef>
          </c:cat>
          <c:val>
            <c:numRef>
              <c:f>'DHS06'!$R$19:$AA$19</c:f>
              <c:numCache>
                <c:formatCode>###0.0</c:formatCode>
                <c:ptCount val="10"/>
                <c:pt idx="0">
                  <c:v>6.8</c:v>
                </c:pt>
                <c:pt idx="1">
                  <c:v>6.3</c:v>
                </c:pt>
                <c:pt idx="2">
                  <c:v>8</c:v>
                </c:pt>
                <c:pt idx="3">
                  <c:v>4</c:v>
                </c:pt>
                <c:pt idx="4">
                  <c:v>4.5</c:v>
                </c:pt>
                <c:pt idx="5">
                  <c:v>4.4000000000000004</c:v>
                </c:pt>
                <c:pt idx="6">
                  <c:v>6.7</c:v>
                </c:pt>
                <c:pt idx="7">
                  <c:v>11.8</c:v>
                </c:pt>
                <c:pt idx="8">
                  <c:v>7.4</c:v>
                </c:pt>
                <c:pt idx="9">
                  <c:v>13.6</c:v>
                </c:pt>
              </c:numCache>
            </c:numRef>
          </c:val>
          <c:extLst>
            <c:ext xmlns:c16="http://schemas.microsoft.com/office/drawing/2014/chart" uri="{C3380CC4-5D6E-409C-BE32-E72D297353CC}">
              <c16:uniqueId val="{00000001-B32A-4EC2-AD95-4C1A6337822F}"/>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'DHS06'!$R$15:$AA$15</c:f>
              <c:strCache>
                <c:ptCount val="10"/>
                <c:pt idx="0">
                  <c:v>aire metropolitaine/ reste-quest</c:v>
                </c:pt>
                <c:pt idx="1">
                  <c:v>artibinite</c:v>
                </c:pt>
                <c:pt idx="2">
                  <c:v>centre</c:v>
                </c:pt>
                <c:pt idx="3">
                  <c:v>grand-ause</c:v>
                </c:pt>
                <c:pt idx="4">
                  <c:v>nippes</c:v>
                </c:pt>
                <c:pt idx="5">
                  <c:v>nord</c:v>
                </c:pt>
                <c:pt idx="6">
                  <c:v>nord-est</c:v>
                </c:pt>
                <c:pt idx="7">
                  <c:v>nord-quest</c:v>
                </c:pt>
                <c:pt idx="8">
                  <c:v>sud</c:v>
                </c:pt>
                <c:pt idx="9">
                  <c:v>sud-est</c:v>
                </c:pt>
              </c:strCache>
            </c:strRef>
          </c:cat>
          <c:val>
            <c:numRef>
              <c:f>'DHS06'!$R$20:$AA$20</c:f>
              <c:numCache>
                <c:formatCode>###0.0</c:formatCode>
                <c:ptCount val="10"/>
                <c:pt idx="0">
                  <c:v>14.9</c:v>
                </c:pt>
                <c:pt idx="1">
                  <c:v>23.7</c:v>
                </c:pt>
                <c:pt idx="2">
                  <c:v>61.5</c:v>
                </c:pt>
                <c:pt idx="3">
                  <c:v>57.3</c:v>
                </c:pt>
                <c:pt idx="4">
                  <c:v>52.5</c:v>
                </c:pt>
                <c:pt idx="5">
                  <c:v>37.4</c:v>
                </c:pt>
                <c:pt idx="6">
                  <c:v>19.5</c:v>
                </c:pt>
                <c:pt idx="7">
                  <c:v>30.6</c:v>
                </c:pt>
                <c:pt idx="8">
                  <c:v>35.299999999999997</c:v>
                </c:pt>
                <c:pt idx="9">
                  <c:v>45.4</c:v>
                </c:pt>
              </c:numCache>
            </c:numRef>
          </c:val>
          <c:extLst>
            <c:ext xmlns:c16="http://schemas.microsoft.com/office/drawing/2014/chart" uri="{C3380CC4-5D6E-409C-BE32-E72D297353CC}">
              <c16:uniqueId val="{00000002-B32A-4EC2-AD95-4C1A6337822F}"/>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'DHS06'!$R$15:$AA$15</c:f>
              <c:strCache>
                <c:ptCount val="10"/>
                <c:pt idx="0">
                  <c:v>aire metropolitaine/ reste-quest</c:v>
                </c:pt>
                <c:pt idx="1">
                  <c:v>artibinite</c:v>
                </c:pt>
                <c:pt idx="2">
                  <c:v>centre</c:v>
                </c:pt>
                <c:pt idx="3">
                  <c:v>grand-ause</c:v>
                </c:pt>
                <c:pt idx="4">
                  <c:v>nippes</c:v>
                </c:pt>
                <c:pt idx="5">
                  <c:v>nord</c:v>
                </c:pt>
                <c:pt idx="6">
                  <c:v>nord-est</c:v>
                </c:pt>
                <c:pt idx="7">
                  <c:v>nord-quest</c:v>
                </c:pt>
                <c:pt idx="8">
                  <c:v>sud</c:v>
                </c:pt>
                <c:pt idx="9">
                  <c:v>sud-est</c:v>
                </c:pt>
              </c:strCache>
            </c:strRef>
          </c:cat>
          <c:val>
            <c:numRef>
              <c:f>'DHS06'!$R$21:$AA$21</c:f>
              <c:numCache>
                <c:formatCode>###0.0</c:formatCode>
                <c:ptCount val="10"/>
                <c:pt idx="0">
                  <c:v>0.6</c:v>
                </c:pt>
                <c:pt idx="1">
                  <c:v>15.3</c:v>
                </c:pt>
                <c:pt idx="2">
                  <c:v>7</c:v>
                </c:pt>
                <c:pt idx="3">
                  <c:v>3.5</c:v>
                </c:pt>
                <c:pt idx="4">
                  <c:v>7.3</c:v>
                </c:pt>
                <c:pt idx="5">
                  <c:v>0.9</c:v>
                </c:pt>
                <c:pt idx="6">
                  <c:v>11.6</c:v>
                </c:pt>
                <c:pt idx="7">
                  <c:v>2.7</c:v>
                </c:pt>
                <c:pt idx="8">
                  <c:v>1.7</c:v>
                </c:pt>
                <c:pt idx="9">
                  <c:v>4.8</c:v>
                </c:pt>
              </c:numCache>
            </c:numRef>
          </c:val>
          <c:extLst>
            <c:ext xmlns:c16="http://schemas.microsoft.com/office/drawing/2014/chart" uri="{C3380CC4-5D6E-409C-BE32-E72D297353CC}">
              <c16:uniqueId val="{00000003-B32A-4EC2-AD95-4C1A6337822F}"/>
            </c:ext>
          </c:extLst>
        </c:ser>
        <c:dLbls>
          <c:showLegendKey val="0"/>
          <c:showVal val="0"/>
          <c:showCatName val="0"/>
          <c:showSerName val="0"/>
          <c:showPercent val="0"/>
          <c:showBubbleSize val="0"/>
        </c:dLbls>
        <c:gapWidth val="50"/>
        <c:overlap val="100"/>
        <c:axId val="90653056"/>
        <c:axId val="90654592"/>
      </c:barChart>
      <c:catAx>
        <c:axId val="90653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0654592"/>
        <c:crosses val="autoZero"/>
        <c:auto val="1"/>
        <c:lblAlgn val="ctr"/>
        <c:lblOffset val="100"/>
        <c:tickLblSkip val="1"/>
        <c:tickMarkSkip val="1"/>
        <c:noMultiLvlLbl val="0"/>
      </c:catAx>
      <c:valAx>
        <c:axId val="90654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0653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'DHS06'!$C$18:$G$18</c:f>
              <c:numCache>
                <c:formatCode>###0.0</c:formatCode>
                <c:ptCount val="5"/>
                <c:pt idx="0">
                  <c:v>25.9</c:v>
                </c:pt>
                <c:pt idx="1">
                  <c:v>35.700000000000003</c:v>
                </c:pt>
                <c:pt idx="2">
                  <c:v>54.6</c:v>
                </c:pt>
                <c:pt idx="3">
                  <c:v>82.7</c:v>
                </c:pt>
                <c:pt idx="4">
                  <c:v>94.1</c:v>
                </c:pt>
              </c:numCache>
            </c:numRef>
          </c:val>
          <c:extLst>
            <c:ext xmlns:c16="http://schemas.microsoft.com/office/drawing/2014/chart" uri="{C3380CC4-5D6E-409C-BE32-E72D297353CC}">
              <c16:uniqueId val="{00000000-6C8F-405B-B354-C08DE0A67C01}"/>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'DHS06'!$C$19:$G$19</c:f>
              <c:numCache>
                <c:formatCode>###0.0</c:formatCode>
                <c:ptCount val="5"/>
                <c:pt idx="0">
                  <c:v>7.5</c:v>
                </c:pt>
                <c:pt idx="1">
                  <c:v>8.6999999999999993</c:v>
                </c:pt>
                <c:pt idx="2">
                  <c:v>0</c:v>
                </c:pt>
                <c:pt idx="3">
                  <c:v>7</c:v>
                </c:pt>
                <c:pt idx="4">
                  <c:v>3.4</c:v>
                </c:pt>
              </c:numCache>
            </c:numRef>
          </c:val>
          <c:extLst>
            <c:ext xmlns:c16="http://schemas.microsoft.com/office/drawing/2014/chart" uri="{C3380CC4-5D6E-409C-BE32-E72D297353CC}">
              <c16:uniqueId val="{00000001-6C8F-405B-B354-C08DE0A67C01}"/>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'DHS06'!$C$20:$G$20</c:f>
              <c:numCache>
                <c:formatCode>###0.0</c:formatCode>
                <c:ptCount val="5"/>
                <c:pt idx="0">
                  <c:v>58.4</c:v>
                </c:pt>
                <c:pt idx="1">
                  <c:v>46.7</c:v>
                </c:pt>
                <c:pt idx="2">
                  <c:v>31.1</c:v>
                </c:pt>
                <c:pt idx="3">
                  <c:v>9.3000000000000007</c:v>
                </c:pt>
                <c:pt idx="4">
                  <c:v>2.5</c:v>
                </c:pt>
              </c:numCache>
            </c:numRef>
          </c:val>
          <c:extLst>
            <c:ext xmlns:c16="http://schemas.microsoft.com/office/drawing/2014/chart" uri="{C3380CC4-5D6E-409C-BE32-E72D297353CC}">
              <c16:uniqueId val="{00000002-6C8F-405B-B354-C08DE0A67C01}"/>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'DHS06'!$C$21:$G$21</c:f>
              <c:numCache>
                <c:formatCode>###0.0</c:formatCode>
                <c:ptCount val="5"/>
                <c:pt idx="0">
                  <c:v>8.1999999999999993</c:v>
                </c:pt>
                <c:pt idx="1">
                  <c:v>8.9</c:v>
                </c:pt>
                <c:pt idx="2">
                  <c:v>5.4</c:v>
                </c:pt>
                <c:pt idx="3">
                  <c:v>1</c:v>
                </c:pt>
                <c:pt idx="4">
                  <c:v>0</c:v>
                </c:pt>
              </c:numCache>
            </c:numRef>
          </c:val>
          <c:extLst>
            <c:ext xmlns:c16="http://schemas.microsoft.com/office/drawing/2014/chart" uri="{C3380CC4-5D6E-409C-BE32-E72D297353CC}">
              <c16:uniqueId val="{00000003-6C8F-405B-B354-C08DE0A67C01}"/>
            </c:ext>
          </c:extLst>
        </c:ser>
        <c:dLbls>
          <c:showLegendKey val="0"/>
          <c:showVal val="0"/>
          <c:showCatName val="0"/>
          <c:showSerName val="0"/>
          <c:showPercent val="0"/>
          <c:showBubbleSize val="0"/>
        </c:dLbls>
        <c:gapWidth val="50"/>
        <c:overlap val="100"/>
        <c:axId val="90683648"/>
        <c:axId val="90689536"/>
      </c:barChart>
      <c:catAx>
        <c:axId val="90683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0689536"/>
        <c:crosses val="autoZero"/>
        <c:auto val="1"/>
        <c:lblAlgn val="ctr"/>
        <c:lblOffset val="100"/>
        <c:tickLblSkip val="1"/>
        <c:tickMarkSkip val="1"/>
        <c:noMultiLvlLbl val="0"/>
      </c:catAx>
      <c:valAx>
        <c:axId val="90689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0683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'DHS06'!$R$121:$AA$121</c:f>
              <c:strCache>
                <c:ptCount val="10"/>
                <c:pt idx="0">
                  <c:v>aire metropolitaine/ reste-quest</c:v>
                </c:pt>
                <c:pt idx="1">
                  <c:v>artibinite</c:v>
                </c:pt>
                <c:pt idx="2">
                  <c:v>centre</c:v>
                </c:pt>
                <c:pt idx="3">
                  <c:v>grand-ause</c:v>
                </c:pt>
                <c:pt idx="4">
                  <c:v>nippes</c:v>
                </c:pt>
                <c:pt idx="5">
                  <c:v>nord</c:v>
                </c:pt>
                <c:pt idx="6">
                  <c:v>nord-est</c:v>
                </c:pt>
                <c:pt idx="7">
                  <c:v>nord-quest</c:v>
                </c:pt>
                <c:pt idx="8">
                  <c:v>sud</c:v>
                </c:pt>
                <c:pt idx="9">
                  <c:v>sud-est</c:v>
                </c:pt>
              </c:strCache>
            </c:strRef>
          </c:cat>
          <c:val>
            <c:numRef>
              <c:f>'DHS06'!$R$124:$AA$124</c:f>
              <c:numCache>
                <c:formatCode>###0.0</c:formatCode>
                <c:ptCount val="10"/>
                <c:pt idx="0">
                  <c:v>26.056808759224573</c:v>
                </c:pt>
                <c:pt idx="1">
                  <c:v>13.688192414602151</c:v>
                </c:pt>
                <c:pt idx="2">
                  <c:v>8.599020456014145</c:v>
                </c:pt>
                <c:pt idx="3">
                  <c:v>9.8704351353779547</c:v>
                </c:pt>
                <c:pt idx="4">
                  <c:v>14.421569150584922</c:v>
                </c:pt>
                <c:pt idx="5">
                  <c:v>16.733338363011221</c:v>
                </c:pt>
                <c:pt idx="6">
                  <c:v>14.156816739032152</c:v>
                </c:pt>
                <c:pt idx="7">
                  <c:v>13.908176522289102</c:v>
                </c:pt>
                <c:pt idx="8">
                  <c:v>17.271307891816477</c:v>
                </c:pt>
                <c:pt idx="9">
                  <c:v>14.490470376370141</c:v>
                </c:pt>
              </c:numCache>
            </c:numRef>
          </c:val>
          <c:extLst>
            <c:ext xmlns:c16="http://schemas.microsoft.com/office/drawing/2014/chart" uri="{C3380CC4-5D6E-409C-BE32-E72D297353CC}">
              <c16:uniqueId val="{00000000-6106-472E-BF71-2A01730F3019}"/>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'DHS06'!$R$121:$AA$121</c:f>
              <c:strCache>
                <c:ptCount val="10"/>
                <c:pt idx="0">
                  <c:v>aire metropolitaine/ reste-quest</c:v>
                </c:pt>
                <c:pt idx="1">
                  <c:v>artibinite</c:v>
                </c:pt>
                <c:pt idx="2">
                  <c:v>centre</c:v>
                </c:pt>
                <c:pt idx="3">
                  <c:v>grand-ause</c:v>
                </c:pt>
                <c:pt idx="4">
                  <c:v>nippes</c:v>
                </c:pt>
                <c:pt idx="5">
                  <c:v>nord</c:v>
                </c:pt>
                <c:pt idx="6">
                  <c:v>nord-est</c:v>
                </c:pt>
                <c:pt idx="7">
                  <c:v>nord-quest</c:v>
                </c:pt>
                <c:pt idx="8">
                  <c:v>sud</c:v>
                </c:pt>
                <c:pt idx="9">
                  <c:v>sud-est</c:v>
                </c:pt>
              </c:strCache>
            </c:strRef>
          </c:cat>
          <c:val>
            <c:numRef>
              <c:f>'DHS06'!$R$125:$AA$125</c:f>
              <c:numCache>
                <c:formatCode>###0.0</c:formatCode>
                <c:ptCount val="10"/>
                <c:pt idx="0">
                  <c:v>19.02803972182026</c:v>
                </c:pt>
                <c:pt idx="1">
                  <c:v>9.7661637857909955</c:v>
                </c:pt>
                <c:pt idx="2">
                  <c:v>4.1468294248276809</c:v>
                </c:pt>
                <c:pt idx="3">
                  <c:v>4.0603137645837712</c:v>
                </c:pt>
                <c:pt idx="4">
                  <c:v>3.8876415425375099</c:v>
                </c:pt>
                <c:pt idx="5">
                  <c:v>8.8931873715316936</c:v>
                </c:pt>
                <c:pt idx="6">
                  <c:v>8.3887335753941059</c:v>
                </c:pt>
                <c:pt idx="7">
                  <c:v>9.0255383199889643</c:v>
                </c:pt>
                <c:pt idx="8">
                  <c:v>6.1168941379572743</c:v>
                </c:pt>
                <c:pt idx="9">
                  <c:v>9.8259425985794682</c:v>
                </c:pt>
              </c:numCache>
            </c:numRef>
          </c:val>
          <c:extLst>
            <c:ext xmlns:c16="http://schemas.microsoft.com/office/drawing/2014/chart" uri="{C3380CC4-5D6E-409C-BE32-E72D297353CC}">
              <c16:uniqueId val="{00000001-6106-472E-BF71-2A01730F3019}"/>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'DHS06'!$R$121:$AA$121</c:f>
              <c:strCache>
                <c:ptCount val="10"/>
                <c:pt idx="0">
                  <c:v>aire metropolitaine/ reste-quest</c:v>
                </c:pt>
                <c:pt idx="1">
                  <c:v>artibinite</c:v>
                </c:pt>
                <c:pt idx="2">
                  <c:v>centre</c:v>
                </c:pt>
                <c:pt idx="3">
                  <c:v>grand-ause</c:v>
                </c:pt>
                <c:pt idx="4">
                  <c:v>nippes</c:v>
                </c:pt>
                <c:pt idx="5">
                  <c:v>nord</c:v>
                </c:pt>
                <c:pt idx="6">
                  <c:v>nord-est</c:v>
                </c:pt>
                <c:pt idx="7">
                  <c:v>nord-quest</c:v>
                </c:pt>
                <c:pt idx="8">
                  <c:v>sud</c:v>
                </c:pt>
                <c:pt idx="9">
                  <c:v>sud-est</c:v>
                </c:pt>
              </c:strCache>
            </c:strRef>
          </c:cat>
          <c:val>
            <c:numRef>
              <c:f>'DHS06'!$R$126:$AA$126</c:f>
              <c:numCache>
                <c:formatCode>###0.0</c:formatCode>
                <c:ptCount val="10"/>
                <c:pt idx="0">
                  <c:v>38.64848041210044</c:v>
                </c:pt>
                <c:pt idx="1">
                  <c:v>37.694941538658171</c:v>
                </c:pt>
                <c:pt idx="2">
                  <c:v>27.748633082931349</c:v>
                </c:pt>
                <c:pt idx="3">
                  <c:v>18.732252716471592</c:v>
                </c:pt>
                <c:pt idx="4">
                  <c:v>26.80935080157294</c:v>
                </c:pt>
                <c:pt idx="5">
                  <c:v>28.325920521687088</c:v>
                </c:pt>
                <c:pt idx="6">
                  <c:v>46.578904107636291</c:v>
                </c:pt>
                <c:pt idx="7">
                  <c:v>36.765257513591997</c:v>
                </c:pt>
                <c:pt idx="8">
                  <c:v>32.273772944754214</c:v>
                </c:pt>
                <c:pt idx="9">
                  <c:v>37.166589920098929</c:v>
                </c:pt>
              </c:numCache>
            </c:numRef>
          </c:val>
          <c:extLst>
            <c:ext xmlns:c16="http://schemas.microsoft.com/office/drawing/2014/chart" uri="{C3380CC4-5D6E-409C-BE32-E72D297353CC}">
              <c16:uniqueId val="{00000002-6106-472E-BF71-2A01730F3019}"/>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'DHS06'!$R$121:$AA$121</c:f>
              <c:strCache>
                <c:ptCount val="10"/>
                <c:pt idx="0">
                  <c:v>aire metropolitaine/ reste-quest</c:v>
                </c:pt>
                <c:pt idx="1">
                  <c:v>artibinite</c:v>
                </c:pt>
                <c:pt idx="2">
                  <c:v>centre</c:v>
                </c:pt>
                <c:pt idx="3">
                  <c:v>grand-ause</c:v>
                </c:pt>
                <c:pt idx="4">
                  <c:v>nippes</c:v>
                </c:pt>
                <c:pt idx="5">
                  <c:v>nord</c:v>
                </c:pt>
                <c:pt idx="6">
                  <c:v>nord-est</c:v>
                </c:pt>
                <c:pt idx="7">
                  <c:v>nord-quest</c:v>
                </c:pt>
                <c:pt idx="8">
                  <c:v>sud</c:v>
                </c:pt>
                <c:pt idx="9">
                  <c:v>sud-est</c:v>
                </c:pt>
              </c:strCache>
            </c:strRef>
          </c:cat>
          <c:val>
            <c:numRef>
              <c:f>'DHS06'!$R$127:$AA$127</c:f>
              <c:numCache>
                <c:formatCode>###0.0</c:formatCode>
                <c:ptCount val="10"/>
                <c:pt idx="0">
                  <c:v>16.266671106854734</c:v>
                </c:pt>
                <c:pt idx="1">
                  <c:v>38.85070226094868</c:v>
                </c:pt>
                <c:pt idx="2">
                  <c:v>59.50551703622682</c:v>
                </c:pt>
                <c:pt idx="3">
                  <c:v>67.33699838356668</c:v>
                </c:pt>
                <c:pt idx="4">
                  <c:v>54.881438505304622</c:v>
                </c:pt>
                <c:pt idx="5">
                  <c:v>46.047553743769988</c:v>
                </c:pt>
                <c:pt idx="6">
                  <c:v>30.875545577937441</c:v>
                </c:pt>
                <c:pt idx="7">
                  <c:v>40.301027644129938</c:v>
                </c:pt>
                <c:pt idx="8">
                  <c:v>44.338025025472035</c:v>
                </c:pt>
                <c:pt idx="9">
                  <c:v>38.516997104951457</c:v>
                </c:pt>
              </c:numCache>
            </c:numRef>
          </c:val>
          <c:extLst>
            <c:ext xmlns:c16="http://schemas.microsoft.com/office/drawing/2014/chart" uri="{C3380CC4-5D6E-409C-BE32-E72D297353CC}">
              <c16:uniqueId val="{00000003-6106-472E-BF71-2A01730F3019}"/>
            </c:ext>
          </c:extLst>
        </c:ser>
        <c:dLbls>
          <c:showLegendKey val="0"/>
          <c:showVal val="0"/>
          <c:showCatName val="0"/>
          <c:showSerName val="0"/>
          <c:showPercent val="0"/>
          <c:showBubbleSize val="0"/>
        </c:dLbls>
        <c:gapWidth val="50"/>
        <c:overlap val="100"/>
        <c:axId val="91858432"/>
        <c:axId val="91859968"/>
      </c:barChart>
      <c:catAx>
        <c:axId val="91858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1859968"/>
        <c:crosses val="autoZero"/>
        <c:auto val="1"/>
        <c:lblAlgn val="ctr"/>
        <c:lblOffset val="100"/>
        <c:tickLblSkip val="1"/>
        <c:tickMarkSkip val="1"/>
        <c:noMultiLvlLbl val="0"/>
      </c:catAx>
      <c:valAx>
        <c:axId val="91859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1858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D3D-46D4-8587-FD878CBDA2B4}"/>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D3D-46D4-8587-FD878CBDA2B4}"/>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D3D-46D4-8587-FD878CBDA2B4}"/>
            </c:ext>
          </c:extLst>
        </c:ser>
        <c:dLbls>
          <c:showLegendKey val="0"/>
          <c:showVal val="0"/>
          <c:showCatName val="0"/>
          <c:showSerName val="0"/>
          <c:showPercent val="0"/>
          <c:showBubbleSize val="0"/>
        </c:dLbls>
        <c:gapWidth val="50"/>
        <c:overlap val="100"/>
        <c:axId val="91950464"/>
        <c:axId val="91976832"/>
      </c:barChart>
      <c:catAx>
        <c:axId val="91950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1976832"/>
        <c:crosses val="autoZero"/>
        <c:auto val="1"/>
        <c:lblAlgn val="ctr"/>
        <c:lblOffset val="100"/>
        <c:tickLblSkip val="1"/>
        <c:tickMarkSkip val="1"/>
        <c:noMultiLvlLbl val="0"/>
      </c:catAx>
      <c:valAx>
        <c:axId val="9197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1950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'DHS06'!$R$221:$AA$221</c:f>
              <c:strCache>
                <c:ptCount val="10"/>
                <c:pt idx="0">
                  <c:v>aire metropolitaine/ reste-quest</c:v>
                </c:pt>
                <c:pt idx="1">
                  <c:v>artibinite</c:v>
                </c:pt>
                <c:pt idx="2">
                  <c:v>centre</c:v>
                </c:pt>
                <c:pt idx="3">
                  <c:v>grand-ause</c:v>
                </c:pt>
                <c:pt idx="4">
                  <c:v>nippes</c:v>
                </c:pt>
                <c:pt idx="5">
                  <c:v>nord</c:v>
                </c:pt>
                <c:pt idx="6">
                  <c:v>nord-est</c:v>
                </c:pt>
                <c:pt idx="7">
                  <c:v>nord-quest</c:v>
                </c:pt>
                <c:pt idx="8">
                  <c:v>sud</c:v>
                </c:pt>
                <c:pt idx="9">
                  <c:v>sud-est</c:v>
                </c:pt>
              </c:strCache>
            </c:strRef>
          </c:cat>
          <c:val>
            <c:numRef>
              <c:f>'DHS06'!$R$222:$AA$222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C7D3-4201-8CFC-C297863FE037}"/>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'DHS06'!$R$221:$AA$221</c:f>
              <c:strCache>
                <c:ptCount val="10"/>
                <c:pt idx="0">
                  <c:v>aire metropolitaine/ reste-quest</c:v>
                </c:pt>
                <c:pt idx="1">
                  <c:v>artibinite</c:v>
                </c:pt>
                <c:pt idx="2">
                  <c:v>centre</c:v>
                </c:pt>
                <c:pt idx="3">
                  <c:v>grand-ause</c:v>
                </c:pt>
                <c:pt idx="4">
                  <c:v>nippes</c:v>
                </c:pt>
                <c:pt idx="5">
                  <c:v>nord</c:v>
                </c:pt>
                <c:pt idx="6">
                  <c:v>nord-est</c:v>
                </c:pt>
                <c:pt idx="7">
                  <c:v>nord-quest</c:v>
                </c:pt>
                <c:pt idx="8">
                  <c:v>sud</c:v>
                </c:pt>
                <c:pt idx="9">
                  <c:v>sud-est</c:v>
                </c:pt>
              </c:strCache>
            </c:strRef>
          </c:cat>
          <c:val>
            <c:numRef>
              <c:f>'DHS06'!$R$223:$AA$223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C7D3-4201-8CFC-C297863FE037}"/>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'DHS06'!$R$221:$AA$221</c:f>
              <c:strCache>
                <c:ptCount val="10"/>
                <c:pt idx="0">
                  <c:v>aire metropolitaine/ reste-quest</c:v>
                </c:pt>
                <c:pt idx="1">
                  <c:v>artibinite</c:v>
                </c:pt>
                <c:pt idx="2">
                  <c:v>centre</c:v>
                </c:pt>
                <c:pt idx="3">
                  <c:v>grand-ause</c:v>
                </c:pt>
                <c:pt idx="4">
                  <c:v>nippes</c:v>
                </c:pt>
                <c:pt idx="5">
                  <c:v>nord</c:v>
                </c:pt>
                <c:pt idx="6">
                  <c:v>nord-est</c:v>
                </c:pt>
                <c:pt idx="7">
                  <c:v>nord-quest</c:v>
                </c:pt>
                <c:pt idx="8">
                  <c:v>sud</c:v>
                </c:pt>
                <c:pt idx="9">
                  <c:v>sud-est</c:v>
                </c:pt>
              </c:strCache>
            </c:strRef>
          </c:cat>
          <c:val>
            <c:numRef>
              <c:f>'DHS06'!$R$224:$AA$224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7D3-4201-8CFC-C297863FE037}"/>
            </c:ext>
          </c:extLst>
        </c:ser>
        <c:dLbls>
          <c:showLegendKey val="0"/>
          <c:showVal val="0"/>
          <c:showCatName val="0"/>
          <c:showSerName val="0"/>
          <c:showPercent val="0"/>
          <c:showBubbleSize val="0"/>
        </c:dLbls>
        <c:gapWidth val="50"/>
        <c:overlap val="100"/>
        <c:axId val="92000256"/>
        <c:axId val="92001792"/>
      </c:barChart>
      <c:catAx>
        <c:axId val="92000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001792"/>
        <c:crosses val="autoZero"/>
        <c:auto val="1"/>
        <c:lblAlgn val="ctr"/>
        <c:lblOffset val="100"/>
        <c:tickLblSkip val="1"/>
        <c:tickMarkSkip val="1"/>
        <c:noMultiLvlLbl val="0"/>
      </c:catAx>
      <c:valAx>
        <c:axId val="92001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000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867-4E70-B7D6-0E80B6CFBBDD}"/>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867-4E70-B7D6-0E80B6CFBBDD}"/>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867-4E70-B7D6-0E80B6CFBBDD}"/>
            </c:ext>
          </c:extLst>
        </c:ser>
        <c:dLbls>
          <c:showLegendKey val="0"/>
          <c:showVal val="0"/>
          <c:showCatName val="0"/>
          <c:showSerName val="0"/>
          <c:showPercent val="0"/>
          <c:showBubbleSize val="0"/>
        </c:dLbls>
        <c:gapWidth val="50"/>
        <c:overlap val="100"/>
        <c:axId val="92037504"/>
        <c:axId val="92039040"/>
      </c:barChart>
      <c:catAx>
        <c:axId val="92037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039040"/>
        <c:crosses val="autoZero"/>
        <c:auto val="1"/>
        <c:lblAlgn val="ctr"/>
        <c:lblOffset val="100"/>
        <c:tickLblSkip val="1"/>
        <c:tickMarkSkip val="1"/>
        <c:noMultiLvlLbl val="0"/>
      </c:catAx>
      <c:valAx>
        <c:axId val="92039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037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'DHS06'!$H$18:$L$18</c:f>
              <c:numCache>
                <c:formatCode>###0.0</c:formatCode>
                <c:ptCount val="5"/>
                <c:pt idx="0">
                  <c:v>74.099999999999994</c:v>
                </c:pt>
                <c:pt idx="1">
                  <c:v>84.2</c:v>
                </c:pt>
                <c:pt idx="2">
                  <c:v>89.9</c:v>
                </c:pt>
                <c:pt idx="3">
                  <c:v>93.4</c:v>
                </c:pt>
                <c:pt idx="4">
                  <c:v>97.3</c:v>
                </c:pt>
              </c:numCache>
            </c:numRef>
          </c:val>
          <c:extLst>
            <c:ext xmlns:c16="http://schemas.microsoft.com/office/drawing/2014/chart" uri="{C3380CC4-5D6E-409C-BE32-E72D297353CC}">
              <c16:uniqueId val="{00000000-9813-4646-8583-08C3A8761D19}"/>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'DHS06'!$H$19:$L$19</c:f>
              <c:numCache>
                <c:formatCode>###0.0</c:formatCode>
                <c:ptCount val="5"/>
                <c:pt idx="0">
                  <c:v>7.1</c:v>
                </c:pt>
                <c:pt idx="1">
                  <c:v>7.7</c:v>
                </c:pt>
                <c:pt idx="2">
                  <c:v>6.4</c:v>
                </c:pt>
                <c:pt idx="3">
                  <c:v>3.9</c:v>
                </c:pt>
                <c:pt idx="4">
                  <c:v>1.6</c:v>
                </c:pt>
              </c:numCache>
            </c:numRef>
          </c:val>
          <c:extLst>
            <c:ext xmlns:c16="http://schemas.microsoft.com/office/drawing/2014/chart" uri="{C3380CC4-5D6E-409C-BE32-E72D297353CC}">
              <c16:uniqueId val="{00000001-9813-4646-8583-08C3A8761D19}"/>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'DHS06'!$H$20:$L$20</c:f>
              <c:numCache>
                <c:formatCode>###0.0</c:formatCode>
                <c:ptCount val="5"/>
                <c:pt idx="0">
                  <c:v>15.8</c:v>
                </c:pt>
                <c:pt idx="1">
                  <c:v>7.9</c:v>
                </c:pt>
                <c:pt idx="2">
                  <c:v>3.7</c:v>
                </c:pt>
                <c:pt idx="3">
                  <c:v>2.7</c:v>
                </c:pt>
                <c:pt idx="4">
                  <c:v>1</c:v>
                </c:pt>
              </c:numCache>
            </c:numRef>
          </c:val>
          <c:extLst>
            <c:ext xmlns:c16="http://schemas.microsoft.com/office/drawing/2014/chart" uri="{C3380CC4-5D6E-409C-BE32-E72D297353CC}">
              <c16:uniqueId val="{00000002-9813-4646-8583-08C3A8761D19}"/>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'DHS06'!$H$21:$L$21</c:f>
              <c:numCache>
                <c:formatCode>###0.0</c:formatCode>
                <c:ptCount val="5"/>
                <c:pt idx="0">
                  <c:v>3</c:v>
                </c:pt>
                <c:pt idx="1">
                  <c:v>0.1</c:v>
                </c:pt>
                <c:pt idx="2">
                  <c:v>0</c:v>
                </c:pt>
                <c:pt idx="3">
                  <c:v>0</c:v>
                </c:pt>
                <c:pt idx="4">
                  <c:v>0</c:v>
                </c:pt>
              </c:numCache>
            </c:numRef>
          </c:val>
          <c:extLst>
            <c:ext xmlns:c16="http://schemas.microsoft.com/office/drawing/2014/chart" uri="{C3380CC4-5D6E-409C-BE32-E72D297353CC}">
              <c16:uniqueId val="{00000003-9813-4646-8583-08C3A8761D19}"/>
            </c:ext>
          </c:extLst>
        </c:ser>
        <c:dLbls>
          <c:showLegendKey val="0"/>
          <c:showVal val="0"/>
          <c:showCatName val="0"/>
          <c:showSerName val="0"/>
          <c:showPercent val="0"/>
          <c:showBubbleSize val="0"/>
        </c:dLbls>
        <c:gapWidth val="50"/>
        <c:overlap val="100"/>
        <c:axId val="92067712"/>
        <c:axId val="92069248"/>
      </c:barChart>
      <c:catAx>
        <c:axId val="92067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069248"/>
        <c:crosses val="autoZero"/>
        <c:auto val="1"/>
        <c:lblAlgn val="ctr"/>
        <c:lblOffset val="100"/>
        <c:tickLblSkip val="1"/>
        <c:tickMarkSkip val="1"/>
        <c:noMultiLvlLbl val="0"/>
      </c:catAx>
      <c:valAx>
        <c:axId val="92069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067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'DHS06'!$H$124:$L$124</c:f>
              <c:numCache>
                <c:formatCode>###0.0</c:formatCode>
                <c:ptCount val="5"/>
                <c:pt idx="0">
                  <c:v>7.4224087684763971</c:v>
                </c:pt>
                <c:pt idx="1">
                  <c:v>14.946709724805842</c:v>
                </c:pt>
                <c:pt idx="2">
                  <c:v>22.223532460223488</c:v>
                </c:pt>
                <c:pt idx="3">
                  <c:v>33.746071432571732</c:v>
                </c:pt>
                <c:pt idx="4">
                  <c:v>65.552525351474173</c:v>
                </c:pt>
              </c:numCache>
            </c:numRef>
          </c:val>
          <c:extLst>
            <c:ext xmlns:c16="http://schemas.microsoft.com/office/drawing/2014/chart" uri="{C3380CC4-5D6E-409C-BE32-E72D297353CC}">
              <c16:uniqueId val="{00000000-F32D-4B64-A8EE-95B8010169DF}"/>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'DHS06'!$H$125:$L$125</c:f>
              <c:numCache>
                <c:formatCode>###0.0</c:formatCode>
                <c:ptCount val="5"/>
                <c:pt idx="0">
                  <c:v>15.718640768612937</c:v>
                </c:pt>
                <c:pt idx="1">
                  <c:v>24.090195093686908</c:v>
                </c:pt>
                <c:pt idx="2">
                  <c:v>31.887246601225915</c:v>
                </c:pt>
                <c:pt idx="3">
                  <c:v>27.981146266939945</c:v>
                </c:pt>
                <c:pt idx="4">
                  <c:v>11.62018385236918</c:v>
                </c:pt>
              </c:numCache>
            </c:numRef>
          </c:val>
          <c:extLst>
            <c:ext xmlns:c16="http://schemas.microsoft.com/office/drawing/2014/chart" uri="{C3380CC4-5D6E-409C-BE32-E72D297353CC}">
              <c16:uniqueId val="{00000001-F32D-4B64-A8EE-95B8010169DF}"/>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'DHS06'!$H$126:$L$126</c:f>
              <c:numCache>
                <c:formatCode>###0.0</c:formatCode>
                <c:ptCount val="5"/>
                <c:pt idx="0">
                  <c:v>43.636280133251162</c:v>
                </c:pt>
                <c:pt idx="1">
                  <c:v>49.475948500625847</c:v>
                </c:pt>
                <c:pt idx="2">
                  <c:v>42.286634902257084</c:v>
                </c:pt>
                <c:pt idx="3">
                  <c:v>37.430210586774081</c:v>
                </c:pt>
                <c:pt idx="4">
                  <c:v>22.811694167374046</c:v>
                </c:pt>
              </c:numCache>
            </c:numRef>
          </c:val>
          <c:extLst>
            <c:ext xmlns:c16="http://schemas.microsoft.com/office/drawing/2014/chart" uri="{C3380CC4-5D6E-409C-BE32-E72D297353CC}">
              <c16:uniqueId val="{00000002-F32D-4B64-A8EE-95B8010169DF}"/>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'DHS06'!$H$127:$L$127</c:f>
              <c:numCache>
                <c:formatCode>###0.0</c:formatCode>
                <c:ptCount val="5"/>
                <c:pt idx="0">
                  <c:v>33.222670329659493</c:v>
                </c:pt>
                <c:pt idx="1">
                  <c:v>11.4871466808814</c:v>
                </c:pt>
                <c:pt idx="2">
                  <c:v>3.6025860362935238</c:v>
                </c:pt>
                <c:pt idx="3">
                  <c:v>0.842571713714238</c:v>
                </c:pt>
                <c:pt idx="4">
                  <c:v>1.5596628782600668E-2</c:v>
                </c:pt>
              </c:numCache>
            </c:numRef>
          </c:val>
          <c:extLst>
            <c:ext xmlns:c16="http://schemas.microsoft.com/office/drawing/2014/chart" uri="{C3380CC4-5D6E-409C-BE32-E72D297353CC}">
              <c16:uniqueId val="{00000003-F32D-4B64-A8EE-95B8010169DF}"/>
            </c:ext>
          </c:extLst>
        </c:ser>
        <c:dLbls>
          <c:showLegendKey val="0"/>
          <c:showVal val="0"/>
          <c:showCatName val="0"/>
          <c:showSerName val="0"/>
          <c:showPercent val="0"/>
          <c:showBubbleSize val="0"/>
        </c:dLbls>
        <c:gapWidth val="50"/>
        <c:overlap val="100"/>
        <c:axId val="92102016"/>
        <c:axId val="92112000"/>
      </c:barChart>
      <c:catAx>
        <c:axId val="92102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112000"/>
        <c:crosses val="autoZero"/>
        <c:auto val="1"/>
        <c:lblAlgn val="ctr"/>
        <c:lblOffset val="100"/>
        <c:tickLblSkip val="1"/>
        <c:tickMarkSkip val="1"/>
        <c:noMultiLvlLbl val="0"/>
      </c:catAx>
      <c:valAx>
        <c:axId val="92112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102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373-423D-B6EB-458CB98943EC}"/>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373-423D-B6EB-458CB98943EC}"/>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373-423D-B6EB-458CB98943EC}"/>
            </c:ext>
          </c:extLst>
        </c:ser>
        <c:dLbls>
          <c:showLegendKey val="0"/>
          <c:showVal val="0"/>
          <c:showCatName val="0"/>
          <c:showSerName val="0"/>
          <c:showPercent val="0"/>
          <c:showBubbleSize val="0"/>
        </c:dLbls>
        <c:gapWidth val="50"/>
        <c:overlap val="100"/>
        <c:axId val="92135424"/>
        <c:axId val="92136960"/>
      </c:barChart>
      <c:catAx>
        <c:axId val="92135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136960"/>
        <c:crosses val="autoZero"/>
        <c:auto val="1"/>
        <c:lblAlgn val="ctr"/>
        <c:lblOffset val="100"/>
        <c:tickLblSkip val="1"/>
        <c:tickMarkSkip val="1"/>
        <c:noMultiLvlLbl val="0"/>
      </c:catAx>
      <c:valAx>
        <c:axId val="92136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2135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'DHS06'!$C$124:$G$124</c:f>
              <c:numCache>
                <c:formatCode>###0.0</c:formatCode>
                <c:ptCount val="5"/>
                <c:pt idx="0">
                  <c:v>3.5607516518541225</c:v>
                </c:pt>
                <c:pt idx="1">
                  <c:v>6.9721574536561048</c:v>
                </c:pt>
                <c:pt idx="2">
                  <c:v>14.668179308209989</c:v>
                </c:pt>
                <c:pt idx="3">
                  <c:v>16.306530216182448</c:v>
                </c:pt>
                <c:pt idx="4">
                  <c:v>49.209389516206272</c:v>
                </c:pt>
              </c:numCache>
            </c:numRef>
          </c:val>
          <c:extLst>
            <c:ext xmlns:c16="http://schemas.microsoft.com/office/drawing/2014/chart" uri="{C3380CC4-5D6E-409C-BE32-E72D297353CC}">
              <c16:uniqueId val="{00000000-F1D5-417E-854B-44747DA36C91}"/>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'DHS06'!$C$125:$G$125</c:f>
              <c:numCache>
                <c:formatCode>###0.0</c:formatCode>
                <c:ptCount val="5"/>
                <c:pt idx="0">
                  <c:v>1.4970255879706247</c:v>
                </c:pt>
                <c:pt idx="1">
                  <c:v>4.690348495564697</c:v>
                </c:pt>
                <c:pt idx="2">
                  <c:v>9.3902337309339021</c:v>
                </c:pt>
                <c:pt idx="3">
                  <c:v>24.203229431843749</c:v>
                </c:pt>
                <c:pt idx="4">
                  <c:v>19.71324058816003</c:v>
                </c:pt>
              </c:numCache>
            </c:numRef>
          </c:val>
          <c:extLst>
            <c:ext xmlns:c16="http://schemas.microsoft.com/office/drawing/2014/chart" uri="{C3380CC4-5D6E-409C-BE32-E72D297353CC}">
              <c16:uniqueId val="{00000001-F1D5-417E-854B-44747DA36C91}"/>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'DHS06'!$C$126:$G$126</c:f>
              <c:numCache>
                <c:formatCode>###0.0</c:formatCode>
                <c:ptCount val="5"/>
                <c:pt idx="0">
                  <c:v>19.407562560718134</c:v>
                </c:pt>
                <c:pt idx="1">
                  <c:v>32.044639954609423</c:v>
                </c:pt>
                <c:pt idx="2">
                  <c:v>43.584752489231022</c:v>
                </c:pt>
                <c:pt idx="3">
                  <c:v>49.834302533527591</c:v>
                </c:pt>
                <c:pt idx="4">
                  <c:v>30.244884798566478</c:v>
                </c:pt>
              </c:numCache>
            </c:numRef>
          </c:val>
          <c:extLst>
            <c:ext xmlns:c16="http://schemas.microsoft.com/office/drawing/2014/chart" uri="{C3380CC4-5D6E-409C-BE32-E72D297353CC}">
              <c16:uniqueId val="{00000002-F1D5-417E-854B-44747DA36C91}"/>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'DHS06'!$C$127:$G$127</c:f>
              <c:numCache>
                <c:formatCode>###0.0</c:formatCode>
                <c:ptCount val="5"/>
                <c:pt idx="0">
                  <c:v>75.534660199457122</c:v>
                </c:pt>
                <c:pt idx="1">
                  <c:v>56.292854096169776</c:v>
                </c:pt>
                <c:pt idx="2">
                  <c:v>32.356834471625092</c:v>
                </c:pt>
                <c:pt idx="3">
                  <c:v>9.655937818446203</c:v>
                </c:pt>
                <c:pt idx="4">
                  <c:v>0.8324850970672214</c:v>
                </c:pt>
              </c:numCache>
            </c:numRef>
          </c:val>
          <c:extLst>
            <c:ext xmlns:c16="http://schemas.microsoft.com/office/drawing/2014/chart" uri="{C3380CC4-5D6E-409C-BE32-E72D297353CC}">
              <c16:uniqueId val="{00000003-F1D5-417E-854B-44747DA36C91}"/>
            </c:ext>
          </c:extLst>
        </c:ser>
        <c:dLbls>
          <c:showLegendKey val="0"/>
          <c:showVal val="0"/>
          <c:showCatName val="0"/>
          <c:showSerName val="0"/>
          <c:showPercent val="0"/>
          <c:showBubbleSize val="0"/>
        </c:dLbls>
        <c:gapWidth val="50"/>
        <c:overlap val="100"/>
        <c:axId val="91892736"/>
        <c:axId val="91894528"/>
      </c:barChart>
      <c:catAx>
        <c:axId val="9189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1894528"/>
        <c:crosses val="autoZero"/>
        <c:auto val="1"/>
        <c:lblAlgn val="ctr"/>
        <c:lblOffset val="100"/>
        <c:tickLblSkip val="1"/>
        <c:tickMarkSkip val="1"/>
        <c:noMultiLvlLbl val="0"/>
      </c:catAx>
      <c:valAx>
        <c:axId val="918945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1892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'DHS06'!$M$124:$Q$124</c:f>
              <c:numCache>
                <c:formatCode>###0.0</c:formatCode>
                <c:ptCount val="5"/>
                <c:pt idx="0">
                  <c:v>2.8687575958496261</c:v>
                </c:pt>
                <c:pt idx="1">
                  <c:v>4.6346878917384258</c:v>
                </c:pt>
                <c:pt idx="2">
                  <c:v>8.7309389980082663</c:v>
                </c:pt>
                <c:pt idx="3">
                  <c:v>13.633891543394823</c:v>
                </c:pt>
                <c:pt idx="4">
                  <c:v>26.891942604679787</c:v>
                </c:pt>
              </c:numCache>
            </c:numRef>
          </c:val>
          <c:extLst>
            <c:ext xmlns:c16="http://schemas.microsoft.com/office/drawing/2014/chart" uri="{C3380CC4-5D6E-409C-BE32-E72D297353CC}">
              <c16:uniqueId val="{00000000-DEA6-4691-A50A-95867F91EAED}"/>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'DHS06'!$M$125:$Q$125</c:f>
              <c:numCache>
                <c:formatCode>###0.0</c:formatCode>
                <c:ptCount val="5"/>
                <c:pt idx="0">
                  <c:v>1.6152830436114434</c:v>
                </c:pt>
                <c:pt idx="1">
                  <c:v>1.7643768705483682</c:v>
                </c:pt>
                <c:pt idx="2">
                  <c:v>4.4167170311653638</c:v>
                </c:pt>
                <c:pt idx="3">
                  <c:v>6.7115448721347173</c:v>
                </c:pt>
                <c:pt idx="4">
                  <c:v>14.316727340440071</c:v>
                </c:pt>
              </c:numCache>
            </c:numRef>
          </c:val>
          <c:extLst>
            <c:ext xmlns:c16="http://schemas.microsoft.com/office/drawing/2014/chart" uri="{C3380CC4-5D6E-409C-BE32-E72D297353CC}">
              <c16:uniqueId val="{00000001-DEA6-4691-A50A-95867F91EAED}"/>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'DHS06'!$M$126:$Q$126</c:f>
              <c:numCache>
                <c:formatCode>###0.0</c:formatCode>
                <c:ptCount val="5"/>
                <c:pt idx="0">
                  <c:v>16.476730315262543</c:v>
                </c:pt>
                <c:pt idx="1">
                  <c:v>24.745353960541635</c:v>
                </c:pt>
                <c:pt idx="2">
                  <c:v>31.833111529502176</c:v>
                </c:pt>
                <c:pt idx="3">
                  <c:v>44.598623237760698</c:v>
                </c:pt>
                <c:pt idx="4">
                  <c:v>44.8305789865964</c:v>
                </c:pt>
              </c:numCache>
            </c:numRef>
          </c:val>
          <c:extLst>
            <c:ext xmlns:c16="http://schemas.microsoft.com/office/drawing/2014/chart" uri="{C3380CC4-5D6E-409C-BE32-E72D297353CC}">
              <c16:uniqueId val="{00000002-DEA6-4691-A50A-95867F91EAED}"/>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'DHS06'!$M$127:$Q$127</c:f>
              <c:numCache>
                <c:formatCode>###0.0</c:formatCode>
                <c:ptCount val="5"/>
                <c:pt idx="0">
                  <c:v>79.039229045276386</c:v>
                </c:pt>
                <c:pt idx="1">
                  <c:v>68.855581277171567</c:v>
                </c:pt>
                <c:pt idx="2">
                  <c:v>55.019232441324192</c:v>
                </c:pt>
                <c:pt idx="3">
                  <c:v>35.055940346709754</c:v>
                </c:pt>
                <c:pt idx="4">
                  <c:v>13.96075106828375</c:v>
                </c:pt>
              </c:numCache>
            </c:numRef>
          </c:val>
          <c:extLst>
            <c:ext xmlns:c16="http://schemas.microsoft.com/office/drawing/2014/chart" uri="{C3380CC4-5D6E-409C-BE32-E72D297353CC}">
              <c16:uniqueId val="{00000003-DEA6-4691-A50A-95867F91EAED}"/>
            </c:ext>
          </c:extLst>
        </c:ser>
        <c:dLbls>
          <c:showLegendKey val="0"/>
          <c:showVal val="0"/>
          <c:showCatName val="0"/>
          <c:showSerName val="0"/>
          <c:showPercent val="0"/>
          <c:showBubbleSize val="0"/>
        </c:dLbls>
        <c:gapWidth val="50"/>
        <c:overlap val="100"/>
        <c:axId val="91824128"/>
        <c:axId val="91825664"/>
      </c:barChart>
      <c:catAx>
        <c:axId val="91824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1825664"/>
        <c:crosses val="autoZero"/>
        <c:auto val="1"/>
        <c:lblAlgn val="ctr"/>
        <c:lblOffset val="100"/>
        <c:tickLblSkip val="1"/>
        <c:tickMarkSkip val="1"/>
        <c:noMultiLvlLbl val="0"/>
      </c:catAx>
      <c:valAx>
        <c:axId val="91825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1824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19.3</c:v>
                </c:pt>
                <c:pt idx="1">
                  <c:v>25.6</c:v>
                </c:pt>
                <c:pt idx="2">
                  <c:v>26.2</c:v>
                </c:pt>
                <c:pt idx="3">
                  <c:v>45.2</c:v>
                </c:pt>
                <c:pt idx="4">
                  <c:v>75.8</c:v>
                </c:pt>
              </c:numCache>
            </c:numRef>
          </c:val>
          <c:extLst>
            <c:ext xmlns:c16="http://schemas.microsoft.com/office/drawing/2014/chart" uri="{C3380CC4-5D6E-409C-BE32-E72D297353CC}">
              <c16:uniqueId val="{00000000-BD69-4C1A-ACD2-5D54C783D150}"/>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13.3</c:v>
                </c:pt>
                <c:pt idx="1">
                  <c:v>11.2</c:v>
                </c:pt>
                <c:pt idx="2">
                  <c:v>11.2</c:v>
                </c:pt>
                <c:pt idx="3">
                  <c:v>11.7</c:v>
                </c:pt>
                <c:pt idx="4">
                  <c:v>9.9</c:v>
                </c:pt>
              </c:numCache>
            </c:numRef>
          </c:val>
          <c:extLst>
            <c:ext xmlns:c16="http://schemas.microsoft.com/office/drawing/2014/chart" uri="{C3380CC4-5D6E-409C-BE32-E72D297353CC}">
              <c16:uniqueId val="{00000001-BD69-4C1A-ACD2-5D54C783D150}"/>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64.7</c:v>
                </c:pt>
                <c:pt idx="1">
                  <c:v>60.3</c:v>
                </c:pt>
                <c:pt idx="2">
                  <c:v>58.5</c:v>
                </c:pt>
                <c:pt idx="3">
                  <c:v>40.4</c:v>
                </c:pt>
                <c:pt idx="4">
                  <c:v>13.7</c:v>
                </c:pt>
              </c:numCache>
            </c:numRef>
          </c:val>
          <c:extLst>
            <c:ext xmlns:c16="http://schemas.microsoft.com/office/drawing/2014/chart" uri="{C3380CC4-5D6E-409C-BE32-E72D297353CC}">
              <c16:uniqueId val="{00000002-BD69-4C1A-ACD2-5D54C783D150}"/>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2.7</c:v>
                </c:pt>
                <c:pt idx="1">
                  <c:v>2.9</c:v>
                </c:pt>
                <c:pt idx="2">
                  <c:v>4.0999999999999996</c:v>
                </c:pt>
                <c:pt idx="3">
                  <c:v>2.7</c:v>
                </c:pt>
                <c:pt idx="4">
                  <c:v>0.6</c:v>
                </c:pt>
              </c:numCache>
            </c:numRef>
          </c:val>
          <c:extLst>
            <c:ext xmlns:c16="http://schemas.microsoft.com/office/drawing/2014/chart" uri="{C3380CC4-5D6E-409C-BE32-E72D297353CC}">
              <c16:uniqueId val="{00000003-BD69-4C1A-ACD2-5D54C783D150}"/>
            </c:ext>
          </c:extLst>
        </c:ser>
        <c:dLbls>
          <c:showLegendKey val="0"/>
          <c:showVal val="0"/>
          <c:showCatName val="0"/>
          <c:showSerName val="0"/>
          <c:showPercent val="0"/>
          <c:showBubbleSize val="0"/>
        </c:dLbls>
        <c:gapWidth val="50"/>
        <c:overlap val="100"/>
        <c:axId val="94871552"/>
        <c:axId val="94873088"/>
      </c:barChart>
      <c:catAx>
        <c:axId val="94871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4873088"/>
        <c:crosses val="autoZero"/>
        <c:auto val="1"/>
        <c:lblAlgn val="ctr"/>
        <c:lblOffset val="100"/>
        <c:tickLblSkip val="1"/>
        <c:tickMarkSkip val="1"/>
        <c:noMultiLvlLbl val="0"/>
      </c:catAx>
      <c:valAx>
        <c:axId val="94873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4871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'DHS12'!$R$15:$AB$15</c:f>
              <c:strCache>
                <c:ptCount val="11"/>
                <c:pt idx="0">
                  <c:v>Aire Metropolitaine/ Reste-Ouest</c:v>
                </c:pt>
                <c:pt idx="1">
                  <c:v>Artibonite</c:v>
                </c:pt>
                <c:pt idx="2">
                  <c:v>Camps</c:v>
                </c:pt>
                <c:pt idx="3">
                  <c:v>Centre</c:v>
                </c:pt>
                <c:pt idx="4">
                  <c:v>Grand'Anse</c:v>
                </c:pt>
                <c:pt idx="5">
                  <c:v>Nippes</c:v>
                </c:pt>
                <c:pt idx="6">
                  <c:v>Nord</c:v>
                </c:pt>
                <c:pt idx="7">
                  <c:v>Nord-Est</c:v>
                </c:pt>
                <c:pt idx="8">
                  <c:v>Nord-Ouest</c:v>
                </c:pt>
                <c:pt idx="9">
                  <c:v>Sud</c:v>
                </c:pt>
                <c:pt idx="10">
                  <c:v>Sud-Est</c:v>
                </c:pt>
              </c:strCache>
            </c:strRef>
          </c:cat>
          <c:val>
            <c:numRef>
              <c:f>'DHS12'!$R$18:$AB$18</c:f>
              <c:numCache>
                <c:formatCode>###0.0</c:formatCode>
                <c:ptCount val="11"/>
                <c:pt idx="0">
                  <c:v>74.7</c:v>
                </c:pt>
                <c:pt idx="1">
                  <c:v>40.5</c:v>
                </c:pt>
                <c:pt idx="2">
                  <c:v>90.6</c:v>
                </c:pt>
                <c:pt idx="3">
                  <c:v>36.6</c:v>
                </c:pt>
                <c:pt idx="4">
                  <c:v>28.1</c:v>
                </c:pt>
                <c:pt idx="5">
                  <c:v>49.7</c:v>
                </c:pt>
                <c:pt idx="6">
                  <c:v>63.8</c:v>
                </c:pt>
                <c:pt idx="7">
                  <c:v>55</c:v>
                </c:pt>
                <c:pt idx="8">
                  <c:v>47.4</c:v>
                </c:pt>
                <c:pt idx="9">
                  <c:v>51</c:v>
                </c:pt>
                <c:pt idx="10">
                  <c:v>38</c:v>
                </c:pt>
              </c:numCache>
            </c:numRef>
          </c:val>
          <c:extLst>
            <c:ext xmlns:c16="http://schemas.microsoft.com/office/drawing/2014/chart" uri="{C3380CC4-5D6E-409C-BE32-E72D297353CC}">
              <c16:uniqueId val="{00000000-F691-49EC-8258-4C78806B50A1}"/>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'DHS12'!$R$15:$AB$15</c:f>
              <c:strCache>
                <c:ptCount val="11"/>
                <c:pt idx="0">
                  <c:v>Aire Metropolitaine/ Reste-Ouest</c:v>
                </c:pt>
                <c:pt idx="1">
                  <c:v>Artibonite</c:v>
                </c:pt>
                <c:pt idx="2">
                  <c:v>Camps</c:v>
                </c:pt>
                <c:pt idx="3">
                  <c:v>Centre</c:v>
                </c:pt>
                <c:pt idx="4">
                  <c:v>Grand'Anse</c:v>
                </c:pt>
                <c:pt idx="5">
                  <c:v>Nippes</c:v>
                </c:pt>
                <c:pt idx="6">
                  <c:v>Nord</c:v>
                </c:pt>
                <c:pt idx="7">
                  <c:v>Nord-Est</c:v>
                </c:pt>
                <c:pt idx="8">
                  <c:v>Nord-Ouest</c:v>
                </c:pt>
                <c:pt idx="9">
                  <c:v>Sud</c:v>
                </c:pt>
                <c:pt idx="10">
                  <c:v>Sud-Est</c:v>
                </c:pt>
              </c:strCache>
            </c:strRef>
          </c:cat>
          <c:val>
            <c:numRef>
              <c:f>'DHS12'!$R$19:$AB$19</c:f>
              <c:numCache>
                <c:formatCode>###0.0</c:formatCode>
                <c:ptCount val="11"/>
                <c:pt idx="0">
                  <c:v>8.6999999999999993</c:v>
                </c:pt>
                <c:pt idx="1">
                  <c:v>8.9</c:v>
                </c:pt>
                <c:pt idx="2">
                  <c:v>3.5</c:v>
                </c:pt>
                <c:pt idx="3">
                  <c:v>9.8000000000000007</c:v>
                </c:pt>
                <c:pt idx="4">
                  <c:v>8.8000000000000007</c:v>
                </c:pt>
                <c:pt idx="5">
                  <c:v>16.5</c:v>
                </c:pt>
                <c:pt idx="6">
                  <c:v>6.9</c:v>
                </c:pt>
                <c:pt idx="7">
                  <c:v>11.9</c:v>
                </c:pt>
                <c:pt idx="8">
                  <c:v>15.4</c:v>
                </c:pt>
                <c:pt idx="9">
                  <c:v>11.9</c:v>
                </c:pt>
                <c:pt idx="10">
                  <c:v>16.7</c:v>
                </c:pt>
              </c:numCache>
            </c:numRef>
          </c:val>
          <c:extLst>
            <c:ext xmlns:c16="http://schemas.microsoft.com/office/drawing/2014/chart" uri="{C3380CC4-5D6E-409C-BE32-E72D297353CC}">
              <c16:uniqueId val="{00000001-F691-49EC-8258-4C78806B50A1}"/>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'DHS12'!$R$15:$AB$15</c:f>
              <c:strCache>
                <c:ptCount val="11"/>
                <c:pt idx="0">
                  <c:v>Aire Metropolitaine/ Reste-Ouest</c:v>
                </c:pt>
                <c:pt idx="1">
                  <c:v>Artibonite</c:v>
                </c:pt>
                <c:pt idx="2">
                  <c:v>Camps</c:v>
                </c:pt>
                <c:pt idx="3">
                  <c:v>Centre</c:v>
                </c:pt>
                <c:pt idx="4">
                  <c:v>Grand'Anse</c:v>
                </c:pt>
                <c:pt idx="5">
                  <c:v>Nippes</c:v>
                </c:pt>
                <c:pt idx="6">
                  <c:v>Nord</c:v>
                </c:pt>
                <c:pt idx="7">
                  <c:v>Nord-Est</c:v>
                </c:pt>
                <c:pt idx="8">
                  <c:v>Nord-Ouest</c:v>
                </c:pt>
                <c:pt idx="9">
                  <c:v>Sud</c:v>
                </c:pt>
                <c:pt idx="10">
                  <c:v>Sud-Est</c:v>
                </c:pt>
              </c:strCache>
            </c:strRef>
          </c:cat>
          <c:val>
            <c:numRef>
              <c:f>'DHS12'!$R$20:$AB$20</c:f>
              <c:numCache>
                <c:formatCode>###0.0</c:formatCode>
                <c:ptCount val="11"/>
                <c:pt idx="0">
                  <c:v>16</c:v>
                </c:pt>
                <c:pt idx="1">
                  <c:v>46.5</c:v>
                </c:pt>
                <c:pt idx="2">
                  <c:v>5.8</c:v>
                </c:pt>
                <c:pt idx="3">
                  <c:v>50.4</c:v>
                </c:pt>
                <c:pt idx="4">
                  <c:v>58.8</c:v>
                </c:pt>
                <c:pt idx="5">
                  <c:v>32.4</c:v>
                </c:pt>
                <c:pt idx="6">
                  <c:v>29</c:v>
                </c:pt>
                <c:pt idx="7">
                  <c:v>32.5</c:v>
                </c:pt>
                <c:pt idx="8">
                  <c:v>35.5</c:v>
                </c:pt>
                <c:pt idx="9">
                  <c:v>36.4</c:v>
                </c:pt>
                <c:pt idx="10">
                  <c:v>43.4</c:v>
                </c:pt>
              </c:numCache>
            </c:numRef>
          </c:val>
          <c:extLst>
            <c:ext xmlns:c16="http://schemas.microsoft.com/office/drawing/2014/chart" uri="{C3380CC4-5D6E-409C-BE32-E72D297353CC}">
              <c16:uniqueId val="{00000002-F691-49EC-8258-4C78806B50A1}"/>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'DHS12'!$R$15:$AB$15</c:f>
              <c:strCache>
                <c:ptCount val="11"/>
                <c:pt idx="0">
                  <c:v>Aire Metropolitaine/ Reste-Ouest</c:v>
                </c:pt>
                <c:pt idx="1">
                  <c:v>Artibonite</c:v>
                </c:pt>
                <c:pt idx="2">
                  <c:v>Camps</c:v>
                </c:pt>
                <c:pt idx="3">
                  <c:v>Centre</c:v>
                </c:pt>
                <c:pt idx="4">
                  <c:v>Grand'Anse</c:v>
                </c:pt>
                <c:pt idx="5">
                  <c:v>Nippes</c:v>
                </c:pt>
                <c:pt idx="6">
                  <c:v>Nord</c:v>
                </c:pt>
                <c:pt idx="7">
                  <c:v>Nord-Est</c:v>
                </c:pt>
                <c:pt idx="8">
                  <c:v>Nord-Ouest</c:v>
                </c:pt>
                <c:pt idx="9">
                  <c:v>Sud</c:v>
                </c:pt>
                <c:pt idx="10">
                  <c:v>Sud-Est</c:v>
                </c:pt>
              </c:strCache>
            </c:strRef>
          </c:cat>
          <c:val>
            <c:numRef>
              <c:f>'DHS12'!$R$21:$AB$21</c:f>
              <c:numCache>
                <c:formatCode>###0.0</c:formatCode>
                <c:ptCount val="11"/>
                <c:pt idx="0">
                  <c:v>0.7</c:v>
                </c:pt>
                <c:pt idx="1">
                  <c:v>4</c:v>
                </c:pt>
                <c:pt idx="2">
                  <c:v>0.1</c:v>
                </c:pt>
                <c:pt idx="3">
                  <c:v>3.2</c:v>
                </c:pt>
                <c:pt idx="4">
                  <c:v>4.3</c:v>
                </c:pt>
                <c:pt idx="5">
                  <c:v>1.5</c:v>
                </c:pt>
                <c:pt idx="6">
                  <c:v>0.2</c:v>
                </c:pt>
                <c:pt idx="7">
                  <c:v>0.5</c:v>
                </c:pt>
                <c:pt idx="8">
                  <c:v>1.8</c:v>
                </c:pt>
                <c:pt idx="9">
                  <c:v>0.6</c:v>
                </c:pt>
                <c:pt idx="10">
                  <c:v>2</c:v>
                </c:pt>
              </c:numCache>
            </c:numRef>
          </c:val>
          <c:extLst>
            <c:ext xmlns:c16="http://schemas.microsoft.com/office/drawing/2014/chart" uri="{C3380CC4-5D6E-409C-BE32-E72D297353CC}">
              <c16:uniqueId val="{00000003-F691-49EC-8258-4C78806B50A1}"/>
            </c:ext>
          </c:extLst>
        </c:ser>
        <c:dLbls>
          <c:showLegendKey val="0"/>
          <c:showVal val="0"/>
          <c:showCatName val="0"/>
          <c:showSerName val="0"/>
          <c:showPercent val="0"/>
          <c:showBubbleSize val="0"/>
        </c:dLbls>
        <c:gapWidth val="50"/>
        <c:overlap val="100"/>
        <c:axId val="95249920"/>
        <c:axId val="95251456"/>
      </c:barChart>
      <c:catAx>
        <c:axId val="95249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251456"/>
        <c:crosses val="autoZero"/>
        <c:auto val="1"/>
        <c:lblAlgn val="ctr"/>
        <c:lblOffset val="100"/>
        <c:tickLblSkip val="1"/>
        <c:tickMarkSkip val="1"/>
        <c:noMultiLvlLbl val="0"/>
      </c:catAx>
      <c:valAx>
        <c:axId val="95251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249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22</c:v>
                </c:pt>
                <c:pt idx="1">
                  <c:v>31</c:v>
                </c:pt>
                <c:pt idx="2">
                  <c:v>59.4</c:v>
                </c:pt>
                <c:pt idx="3">
                  <c:v>84.7</c:v>
                </c:pt>
                <c:pt idx="4">
                  <c:v>92</c:v>
                </c:pt>
              </c:numCache>
            </c:numRef>
          </c:val>
          <c:extLst>
            <c:ext xmlns:c16="http://schemas.microsoft.com/office/drawing/2014/chart" uri="{C3380CC4-5D6E-409C-BE32-E72D297353CC}">
              <c16:uniqueId val="{00000000-5A9F-4083-8472-FD903C919797}"/>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13.1</c:v>
                </c:pt>
                <c:pt idx="1">
                  <c:v>11.1</c:v>
                </c:pt>
                <c:pt idx="2">
                  <c:v>11.6</c:v>
                </c:pt>
                <c:pt idx="3">
                  <c:v>8.3000000000000007</c:v>
                </c:pt>
                <c:pt idx="4">
                  <c:v>5.0999999999999996</c:v>
                </c:pt>
              </c:numCache>
            </c:numRef>
          </c:val>
          <c:extLst>
            <c:ext xmlns:c16="http://schemas.microsoft.com/office/drawing/2014/chart" uri="{C3380CC4-5D6E-409C-BE32-E72D297353CC}">
              <c16:uniqueId val="{00000001-5A9F-4083-8472-FD903C919797}"/>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62.1</c:v>
                </c:pt>
                <c:pt idx="1">
                  <c:v>54.4</c:v>
                </c:pt>
                <c:pt idx="2">
                  <c:v>27.7</c:v>
                </c:pt>
                <c:pt idx="3">
                  <c:v>6.8</c:v>
                </c:pt>
                <c:pt idx="4">
                  <c:v>2.9</c:v>
                </c:pt>
              </c:numCache>
            </c:numRef>
          </c:val>
          <c:extLst>
            <c:ext xmlns:c16="http://schemas.microsoft.com/office/drawing/2014/chart" uri="{C3380CC4-5D6E-409C-BE32-E72D297353CC}">
              <c16:uniqueId val="{00000002-5A9F-4083-8472-FD903C919797}"/>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2.8</c:v>
                </c:pt>
                <c:pt idx="1">
                  <c:v>3.5</c:v>
                </c:pt>
                <c:pt idx="2">
                  <c:v>1.4</c:v>
                </c:pt>
                <c:pt idx="3">
                  <c:v>0.2</c:v>
                </c:pt>
                <c:pt idx="4">
                  <c:v>0</c:v>
                </c:pt>
              </c:numCache>
            </c:numRef>
          </c:val>
          <c:extLst>
            <c:ext xmlns:c16="http://schemas.microsoft.com/office/drawing/2014/chart" uri="{C3380CC4-5D6E-409C-BE32-E72D297353CC}">
              <c16:uniqueId val="{00000003-5A9F-4083-8472-FD903C919797}"/>
            </c:ext>
          </c:extLst>
        </c:ser>
        <c:dLbls>
          <c:showLegendKey val="0"/>
          <c:showVal val="0"/>
          <c:showCatName val="0"/>
          <c:showSerName val="0"/>
          <c:showPercent val="0"/>
          <c:showBubbleSize val="0"/>
        </c:dLbls>
        <c:gapWidth val="50"/>
        <c:overlap val="100"/>
        <c:axId val="95423872"/>
        <c:axId val="95442048"/>
      </c:barChart>
      <c:catAx>
        <c:axId val="95423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442048"/>
        <c:crosses val="autoZero"/>
        <c:auto val="1"/>
        <c:lblAlgn val="ctr"/>
        <c:lblOffset val="100"/>
        <c:tickLblSkip val="1"/>
        <c:tickMarkSkip val="1"/>
        <c:noMultiLvlLbl val="0"/>
      </c:catAx>
      <c:valAx>
        <c:axId val="95442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423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'DHS12'!$R$121:$AB$121</c:f>
              <c:strCache>
                <c:ptCount val="11"/>
                <c:pt idx="0">
                  <c:v>Aire Metropolitaine/ Reste-Ouest</c:v>
                </c:pt>
                <c:pt idx="1">
                  <c:v>Artibonite</c:v>
                </c:pt>
                <c:pt idx="2">
                  <c:v>Camps</c:v>
                </c:pt>
                <c:pt idx="3">
                  <c:v>Centre</c:v>
                </c:pt>
                <c:pt idx="4">
                  <c:v>Grand'Anse</c:v>
                </c:pt>
                <c:pt idx="5">
                  <c:v>Nippes</c:v>
                </c:pt>
                <c:pt idx="6">
                  <c:v>Nord</c:v>
                </c:pt>
                <c:pt idx="7">
                  <c:v>Nord-Est</c:v>
                </c:pt>
                <c:pt idx="8">
                  <c:v>Nord-Ouest</c:v>
                </c:pt>
                <c:pt idx="9">
                  <c:v>Sud</c:v>
                </c:pt>
                <c:pt idx="10">
                  <c:v>Sud-Est</c:v>
                </c:pt>
              </c:strCache>
            </c:strRef>
          </c:cat>
          <c:val>
            <c:numRef>
              <c:f>'DHS12'!$R$124:$AB$124</c:f>
              <c:numCache>
                <c:formatCode>###0.0</c:formatCode>
                <c:ptCount val="11"/>
                <c:pt idx="0">
                  <c:v>36.403041882945814</c:v>
                </c:pt>
                <c:pt idx="1">
                  <c:v>18.463580893826236</c:v>
                </c:pt>
                <c:pt idx="2">
                  <c:v>4.3932304000866846</c:v>
                </c:pt>
                <c:pt idx="3">
                  <c:v>19.960996084645288</c:v>
                </c:pt>
                <c:pt idx="4">
                  <c:v>13.366851290779927</c:v>
                </c:pt>
                <c:pt idx="5">
                  <c:v>24.910120943729112</c:v>
                </c:pt>
                <c:pt idx="6">
                  <c:v>29.035477386001492</c:v>
                </c:pt>
                <c:pt idx="7">
                  <c:v>23.03109439420324</c:v>
                </c:pt>
                <c:pt idx="8">
                  <c:v>25.035442080421895</c:v>
                </c:pt>
                <c:pt idx="9">
                  <c:v>32.264149046654651</c:v>
                </c:pt>
                <c:pt idx="10">
                  <c:v>30.574962699469459</c:v>
                </c:pt>
              </c:numCache>
            </c:numRef>
          </c:val>
          <c:extLst>
            <c:ext xmlns:c16="http://schemas.microsoft.com/office/drawing/2014/chart" uri="{C3380CC4-5D6E-409C-BE32-E72D297353CC}">
              <c16:uniqueId val="{00000000-071E-4D47-AE6E-FA7280C1497E}"/>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'DHS12'!$R$121:$AB$121</c:f>
              <c:strCache>
                <c:ptCount val="11"/>
                <c:pt idx="0">
                  <c:v>Aire Metropolitaine/ Reste-Ouest</c:v>
                </c:pt>
                <c:pt idx="1">
                  <c:v>Artibonite</c:v>
                </c:pt>
                <c:pt idx="2">
                  <c:v>Camps</c:v>
                </c:pt>
                <c:pt idx="3">
                  <c:v>Centre</c:v>
                </c:pt>
                <c:pt idx="4">
                  <c:v>Grand'Anse</c:v>
                </c:pt>
                <c:pt idx="5">
                  <c:v>Nippes</c:v>
                </c:pt>
                <c:pt idx="6">
                  <c:v>Nord</c:v>
                </c:pt>
                <c:pt idx="7">
                  <c:v>Nord-Est</c:v>
                </c:pt>
                <c:pt idx="8">
                  <c:v>Nord-Ouest</c:v>
                </c:pt>
                <c:pt idx="9">
                  <c:v>Sud</c:v>
                </c:pt>
                <c:pt idx="10">
                  <c:v>Sud-Est</c:v>
                </c:pt>
              </c:strCache>
            </c:strRef>
          </c:cat>
          <c:val>
            <c:numRef>
              <c:f>'DHS12'!$R$125:$AB$125</c:f>
              <c:numCache>
                <c:formatCode>###0.0</c:formatCode>
                <c:ptCount val="11"/>
                <c:pt idx="0">
                  <c:v>36.429868318223882</c:v>
                </c:pt>
                <c:pt idx="1">
                  <c:v>24.149165812960938</c:v>
                </c:pt>
                <c:pt idx="2">
                  <c:v>76.453630000218297</c:v>
                </c:pt>
                <c:pt idx="3">
                  <c:v>13.408529752355001</c:v>
                </c:pt>
                <c:pt idx="4">
                  <c:v>9.580553874874477</c:v>
                </c:pt>
                <c:pt idx="5">
                  <c:v>16.197784641761544</c:v>
                </c:pt>
                <c:pt idx="6">
                  <c:v>22.217766764042473</c:v>
                </c:pt>
                <c:pt idx="7">
                  <c:v>20.603369355215715</c:v>
                </c:pt>
                <c:pt idx="8">
                  <c:v>21.295883581739023</c:v>
                </c:pt>
                <c:pt idx="9">
                  <c:v>14.692010105417358</c:v>
                </c:pt>
                <c:pt idx="10">
                  <c:v>14.826394660753119</c:v>
                </c:pt>
              </c:numCache>
            </c:numRef>
          </c:val>
          <c:extLst>
            <c:ext xmlns:c16="http://schemas.microsoft.com/office/drawing/2014/chart" uri="{C3380CC4-5D6E-409C-BE32-E72D297353CC}">
              <c16:uniqueId val="{00000001-071E-4D47-AE6E-FA7280C1497E}"/>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'DHS12'!$R$121:$AB$121</c:f>
              <c:strCache>
                <c:ptCount val="11"/>
                <c:pt idx="0">
                  <c:v>Aire Metropolitaine/ Reste-Ouest</c:v>
                </c:pt>
                <c:pt idx="1">
                  <c:v>Artibonite</c:v>
                </c:pt>
                <c:pt idx="2">
                  <c:v>Camps</c:v>
                </c:pt>
                <c:pt idx="3">
                  <c:v>Centre</c:v>
                </c:pt>
                <c:pt idx="4">
                  <c:v>Grand'Anse</c:v>
                </c:pt>
                <c:pt idx="5">
                  <c:v>Nippes</c:v>
                </c:pt>
                <c:pt idx="6">
                  <c:v>Nord</c:v>
                </c:pt>
                <c:pt idx="7">
                  <c:v>Nord-Est</c:v>
                </c:pt>
                <c:pt idx="8">
                  <c:v>Nord-Ouest</c:v>
                </c:pt>
                <c:pt idx="9">
                  <c:v>Sud</c:v>
                </c:pt>
                <c:pt idx="10">
                  <c:v>Sud-Est</c:v>
                </c:pt>
              </c:strCache>
            </c:strRef>
          </c:cat>
          <c:val>
            <c:numRef>
              <c:f>'DHS12'!$R$126:$AB$126</c:f>
              <c:numCache>
                <c:formatCode>###0.0</c:formatCode>
                <c:ptCount val="11"/>
                <c:pt idx="0">
                  <c:v>12.283789181838372</c:v>
                </c:pt>
                <c:pt idx="1">
                  <c:v>24.789581839959446</c:v>
                </c:pt>
                <c:pt idx="2">
                  <c:v>11.596855105586744</c:v>
                </c:pt>
                <c:pt idx="3">
                  <c:v>23.46693920592903</c:v>
                </c:pt>
                <c:pt idx="4">
                  <c:v>26.851474537827691</c:v>
                </c:pt>
                <c:pt idx="5">
                  <c:v>22.583716623934016</c:v>
                </c:pt>
                <c:pt idx="6">
                  <c:v>18.846215398895609</c:v>
                </c:pt>
                <c:pt idx="7">
                  <c:v>39.259116385154101</c:v>
                </c:pt>
                <c:pt idx="8">
                  <c:v>25.395096123626814</c:v>
                </c:pt>
                <c:pt idx="9">
                  <c:v>21.461506111177417</c:v>
                </c:pt>
                <c:pt idx="10">
                  <c:v>29.840244350451353</c:v>
                </c:pt>
              </c:numCache>
            </c:numRef>
          </c:val>
          <c:extLst>
            <c:ext xmlns:c16="http://schemas.microsoft.com/office/drawing/2014/chart" uri="{C3380CC4-5D6E-409C-BE32-E72D297353CC}">
              <c16:uniqueId val="{00000002-071E-4D47-AE6E-FA7280C1497E}"/>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'DHS12'!$R$121:$AB$121</c:f>
              <c:strCache>
                <c:ptCount val="11"/>
                <c:pt idx="0">
                  <c:v>Aire Metropolitaine/ Reste-Ouest</c:v>
                </c:pt>
                <c:pt idx="1">
                  <c:v>Artibonite</c:v>
                </c:pt>
                <c:pt idx="2">
                  <c:v>Camps</c:v>
                </c:pt>
                <c:pt idx="3">
                  <c:v>Centre</c:v>
                </c:pt>
                <c:pt idx="4">
                  <c:v>Grand'Anse</c:v>
                </c:pt>
                <c:pt idx="5">
                  <c:v>Nippes</c:v>
                </c:pt>
                <c:pt idx="6">
                  <c:v>Nord</c:v>
                </c:pt>
                <c:pt idx="7">
                  <c:v>Nord-Est</c:v>
                </c:pt>
                <c:pt idx="8">
                  <c:v>Nord-Ouest</c:v>
                </c:pt>
                <c:pt idx="9">
                  <c:v>Sud</c:v>
                </c:pt>
                <c:pt idx="10">
                  <c:v>Sud-Est</c:v>
                </c:pt>
              </c:strCache>
            </c:strRef>
          </c:cat>
          <c:val>
            <c:numRef>
              <c:f>'DHS12'!$R$127:$AB$127</c:f>
              <c:numCache>
                <c:formatCode>###0.0</c:formatCode>
                <c:ptCount val="11"/>
                <c:pt idx="0">
                  <c:v>14.883300616991932</c:v>
                </c:pt>
                <c:pt idx="1">
                  <c:v>32.597671453253383</c:v>
                </c:pt>
                <c:pt idx="2">
                  <c:v>7.5562844941082803</c:v>
                </c:pt>
                <c:pt idx="3">
                  <c:v>43.163534957070688</c:v>
                </c:pt>
                <c:pt idx="4">
                  <c:v>50.201120296517907</c:v>
                </c:pt>
                <c:pt idx="5">
                  <c:v>36.308377790575328</c:v>
                </c:pt>
                <c:pt idx="6">
                  <c:v>29.900540451060429</c:v>
                </c:pt>
                <c:pt idx="7">
                  <c:v>17.106419865426943</c:v>
                </c:pt>
                <c:pt idx="8">
                  <c:v>28.273578214212279</c:v>
                </c:pt>
                <c:pt idx="9">
                  <c:v>31.582334736750571</c:v>
                </c:pt>
                <c:pt idx="10">
                  <c:v>24.758398289326063</c:v>
                </c:pt>
              </c:numCache>
            </c:numRef>
          </c:val>
          <c:extLst>
            <c:ext xmlns:c16="http://schemas.microsoft.com/office/drawing/2014/chart" uri="{C3380CC4-5D6E-409C-BE32-E72D297353CC}">
              <c16:uniqueId val="{00000003-071E-4D47-AE6E-FA7280C1497E}"/>
            </c:ext>
          </c:extLst>
        </c:ser>
        <c:dLbls>
          <c:showLegendKey val="0"/>
          <c:showVal val="0"/>
          <c:showCatName val="0"/>
          <c:showSerName val="0"/>
          <c:showPercent val="0"/>
          <c:showBubbleSize val="0"/>
        </c:dLbls>
        <c:gapWidth val="50"/>
        <c:overlap val="100"/>
        <c:axId val="95582848"/>
        <c:axId val="95588736"/>
      </c:barChart>
      <c:catAx>
        <c:axId val="95582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588736"/>
        <c:crosses val="autoZero"/>
        <c:auto val="1"/>
        <c:lblAlgn val="ctr"/>
        <c:lblOffset val="100"/>
        <c:tickLblSkip val="1"/>
        <c:tickMarkSkip val="1"/>
        <c:noMultiLvlLbl val="0"/>
      </c:catAx>
      <c:valAx>
        <c:axId val="95588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582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###0.0</c:formatCode>
                <c:ptCount val="5"/>
                <c:pt idx="0">
                  <c:v>16.18010776708201</c:v>
                </c:pt>
                <c:pt idx="1">
                  <c:v>15.265902392229339</c:v>
                </c:pt>
                <c:pt idx="2">
                  <c:v>19.017991782204369</c:v>
                </c:pt>
                <c:pt idx="3">
                  <c:v>20.649694499458096</c:v>
                </c:pt>
                <c:pt idx="4">
                  <c:v>28.795050949248967</c:v>
                </c:pt>
              </c:numCache>
            </c:numRef>
          </c:val>
          <c:extLst>
            <c:ext xmlns:c16="http://schemas.microsoft.com/office/drawing/2014/chart" uri="{C3380CC4-5D6E-409C-BE32-E72D297353CC}">
              <c16:uniqueId val="{00000000-E51C-4506-834A-59F5F3F3639E}"/>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###0.0</c:formatCode>
                <c:ptCount val="5"/>
                <c:pt idx="0">
                  <c:v>46.977784488710192</c:v>
                </c:pt>
                <c:pt idx="1">
                  <c:v>56.689283701248364</c:v>
                </c:pt>
                <c:pt idx="2">
                  <c:v>55.969220684594909</c:v>
                </c:pt>
                <c:pt idx="3">
                  <c:v>56.526079558408306</c:v>
                </c:pt>
                <c:pt idx="4">
                  <c:v>44.494871431109203</c:v>
                </c:pt>
              </c:numCache>
            </c:numRef>
          </c:val>
          <c:extLst>
            <c:ext xmlns:c16="http://schemas.microsoft.com/office/drawing/2014/chart" uri="{C3380CC4-5D6E-409C-BE32-E72D297353CC}">
              <c16:uniqueId val="{00000001-E51C-4506-834A-59F5F3F3639E}"/>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###0.0</c:formatCode>
                <c:ptCount val="5"/>
                <c:pt idx="0">
                  <c:v>36.842107744207816</c:v>
                </c:pt>
                <c:pt idx="1">
                  <c:v>28.044813906522215</c:v>
                </c:pt>
                <c:pt idx="2">
                  <c:v>25.012787533200491</c:v>
                </c:pt>
                <c:pt idx="3">
                  <c:v>22.82422594213357</c:v>
                </c:pt>
                <c:pt idx="4">
                  <c:v>26.710077619641805</c:v>
                </c:pt>
              </c:numCache>
            </c:numRef>
          </c:val>
          <c:extLst>
            <c:ext xmlns:c16="http://schemas.microsoft.com/office/drawing/2014/chart" uri="{C3380CC4-5D6E-409C-BE32-E72D297353CC}">
              <c16:uniqueId val="{00000002-E51C-4506-834A-59F5F3F3639E}"/>
            </c:ext>
          </c:extLst>
        </c:ser>
        <c:dLbls>
          <c:showLegendKey val="0"/>
          <c:showVal val="0"/>
          <c:showCatName val="0"/>
          <c:showSerName val="0"/>
          <c:showPercent val="0"/>
          <c:showBubbleSize val="0"/>
        </c:dLbls>
        <c:gapWidth val="50"/>
        <c:overlap val="100"/>
        <c:axId val="95642368"/>
        <c:axId val="95643904"/>
      </c:barChart>
      <c:catAx>
        <c:axId val="95642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643904"/>
        <c:crosses val="autoZero"/>
        <c:auto val="1"/>
        <c:lblAlgn val="ctr"/>
        <c:lblOffset val="100"/>
        <c:tickLblSkip val="1"/>
        <c:tickMarkSkip val="1"/>
        <c:noMultiLvlLbl val="0"/>
      </c:catAx>
      <c:valAx>
        <c:axId val="95643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642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'DHS12'!$R$221:$AB$221</c:f>
              <c:strCache>
                <c:ptCount val="11"/>
                <c:pt idx="0">
                  <c:v>Aire Metropolitaine/ Reste-Ouest</c:v>
                </c:pt>
                <c:pt idx="1">
                  <c:v>Artibonite</c:v>
                </c:pt>
                <c:pt idx="2">
                  <c:v>Camps</c:v>
                </c:pt>
                <c:pt idx="3">
                  <c:v>Centre</c:v>
                </c:pt>
                <c:pt idx="4">
                  <c:v>Grand'Anse</c:v>
                </c:pt>
                <c:pt idx="5">
                  <c:v>Nippes</c:v>
                </c:pt>
                <c:pt idx="6">
                  <c:v>Nord</c:v>
                </c:pt>
                <c:pt idx="7">
                  <c:v>Nord-Est</c:v>
                </c:pt>
                <c:pt idx="8">
                  <c:v>Nord-Ouest</c:v>
                </c:pt>
                <c:pt idx="9">
                  <c:v>Sud</c:v>
                </c:pt>
                <c:pt idx="10">
                  <c:v>Sud-Est</c:v>
                </c:pt>
              </c:strCache>
            </c:strRef>
          </c:cat>
          <c:val>
            <c:numRef>
              <c:f>'DHS12'!$R$222:$AB$222</c:f>
              <c:numCache>
                <c:formatCode>###0.0</c:formatCode>
                <c:ptCount val="11"/>
                <c:pt idx="0">
                  <c:v>33.071222397276159</c:v>
                </c:pt>
                <c:pt idx="1">
                  <c:v>22.241965317529019</c:v>
                </c:pt>
                <c:pt idx="2">
                  <c:v>21.898898167338878</c:v>
                </c:pt>
                <c:pt idx="3">
                  <c:v>19.052295929161733</c:v>
                </c:pt>
                <c:pt idx="4">
                  <c:v>17.906698548122186</c:v>
                </c:pt>
                <c:pt idx="5">
                  <c:v>18.652301555379452</c:v>
                </c:pt>
                <c:pt idx="6">
                  <c:v>27.034200784125918</c:v>
                </c:pt>
                <c:pt idx="7">
                  <c:v>20.422538227748753</c:v>
                </c:pt>
                <c:pt idx="8">
                  <c:v>16.450095580835502</c:v>
                </c:pt>
                <c:pt idx="9">
                  <c:v>26.194498672639376</c:v>
                </c:pt>
                <c:pt idx="10">
                  <c:v>18.980813320109984</c:v>
                </c:pt>
              </c:numCache>
            </c:numRef>
          </c:val>
          <c:extLst>
            <c:ext xmlns:c16="http://schemas.microsoft.com/office/drawing/2014/chart" uri="{C3380CC4-5D6E-409C-BE32-E72D297353CC}">
              <c16:uniqueId val="{00000000-C678-410D-940B-7E83451AE65D}"/>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'DHS12'!$R$221:$AB$221</c:f>
              <c:strCache>
                <c:ptCount val="11"/>
                <c:pt idx="0">
                  <c:v>Aire Metropolitaine/ Reste-Ouest</c:v>
                </c:pt>
                <c:pt idx="1">
                  <c:v>Artibonite</c:v>
                </c:pt>
                <c:pt idx="2">
                  <c:v>Camps</c:v>
                </c:pt>
                <c:pt idx="3">
                  <c:v>Centre</c:v>
                </c:pt>
                <c:pt idx="4">
                  <c:v>Grand'Anse</c:v>
                </c:pt>
                <c:pt idx="5">
                  <c:v>Nippes</c:v>
                </c:pt>
                <c:pt idx="6">
                  <c:v>Nord</c:v>
                </c:pt>
                <c:pt idx="7">
                  <c:v>Nord-Est</c:v>
                </c:pt>
                <c:pt idx="8">
                  <c:v>Nord-Ouest</c:v>
                </c:pt>
                <c:pt idx="9">
                  <c:v>Sud</c:v>
                </c:pt>
                <c:pt idx="10">
                  <c:v>Sud-Est</c:v>
                </c:pt>
              </c:strCache>
            </c:strRef>
          </c:cat>
          <c:val>
            <c:numRef>
              <c:f>'DHS12'!$R$223:$AB$223</c:f>
              <c:numCache>
                <c:formatCode>###0.0</c:formatCode>
                <c:ptCount val="11"/>
                <c:pt idx="0">
                  <c:v>42.027496379919441</c:v>
                </c:pt>
                <c:pt idx="1">
                  <c:v>44.716596399357719</c:v>
                </c:pt>
                <c:pt idx="2">
                  <c:v>45.852861266886521</c:v>
                </c:pt>
                <c:pt idx="3">
                  <c:v>62.597691639589968</c:v>
                </c:pt>
                <c:pt idx="4">
                  <c:v>45.612235098076361</c:v>
                </c:pt>
                <c:pt idx="5">
                  <c:v>54.116178845605155</c:v>
                </c:pt>
                <c:pt idx="6">
                  <c:v>55.9963371342618</c:v>
                </c:pt>
                <c:pt idx="7">
                  <c:v>57.993499676504136</c:v>
                </c:pt>
                <c:pt idx="8">
                  <c:v>59.238553875884193</c:v>
                </c:pt>
                <c:pt idx="9">
                  <c:v>49.639149807443452</c:v>
                </c:pt>
                <c:pt idx="10">
                  <c:v>55.167687576529204</c:v>
                </c:pt>
              </c:numCache>
            </c:numRef>
          </c:val>
          <c:extLst>
            <c:ext xmlns:c16="http://schemas.microsoft.com/office/drawing/2014/chart" uri="{C3380CC4-5D6E-409C-BE32-E72D297353CC}">
              <c16:uniqueId val="{00000001-C678-410D-940B-7E83451AE65D}"/>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'DHS12'!$R$221:$AB$221</c:f>
              <c:strCache>
                <c:ptCount val="11"/>
                <c:pt idx="0">
                  <c:v>Aire Metropolitaine/ Reste-Ouest</c:v>
                </c:pt>
                <c:pt idx="1">
                  <c:v>Artibonite</c:v>
                </c:pt>
                <c:pt idx="2">
                  <c:v>Camps</c:v>
                </c:pt>
                <c:pt idx="3">
                  <c:v>Centre</c:v>
                </c:pt>
                <c:pt idx="4">
                  <c:v>Grand'Anse</c:v>
                </c:pt>
                <c:pt idx="5">
                  <c:v>Nippes</c:v>
                </c:pt>
                <c:pt idx="6">
                  <c:v>Nord</c:v>
                </c:pt>
                <c:pt idx="7">
                  <c:v>Nord-Est</c:v>
                </c:pt>
                <c:pt idx="8">
                  <c:v>Nord-Ouest</c:v>
                </c:pt>
                <c:pt idx="9">
                  <c:v>Sud</c:v>
                </c:pt>
                <c:pt idx="10">
                  <c:v>Sud-Est</c:v>
                </c:pt>
              </c:strCache>
            </c:strRef>
          </c:cat>
          <c:val>
            <c:numRef>
              <c:f>'DHS12'!$R$224:$AB$224</c:f>
              <c:numCache>
                <c:formatCode>###0.0</c:formatCode>
                <c:ptCount val="11"/>
                <c:pt idx="0">
                  <c:v>24.901281222804428</c:v>
                </c:pt>
                <c:pt idx="1">
                  <c:v>33.041438283113244</c:v>
                </c:pt>
                <c:pt idx="2">
                  <c:v>32.24824056577426</c:v>
                </c:pt>
                <c:pt idx="3">
                  <c:v>18.350012431248302</c:v>
                </c:pt>
                <c:pt idx="4">
                  <c:v>36.481066353801225</c:v>
                </c:pt>
                <c:pt idx="5">
                  <c:v>27.231519599015623</c:v>
                </c:pt>
                <c:pt idx="6">
                  <c:v>16.969462081612278</c:v>
                </c:pt>
                <c:pt idx="7">
                  <c:v>21.583962095746674</c:v>
                </c:pt>
                <c:pt idx="8">
                  <c:v>24.311350543280014</c:v>
                </c:pt>
                <c:pt idx="9">
                  <c:v>24.166351519917022</c:v>
                </c:pt>
                <c:pt idx="10">
                  <c:v>25.851499103360865</c:v>
                </c:pt>
              </c:numCache>
            </c:numRef>
          </c:val>
          <c:extLst>
            <c:ext xmlns:c16="http://schemas.microsoft.com/office/drawing/2014/chart" uri="{C3380CC4-5D6E-409C-BE32-E72D297353CC}">
              <c16:uniqueId val="{00000002-C678-410D-940B-7E83451AE65D}"/>
            </c:ext>
          </c:extLst>
        </c:ser>
        <c:dLbls>
          <c:showLegendKey val="0"/>
          <c:showVal val="0"/>
          <c:showCatName val="0"/>
          <c:showSerName val="0"/>
          <c:showPercent val="0"/>
          <c:showBubbleSize val="0"/>
        </c:dLbls>
        <c:gapWidth val="50"/>
        <c:overlap val="100"/>
        <c:axId val="95679616"/>
        <c:axId val="95681152"/>
      </c:barChart>
      <c:catAx>
        <c:axId val="95679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681152"/>
        <c:crosses val="autoZero"/>
        <c:auto val="1"/>
        <c:lblAlgn val="ctr"/>
        <c:lblOffset val="100"/>
        <c:tickLblSkip val="1"/>
        <c:tickMarkSkip val="1"/>
        <c:noMultiLvlLbl val="0"/>
      </c:catAx>
      <c:valAx>
        <c:axId val="95681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679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###0.0</c:formatCode>
                <c:ptCount val="5"/>
                <c:pt idx="0">
                  <c:v>15.456445595705629</c:v>
                </c:pt>
                <c:pt idx="1">
                  <c:v>18.249383654435309</c:v>
                </c:pt>
                <c:pt idx="2">
                  <c:v>22.432004629822007</c:v>
                </c:pt>
                <c:pt idx="3">
                  <c:v>27.350938181432781</c:v>
                </c:pt>
                <c:pt idx="4">
                  <c:v>45.863924734102959</c:v>
                </c:pt>
              </c:numCache>
            </c:numRef>
          </c:val>
          <c:extLst>
            <c:ext xmlns:c16="http://schemas.microsoft.com/office/drawing/2014/chart" uri="{C3380CC4-5D6E-409C-BE32-E72D297353CC}">
              <c16:uniqueId val="{00000000-AA99-4928-8296-4ABB1054D03A}"/>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###0.0</c:formatCode>
                <c:ptCount val="5"/>
                <c:pt idx="0">
                  <c:v>51.077967392179126</c:v>
                </c:pt>
                <c:pt idx="1">
                  <c:v>56.866914003270431</c:v>
                </c:pt>
                <c:pt idx="2">
                  <c:v>56.028322400590902</c:v>
                </c:pt>
                <c:pt idx="3">
                  <c:v>47.067516679923777</c:v>
                </c:pt>
                <c:pt idx="4">
                  <c:v>31.966235978398611</c:v>
                </c:pt>
              </c:numCache>
            </c:numRef>
          </c:val>
          <c:extLst>
            <c:ext xmlns:c16="http://schemas.microsoft.com/office/drawing/2014/chart" uri="{C3380CC4-5D6E-409C-BE32-E72D297353CC}">
              <c16:uniqueId val="{00000001-AA99-4928-8296-4ABB1054D03A}"/>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###0.0</c:formatCode>
                <c:ptCount val="5"/>
                <c:pt idx="0">
                  <c:v>33.465587012115428</c:v>
                </c:pt>
                <c:pt idx="1">
                  <c:v>24.883702342294331</c:v>
                </c:pt>
                <c:pt idx="2">
                  <c:v>21.539672969586938</c:v>
                </c:pt>
                <c:pt idx="3">
                  <c:v>25.581545138643371</c:v>
                </c:pt>
                <c:pt idx="4">
                  <c:v>22.169839287498615</c:v>
                </c:pt>
              </c:numCache>
            </c:numRef>
          </c:val>
          <c:extLst>
            <c:ext xmlns:c16="http://schemas.microsoft.com/office/drawing/2014/chart" uri="{C3380CC4-5D6E-409C-BE32-E72D297353CC}">
              <c16:uniqueId val="{00000002-AA99-4928-8296-4ABB1054D03A}"/>
            </c:ext>
          </c:extLst>
        </c:ser>
        <c:dLbls>
          <c:showLegendKey val="0"/>
          <c:showVal val="0"/>
          <c:showCatName val="0"/>
          <c:showSerName val="0"/>
          <c:showPercent val="0"/>
          <c:showBubbleSize val="0"/>
        </c:dLbls>
        <c:gapWidth val="50"/>
        <c:overlap val="100"/>
        <c:axId val="95708672"/>
        <c:axId val="95710208"/>
      </c:barChart>
      <c:catAx>
        <c:axId val="95708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710208"/>
        <c:crosses val="autoZero"/>
        <c:auto val="1"/>
        <c:lblAlgn val="ctr"/>
        <c:lblOffset val="100"/>
        <c:tickLblSkip val="1"/>
        <c:tickMarkSkip val="1"/>
        <c:noMultiLvlLbl val="0"/>
      </c:catAx>
      <c:valAx>
        <c:axId val="95710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708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74.900000000000006</c:v>
                </c:pt>
                <c:pt idx="1">
                  <c:v>84.5</c:v>
                </c:pt>
                <c:pt idx="2">
                  <c:v>88.8</c:v>
                </c:pt>
                <c:pt idx="3">
                  <c:v>92.7</c:v>
                </c:pt>
                <c:pt idx="4">
                  <c:v>93.1</c:v>
                </c:pt>
              </c:numCache>
            </c:numRef>
          </c:val>
          <c:extLst>
            <c:ext xmlns:c16="http://schemas.microsoft.com/office/drawing/2014/chart" uri="{C3380CC4-5D6E-409C-BE32-E72D297353CC}">
              <c16:uniqueId val="{00000000-5379-4294-9DD4-8026B1CE3301}"/>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11.3</c:v>
                </c:pt>
                <c:pt idx="1">
                  <c:v>8.1999999999999993</c:v>
                </c:pt>
                <c:pt idx="2">
                  <c:v>7.4</c:v>
                </c:pt>
                <c:pt idx="3">
                  <c:v>4.9000000000000004</c:v>
                </c:pt>
                <c:pt idx="4">
                  <c:v>5</c:v>
                </c:pt>
              </c:numCache>
            </c:numRef>
          </c:val>
          <c:extLst>
            <c:ext xmlns:c16="http://schemas.microsoft.com/office/drawing/2014/chart" uri="{C3380CC4-5D6E-409C-BE32-E72D297353CC}">
              <c16:uniqueId val="{00000001-5379-4294-9DD4-8026B1CE3301}"/>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13.8</c:v>
                </c:pt>
                <c:pt idx="1">
                  <c:v>7.1</c:v>
                </c:pt>
                <c:pt idx="2">
                  <c:v>3.8</c:v>
                </c:pt>
                <c:pt idx="3">
                  <c:v>2.4</c:v>
                </c:pt>
                <c:pt idx="4">
                  <c:v>1.9</c:v>
                </c:pt>
              </c:numCache>
            </c:numRef>
          </c:val>
          <c:extLst>
            <c:ext xmlns:c16="http://schemas.microsoft.com/office/drawing/2014/chart" uri="{C3380CC4-5D6E-409C-BE32-E72D297353CC}">
              <c16:uniqueId val="{00000002-5379-4294-9DD4-8026B1CE3301}"/>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0</c:v>
                </c:pt>
                <c:pt idx="1">
                  <c:v>0.2</c:v>
                </c:pt>
                <c:pt idx="2">
                  <c:v>0</c:v>
                </c:pt>
                <c:pt idx="3">
                  <c:v>0</c:v>
                </c:pt>
                <c:pt idx="4">
                  <c:v>0</c:v>
                </c:pt>
              </c:numCache>
            </c:numRef>
          </c:val>
          <c:extLst>
            <c:ext xmlns:c16="http://schemas.microsoft.com/office/drawing/2014/chart" uri="{C3380CC4-5D6E-409C-BE32-E72D297353CC}">
              <c16:uniqueId val="{00000003-5379-4294-9DD4-8026B1CE3301}"/>
            </c:ext>
          </c:extLst>
        </c:ser>
        <c:dLbls>
          <c:showLegendKey val="0"/>
          <c:showVal val="0"/>
          <c:showCatName val="0"/>
          <c:showSerName val="0"/>
          <c:showPercent val="0"/>
          <c:showBubbleSize val="0"/>
        </c:dLbls>
        <c:gapWidth val="50"/>
        <c:overlap val="100"/>
        <c:axId val="95947776"/>
        <c:axId val="95953664"/>
      </c:barChart>
      <c:catAx>
        <c:axId val="95947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953664"/>
        <c:crosses val="autoZero"/>
        <c:auto val="1"/>
        <c:lblAlgn val="ctr"/>
        <c:lblOffset val="100"/>
        <c:tickLblSkip val="1"/>
        <c:tickMarkSkip val="1"/>
        <c:noMultiLvlLbl val="0"/>
      </c:catAx>
      <c:valAx>
        <c:axId val="95953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947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13.730521177929186</c:v>
                </c:pt>
                <c:pt idx="1">
                  <c:v>22.04517730175904</c:v>
                </c:pt>
                <c:pt idx="2">
                  <c:v>33.593329673231494</c:v>
                </c:pt>
                <c:pt idx="3">
                  <c:v>47.601598890266644</c:v>
                </c:pt>
                <c:pt idx="4">
                  <c:v>77.132290070021739</c:v>
                </c:pt>
              </c:numCache>
            </c:numRef>
          </c:val>
          <c:extLst>
            <c:ext xmlns:c16="http://schemas.microsoft.com/office/drawing/2014/chart" uri="{C3380CC4-5D6E-409C-BE32-E72D297353CC}">
              <c16:uniqueId val="{00000000-9D9E-4E8F-BCF4-E8A6464059F4}"/>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44.910424379608543</c:v>
                </c:pt>
                <c:pt idx="1">
                  <c:v>53.918207972470597</c:v>
                </c:pt>
                <c:pt idx="2">
                  <c:v>51.925700453140379</c:v>
                </c:pt>
                <c:pt idx="3">
                  <c:v>45.830340757305564</c:v>
                </c:pt>
                <c:pt idx="4">
                  <c:v>20.627166996781256</c:v>
                </c:pt>
              </c:numCache>
            </c:numRef>
          </c:val>
          <c:extLst>
            <c:ext xmlns:c16="http://schemas.microsoft.com/office/drawing/2014/chart" uri="{C3380CC4-5D6E-409C-BE32-E72D297353CC}">
              <c16:uniqueId val="{00000001-9D9E-4E8F-BCF4-E8A6464059F4}"/>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22.140689923918732</c:v>
                </c:pt>
                <c:pt idx="1">
                  <c:v>13.07556821257497</c:v>
                </c:pt>
                <c:pt idx="2">
                  <c:v>9.4176179383535477</c:v>
                </c:pt>
                <c:pt idx="3">
                  <c:v>5.2219431956121021</c:v>
                </c:pt>
                <c:pt idx="4">
                  <c:v>2.2405429331970055</c:v>
                </c:pt>
              </c:numCache>
            </c:numRef>
          </c:val>
          <c:extLst>
            <c:ext xmlns:c16="http://schemas.microsoft.com/office/drawing/2014/chart" uri="{C3380CC4-5D6E-409C-BE32-E72D297353CC}">
              <c16:uniqueId val="{00000002-9D9E-4E8F-BCF4-E8A6464059F4}"/>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19.218364518543535</c:v>
                </c:pt>
                <c:pt idx="1">
                  <c:v>10.961046513195393</c:v>
                </c:pt>
                <c:pt idx="2">
                  <c:v>5.0633519352745786</c:v>
                </c:pt>
                <c:pt idx="3">
                  <c:v>1.3461171568156902</c:v>
                </c:pt>
                <c:pt idx="4">
                  <c:v>0</c:v>
                </c:pt>
              </c:numCache>
            </c:numRef>
          </c:val>
          <c:extLst>
            <c:ext xmlns:c16="http://schemas.microsoft.com/office/drawing/2014/chart" uri="{C3380CC4-5D6E-409C-BE32-E72D297353CC}">
              <c16:uniqueId val="{00000003-9D9E-4E8F-BCF4-E8A6464059F4}"/>
            </c:ext>
          </c:extLst>
        </c:ser>
        <c:dLbls>
          <c:showLegendKey val="0"/>
          <c:showVal val="0"/>
          <c:showCatName val="0"/>
          <c:showSerName val="0"/>
          <c:showPercent val="0"/>
          <c:showBubbleSize val="0"/>
        </c:dLbls>
        <c:gapWidth val="50"/>
        <c:overlap val="100"/>
        <c:axId val="95994624"/>
        <c:axId val="95996160"/>
      </c:barChart>
      <c:catAx>
        <c:axId val="95994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996160"/>
        <c:crosses val="autoZero"/>
        <c:auto val="1"/>
        <c:lblAlgn val="ctr"/>
        <c:lblOffset val="100"/>
        <c:tickLblSkip val="1"/>
        <c:tickMarkSkip val="1"/>
        <c:noMultiLvlLbl val="0"/>
      </c:catAx>
      <c:valAx>
        <c:axId val="9599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994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###0.0</c:formatCode>
                <c:ptCount val="5"/>
                <c:pt idx="0">
                  <c:v>21.009858306275948</c:v>
                </c:pt>
                <c:pt idx="1">
                  <c:v>23.490886125021927</c:v>
                </c:pt>
                <c:pt idx="2">
                  <c:v>32.121322274361148</c:v>
                </c:pt>
                <c:pt idx="3">
                  <c:v>42.601909148574741</c:v>
                </c:pt>
                <c:pt idx="4">
                  <c:v>54.597392916904809</c:v>
                </c:pt>
              </c:numCache>
            </c:numRef>
          </c:val>
          <c:extLst>
            <c:ext xmlns:c16="http://schemas.microsoft.com/office/drawing/2014/chart" uri="{C3380CC4-5D6E-409C-BE32-E72D297353CC}">
              <c16:uniqueId val="{00000000-CD1E-489D-A911-E7C04BFB3241}"/>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###0.0</c:formatCode>
                <c:ptCount val="5"/>
                <c:pt idx="0">
                  <c:v>57.898381658198787</c:v>
                </c:pt>
                <c:pt idx="1">
                  <c:v>51.86442497566437</c:v>
                </c:pt>
                <c:pt idx="2">
                  <c:v>43.976608313742389</c:v>
                </c:pt>
                <c:pt idx="3">
                  <c:v>36.56836298188216</c:v>
                </c:pt>
                <c:pt idx="4">
                  <c:v>25.813663999990855</c:v>
                </c:pt>
              </c:numCache>
            </c:numRef>
          </c:val>
          <c:extLst>
            <c:ext xmlns:c16="http://schemas.microsoft.com/office/drawing/2014/chart" uri="{C3380CC4-5D6E-409C-BE32-E72D297353CC}">
              <c16:uniqueId val="{00000001-CD1E-489D-A911-E7C04BFB3241}"/>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###0.0</c:formatCode>
                <c:ptCount val="5"/>
                <c:pt idx="0">
                  <c:v>21.091760035525059</c:v>
                </c:pt>
                <c:pt idx="1">
                  <c:v>24.644688899313742</c:v>
                </c:pt>
                <c:pt idx="2">
                  <c:v>23.902069411896417</c:v>
                </c:pt>
                <c:pt idx="3">
                  <c:v>20.829727869543088</c:v>
                </c:pt>
                <c:pt idx="4">
                  <c:v>19.588943083104361</c:v>
                </c:pt>
              </c:numCache>
            </c:numRef>
          </c:val>
          <c:extLst>
            <c:ext xmlns:c16="http://schemas.microsoft.com/office/drawing/2014/chart" uri="{C3380CC4-5D6E-409C-BE32-E72D297353CC}">
              <c16:uniqueId val="{00000002-CD1E-489D-A911-E7C04BFB3241}"/>
            </c:ext>
          </c:extLst>
        </c:ser>
        <c:dLbls>
          <c:showLegendKey val="0"/>
          <c:showVal val="0"/>
          <c:showCatName val="0"/>
          <c:showSerName val="0"/>
          <c:showPercent val="0"/>
          <c:showBubbleSize val="0"/>
        </c:dLbls>
        <c:gapWidth val="50"/>
        <c:overlap val="100"/>
        <c:axId val="96023680"/>
        <c:axId val="96025216"/>
      </c:barChart>
      <c:catAx>
        <c:axId val="96023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025216"/>
        <c:crosses val="autoZero"/>
        <c:auto val="1"/>
        <c:lblAlgn val="ctr"/>
        <c:lblOffset val="100"/>
        <c:tickLblSkip val="1"/>
        <c:tickMarkSkip val="1"/>
        <c:noMultiLvlLbl val="0"/>
      </c:catAx>
      <c:valAx>
        <c:axId val="96025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023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11.297620015104812</c:v>
                </c:pt>
                <c:pt idx="1">
                  <c:v>12.470651861115082</c:v>
                </c:pt>
                <c:pt idx="2">
                  <c:v>21.515671531878535</c:v>
                </c:pt>
                <c:pt idx="3">
                  <c:v>31.589824164364568</c:v>
                </c:pt>
                <c:pt idx="4">
                  <c:v>61.900176776587358</c:v>
                </c:pt>
              </c:numCache>
            </c:numRef>
          </c:val>
          <c:extLst>
            <c:ext xmlns:c16="http://schemas.microsoft.com/office/drawing/2014/chart" uri="{C3380CC4-5D6E-409C-BE32-E72D297353CC}">
              <c16:uniqueId val="{00000000-25BC-4B93-B5F6-416BAC39C90E}"/>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8.2784012646071048</c:v>
                </c:pt>
                <c:pt idx="1">
                  <c:v>13.86609865713312</c:v>
                </c:pt>
                <c:pt idx="2">
                  <c:v>31.949230505830734</c:v>
                </c:pt>
                <c:pt idx="3">
                  <c:v>47.280664091126681</c:v>
                </c:pt>
                <c:pt idx="4">
                  <c:v>33.436959773466718</c:v>
                </c:pt>
              </c:numCache>
            </c:numRef>
          </c:val>
          <c:extLst>
            <c:ext xmlns:c16="http://schemas.microsoft.com/office/drawing/2014/chart" uri="{C3380CC4-5D6E-409C-BE32-E72D297353CC}">
              <c16:uniqueId val="{00000001-25BC-4B93-B5F6-416BAC39C90E}"/>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30.70275032423114</c:v>
                </c:pt>
                <c:pt idx="1">
                  <c:v>29.581329953506007</c:v>
                </c:pt>
                <c:pt idx="2">
                  <c:v>22.082417961866206</c:v>
                </c:pt>
                <c:pt idx="3">
                  <c:v>12.778005672151641</c:v>
                </c:pt>
                <c:pt idx="4">
                  <c:v>3.885755487876577</c:v>
                </c:pt>
              </c:numCache>
            </c:numRef>
          </c:val>
          <c:extLst>
            <c:ext xmlns:c16="http://schemas.microsoft.com/office/drawing/2014/chart" uri="{C3380CC4-5D6E-409C-BE32-E72D297353CC}">
              <c16:uniqueId val="{00000002-25BC-4B93-B5F6-416BAC39C90E}"/>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49.721228396056951</c:v>
                </c:pt>
                <c:pt idx="1">
                  <c:v>44.081919528245784</c:v>
                </c:pt>
                <c:pt idx="2">
                  <c:v>24.452680000424522</c:v>
                </c:pt>
                <c:pt idx="3">
                  <c:v>8.3515060723571057</c:v>
                </c:pt>
                <c:pt idx="4">
                  <c:v>0.77710796206934696</c:v>
                </c:pt>
              </c:numCache>
            </c:numRef>
          </c:val>
          <c:extLst>
            <c:ext xmlns:c16="http://schemas.microsoft.com/office/drawing/2014/chart" uri="{C3380CC4-5D6E-409C-BE32-E72D297353CC}">
              <c16:uniqueId val="{00000003-25BC-4B93-B5F6-416BAC39C90E}"/>
            </c:ext>
          </c:extLst>
        </c:ser>
        <c:dLbls>
          <c:showLegendKey val="0"/>
          <c:showVal val="0"/>
          <c:showCatName val="0"/>
          <c:showSerName val="0"/>
          <c:showPercent val="0"/>
          <c:showBubbleSize val="0"/>
        </c:dLbls>
        <c:gapWidth val="50"/>
        <c:overlap val="100"/>
        <c:axId val="95617408"/>
        <c:axId val="95618944"/>
      </c:barChart>
      <c:catAx>
        <c:axId val="9561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618944"/>
        <c:crosses val="autoZero"/>
        <c:auto val="1"/>
        <c:lblAlgn val="ctr"/>
        <c:lblOffset val="100"/>
        <c:tickLblSkip val="1"/>
        <c:tickMarkSkip val="1"/>
        <c:noMultiLvlLbl val="0"/>
      </c:catAx>
      <c:valAx>
        <c:axId val="95618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617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11.688488236662581</c:v>
                </c:pt>
                <c:pt idx="1">
                  <c:v>10.355816140166812</c:v>
                </c:pt>
                <c:pt idx="2">
                  <c:v>13.165336095518406</c:v>
                </c:pt>
                <c:pt idx="3">
                  <c:v>22.699011788194618</c:v>
                </c:pt>
                <c:pt idx="4">
                  <c:v>43.878935015971273</c:v>
                </c:pt>
              </c:numCache>
            </c:numRef>
          </c:val>
          <c:extLst>
            <c:ext xmlns:c16="http://schemas.microsoft.com/office/drawing/2014/chart" uri="{C3380CC4-5D6E-409C-BE32-E72D297353CC}">
              <c16:uniqueId val="{00000000-FD8B-4915-86F4-10DF04B3E348}"/>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6.2726989455729889</c:v>
                </c:pt>
                <c:pt idx="1">
                  <c:v>10.397836017711775</c:v>
                </c:pt>
                <c:pt idx="2">
                  <c:v>11.31548714161246</c:v>
                </c:pt>
                <c:pt idx="3">
                  <c:v>18.939800583953833</c:v>
                </c:pt>
                <c:pt idx="4">
                  <c:v>32.681533655195196</c:v>
                </c:pt>
              </c:numCache>
            </c:numRef>
          </c:val>
          <c:extLst>
            <c:ext xmlns:c16="http://schemas.microsoft.com/office/drawing/2014/chart" uri="{C3380CC4-5D6E-409C-BE32-E72D297353CC}">
              <c16:uniqueId val="{00000001-FD8B-4915-86F4-10DF04B3E348}"/>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30.747199900396417</c:v>
                </c:pt>
                <c:pt idx="1">
                  <c:v>31.666335970042162</c:v>
                </c:pt>
                <c:pt idx="2">
                  <c:v>27.803962578820268</c:v>
                </c:pt>
                <c:pt idx="3">
                  <c:v>27.605146404902197</c:v>
                </c:pt>
                <c:pt idx="4">
                  <c:v>12.621279185171389</c:v>
                </c:pt>
              </c:numCache>
            </c:numRef>
          </c:val>
          <c:extLst>
            <c:ext xmlns:c16="http://schemas.microsoft.com/office/drawing/2014/chart" uri="{C3380CC4-5D6E-409C-BE32-E72D297353CC}">
              <c16:uniqueId val="{00000002-FD8B-4915-86F4-10DF04B3E348}"/>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51.29161291736802</c:v>
                </c:pt>
                <c:pt idx="1">
                  <c:v>47.580011872079261</c:v>
                </c:pt>
                <c:pt idx="2">
                  <c:v>47.715214184048868</c:v>
                </c:pt>
                <c:pt idx="3">
                  <c:v>30.75604122294936</c:v>
                </c:pt>
                <c:pt idx="4">
                  <c:v>10.818252143662143</c:v>
                </c:pt>
              </c:numCache>
            </c:numRef>
          </c:val>
          <c:extLst>
            <c:ext xmlns:c16="http://schemas.microsoft.com/office/drawing/2014/chart" uri="{C3380CC4-5D6E-409C-BE32-E72D297353CC}">
              <c16:uniqueId val="{00000003-FD8B-4915-86F4-10DF04B3E348}"/>
            </c:ext>
          </c:extLst>
        </c:ser>
        <c:dLbls>
          <c:showLegendKey val="0"/>
          <c:showVal val="0"/>
          <c:showCatName val="0"/>
          <c:showSerName val="0"/>
          <c:showPercent val="0"/>
          <c:showBubbleSize val="0"/>
        </c:dLbls>
        <c:gapWidth val="50"/>
        <c:overlap val="100"/>
        <c:axId val="95474816"/>
        <c:axId val="95476352"/>
      </c:barChart>
      <c:catAx>
        <c:axId val="95474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476352"/>
        <c:crosses val="autoZero"/>
        <c:auto val="1"/>
        <c:lblAlgn val="ctr"/>
        <c:lblOffset val="100"/>
        <c:tickLblSkip val="1"/>
        <c:tickMarkSkip val="1"/>
        <c:noMultiLvlLbl val="0"/>
      </c:catAx>
      <c:valAx>
        <c:axId val="95476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5474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'DHS17'!$M$18:$Q$18</c:f>
              <c:numCache>
                <c:formatCode>###0.0</c:formatCode>
                <c:ptCount val="5"/>
                <c:pt idx="0">
                  <c:v>26.081635531635726</c:v>
                </c:pt>
                <c:pt idx="1">
                  <c:v>31.110215720423263</c:v>
                </c:pt>
                <c:pt idx="2">
                  <c:v>39.031552230852022</c:v>
                </c:pt>
                <c:pt idx="3">
                  <c:v>57.057080390377259</c:v>
                </c:pt>
                <c:pt idx="4">
                  <c:v>80.079190306308803</c:v>
                </c:pt>
              </c:numCache>
            </c:numRef>
          </c:val>
          <c:extLst>
            <c:ext xmlns:c16="http://schemas.microsoft.com/office/drawing/2014/chart" uri="{C3380CC4-5D6E-409C-BE32-E72D297353CC}">
              <c16:uniqueId val="{00000000-C6AB-4F7F-88B6-DADACD4C156E}"/>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'DHS17'!$M$19:$Q$19</c:f>
              <c:numCache>
                <c:formatCode>###0.0</c:formatCode>
                <c:ptCount val="5"/>
                <c:pt idx="0">
                  <c:v>12.727995902828143</c:v>
                </c:pt>
                <c:pt idx="1">
                  <c:v>16.777219037559895</c:v>
                </c:pt>
                <c:pt idx="2">
                  <c:v>17.264416079667004</c:v>
                </c:pt>
                <c:pt idx="3">
                  <c:v>12.585537863156812</c:v>
                </c:pt>
                <c:pt idx="4">
                  <c:v>9.2527730832384414</c:v>
                </c:pt>
              </c:numCache>
            </c:numRef>
          </c:val>
          <c:extLst>
            <c:ext xmlns:c16="http://schemas.microsoft.com/office/drawing/2014/chart" uri="{C3380CC4-5D6E-409C-BE32-E72D297353CC}">
              <c16:uniqueId val="{00000001-C6AB-4F7F-88B6-DADACD4C156E}"/>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'DHS17'!$M$20:$Q$20</c:f>
              <c:numCache>
                <c:formatCode>###0.0</c:formatCode>
                <c:ptCount val="5"/>
                <c:pt idx="0">
                  <c:v>58.148540357443608</c:v>
                </c:pt>
                <c:pt idx="1">
                  <c:v>48.534215952712152</c:v>
                </c:pt>
                <c:pt idx="2">
                  <c:v>41.153392983023217</c:v>
                </c:pt>
                <c:pt idx="3">
                  <c:v>29.238090718454636</c:v>
                </c:pt>
                <c:pt idx="4">
                  <c:v>10.147021819070797</c:v>
                </c:pt>
              </c:numCache>
            </c:numRef>
          </c:val>
          <c:extLst>
            <c:ext xmlns:c16="http://schemas.microsoft.com/office/drawing/2014/chart" uri="{C3380CC4-5D6E-409C-BE32-E72D297353CC}">
              <c16:uniqueId val="{00000002-C6AB-4F7F-88B6-DADACD4C156E}"/>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'DHS17'!$M$21:$Q$21</c:f>
              <c:numCache>
                <c:formatCode>###0.0</c:formatCode>
                <c:ptCount val="5"/>
                <c:pt idx="0">
                  <c:v>3.041828208092527</c:v>
                </c:pt>
                <c:pt idx="1">
                  <c:v>3.578349289304684</c:v>
                </c:pt>
                <c:pt idx="2">
                  <c:v>2.5506387064577569</c:v>
                </c:pt>
                <c:pt idx="3">
                  <c:v>1.1192910280112924</c:v>
                </c:pt>
                <c:pt idx="4">
                  <c:v>0.52101479138195805</c:v>
                </c:pt>
              </c:numCache>
            </c:numRef>
          </c:val>
          <c:extLst>
            <c:ext xmlns:c16="http://schemas.microsoft.com/office/drawing/2014/chart" uri="{C3380CC4-5D6E-409C-BE32-E72D297353CC}">
              <c16:uniqueId val="{00000003-C6AB-4F7F-88B6-DADACD4C156E}"/>
            </c:ext>
          </c:extLst>
        </c:ser>
        <c:dLbls>
          <c:showLegendKey val="0"/>
          <c:showVal val="0"/>
          <c:showCatName val="0"/>
          <c:showSerName val="0"/>
          <c:showPercent val="0"/>
          <c:showBubbleSize val="0"/>
        </c:dLbls>
        <c:gapWidth val="50"/>
        <c:overlap val="100"/>
        <c:axId val="96087040"/>
        <c:axId val="96117504"/>
      </c:barChart>
      <c:catAx>
        <c:axId val="96087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117504"/>
        <c:crosses val="autoZero"/>
        <c:auto val="1"/>
        <c:lblAlgn val="ctr"/>
        <c:lblOffset val="100"/>
        <c:tickLblSkip val="1"/>
        <c:tickMarkSkip val="1"/>
        <c:noMultiLvlLbl val="0"/>
      </c:catAx>
      <c:valAx>
        <c:axId val="96117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087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'DHS17'!$R$15:$AB$15</c:f>
              <c:strCache>
                <c:ptCount val="11"/>
                <c:pt idx="0">
                  <c:v>Aire Metropolitaine</c:v>
                </c:pt>
                <c:pt idx="1">
                  <c:v>Artibonite</c:v>
                </c:pt>
                <c:pt idx="2">
                  <c:v>Centre</c:v>
                </c:pt>
                <c:pt idx="3">
                  <c:v>Grand'Anse</c:v>
                </c:pt>
                <c:pt idx="4">
                  <c:v>Nippes</c:v>
                </c:pt>
                <c:pt idx="5">
                  <c:v>Nord</c:v>
                </c:pt>
                <c:pt idx="6">
                  <c:v>Nord-Est</c:v>
                </c:pt>
                <c:pt idx="7">
                  <c:v>Nord-Ouest</c:v>
                </c:pt>
                <c:pt idx="8">
                  <c:v>Rest-Ouest</c:v>
                </c:pt>
                <c:pt idx="9">
                  <c:v>Sud</c:v>
                </c:pt>
                <c:pt idx="10">
                  <c:v>Sud-Est</c:v>
                </c:pt>
              </c:strCache>
            </c:strRef>
          </c:cat>
          <c:val>
            <c:numRef>
              <c:f>'DHS17'!$R$18:$AB$18</c:f>
              <c:numCache>
                <c:formatCode>###0.0</c:formatCode>
                <c:ptCount val="11"/>
                <c:pt idx="0">
                  <c:v>92.438180482769241</c:v>
                </c:pt>
                <c:pt idx="1">
                  <c:v>55.045244718242628</c:v>
                </c:pt>
                <c:pt idx="2">
                  <c:v>52.008939389492895</c:v>
                </c:pt>
                <c:pt idx="3">
                  <c:v>42.317664213778997</c:v>
                </c:pt>
                <c:pt idx="4">
                  <c:v>66.861687845640375</c:v>
                </c:pt>
                <c:pt idx="5">
                  <c:v>64.140757261311094</c:v>
                </c:pt>
                <c:pt idx="6">
                  <c:v>73.530868864124997</c:v>
                </c:pt>
                <c:pt idx="7">
                  <c:v>51.532769451881229</c:v>
                </c:pt>
                <c:pt idx="8">
                  <c:v>57.923095907279475</c:v>
                </c:pt>
                <c:pt idx="9">
                  <c:v>58.241626496446017</c:v>
                </c:pt>
                <c:pt idx="10">
                  <c:v>51.198324605578193</c:v>
                </c:pt>
              </c:numCache>
            </c:numRef>
          </c:val>
          <c:extLst>
            <c:ext xmlns:c16="http://schemas.microsoft.com/office/drawing/2014/chart" uri="{C3380CC4-5D6E-409C-BE32-E72D297353CC}">
              <c16:uniqueId val="{00000000-C374-440F-AE34-4EBB6EFB1A51}"/>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'DHS17'!$R$15:$AB$15</c:f>
              <c:strCache>
                <c:ptCount val="11"/>
                <c:pt idx="0">
                  <c:v>Aire Metropolitaine</c:v>
                </c:pt>
                <c:pt idx="1">
                  <c:v>Artibonite</c:v>
                </c:pt>
                <c:pt idx="2">
                  <c:v>Centre</c:v>
                </c:pt>
                <c:pt idx="3">
                  <c:v>Grand'Anse</c:v>
                </c:pt>
                <c:pt idx="4">
                  <c:v>Nippes</c:v>
                </c:pt>
                <c:pt idx="5">
                  <c:v>Nord</c:v>
                </c:pt>
                <c:pt idx="6">
                  <c:v>Nord-Est</c:v>
                </c:pt>
                <c:pt idx="7">
                  <c:v>Nord-Ouest</c:v>
                </c:pt>
                <c:pt idx="8">
                  <c:v>Rest-Ouest</c:v>
                </c:pt>
                <c:pt idx="9">
                  <c:v>Sud</c:v>
                </c:pt>
                <c:pt idx="10">
                  <c:v>Sud-Est</c:v>
                </c:pt>
              </c:strCache>
            </c:strRef>
          </c:cat>
          <c:val>
            <c:numRef>
              <c:f>'DHS17'!$R$19:$AB$19</c:f>
              <c:numCache>
                <c:formatCode>###0.0</c:formatCode>
                <c:ptCount val="11"/>
                <c:pt idx="0">
                  <c:v>6.6966582289587269</c:v>
                </c:pt>
                <c:pt idx="1">
                  <c:v>7.1670135884604544</c:v>
                </c:pt>
                <c:pt idx="2">
                  <c:v>10.307469449962179</c:v>
                </c:pt>
                <c:pt idx="3">
                  <c:v>10.541743537376869</c:v>
                </c:pt>
                <c:pt idx="4">
                  <c:v>9.6063179046985905</c:v>
                </c:pt>
                <c:pt idx="5">
                  <c:v>9.5047456357185531</c:v>
                </c:pt>
                <c:pt idx="6">
                  <c:v>5.7319256815054453</c:v>
                </c:pt>
                <c:pt idx="7">
                  <c:v>15.801764753498754</c:v>
                </c:pt>
                <c:pt idx="8">
                  <c:v>13.681689748053715</c:v>
                </c:pt>
                <c:pt idx="9">
                  <c:v>13.790767728127507</c:v>
                </c:pt>
                <c:pt idx="10">
                  <c:v>22.926837033765029</c:v>
                </c:pt>
              </c:numCache>
            </c:numRef>
          </c:val>
          <c:extLst>
            <c:ext xmlns:c16="http://schemas.microsoft.com/office/drawing/2014/chart" uri="{C3380CC4-5D6E-409C-BE32-E72D297353CC}">
              <c16:uniqueId val="{00000001-C374-440F-AE34-4EBB6EFB1A51}"/>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'DHS17'!$R$15:$AB$15</c:f>
              <c:strCache>
                <c:ptCount val="11"/>
                <c:pt idx="0">
                  <c:v>Aire Metropolitaine</c:v>
                </c:pt>
                <c:pt idx="1">
                  <c:v>Artibonite</c:v>
                </c:pt>
                <c:pt idx="2">
                  <c:v>Centre</c:v>
                </c:pt>
                <c:pt idx="3">
                  <c:v>Grand'Anse</c:v>
                </c:pt>
                <c:pt idx="4">
                  <c:v>Nippes</c:v>
                </c:pt>
                <c:pt idx="5">
                  <c:v>Nord</c:v>
                </c:pt>
                <c:pt idx="6">
                  <c:v>Nord-Est</c:v>
                </c:pt>
                <c:pt idx="7">
                  <c:v>Nord-Ouest</c:v>
                </c:pt>
                <c:pt idx="8">
                  <c:v>Rest-Ouest</c:v>
                </c:pt>
                <c:pt idx="9">
                  <c:v>Sud</c:v>
                </c:pt>
                <c:pt idx="10">
                  <c:v>Sud-Est</c:v>
                </c:pt>
              </c:strCache>
            </c:strRef>
          </c:cat>
          <c:val>
            <c:numRef>
              <c:f>'DHS17'!$R$20:$AB$20</c:f>
              <c:numCache>
                <c:formatCode>###0.0</c:formatCode>
                <c:ptCount val="11"/>
                <c:pt idx="0">
                  <c:v>0.86516128827203254</c:v>
                </c:pt>
                <c:pt idx="1">
                  <c:v>33.804106443629308</c:v>
                </c:pt>
                <c:pt idx="2">
                  <c:v>35.472287471511848</c:v>
                </c:pt>
                <c:pt idx="3">
                  <c:v>45.090040135886113</c:v>
                </c:pt>
                <c:pt idx="4">
                  <c:v>21.402966768593881</c:v>
                </c:pt>
                <c:pt idx="5">
                  <c:v>26.088355941445794</c:v>
                </c:pt>
                <c:pt idx="6">
                  <c:v>19.468233815980476</c:v>
                </c:pt>
                <c:pt idx="7">
                  <c:v>29.998193002312966</c:v>
                </c:pt>
                <c:pt idx="8">
                  <c:v>28.108160407784695</c:v>
                </c:pt>
                <c:pt idx="9">
                  <c:v>26.521491154636042</c:v>
                </c:pt>
                <c:pt idx="10">
                  <c:v>24.690829603005945</c:v>
                </c:pt>
              </c:numCache>
            </c:numRef>
          </c:val>
          <c:extLst>
            <c:ext xmlns:c16="http://schemas.microsoft.com/office/drawing/2014/chart" uri="{C3380CC4-5D6E-409C-BE32-E72D297353CC}">
              <c16:uniqueId val="{00000002-C374-440F-AE34-4EBB6EFB1A51}"/>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'DHS17'!$R$15:$AB$15</c:f>
              <c:strCache>
                <c:ptCount val="11"/>
                <c:pt idx="0">
                  <c:v>Aire Metropolitaine</c:v>
                </c:pt>
                <c:pt idx="1">
                  <c:v>Artibonite</c:v>
                </c:pt>
                <c:pt idx="2">
                  <c:v>Centre</c:v>
                </c:pt>
                <c:pt idx="3">
                  <c:v>Grand'Anse</c:v>
                </c:pt>
                <c:pt idx="4">
                  <c:v>Nippes</c:v>
                </c:pt>
                <c:pt idx="5">
                  <c:v>Nord</c:v>
                </c:pt>
                <c:pt idx="6">
                  <c:v>Nord-Est</c:v>
                </c:pt>
                <c:pt idx="7">
                  <c:v>Nord-Ouest</c:v>
                </c:pt>
                <c:pt idx="8">
                  <c:v>Rest-Ouest</c:v>
                </c:pt>
                <c:pt idx="9">
                  <c:v>Sud</c:v>
                </c:pt>
                <c:pt idx="10">
                  <c:v>Sud-Est</c:v>
                </c:pt>
              </c:strCache>
            </c:strRef>
          </c:cat>
          <c:val>
            <c:numRef>
              <c:f>'DHS17'!$R$21:$AB$21</c:f>
              <c:numCache>
                <c:formatCode>###0.0</c:formatCode>
                <c:ptCount val="11"/>
                <c:pt idx="0">
                  <c:v>0</c:v>
                </c:pt>
                <c:pt idx="1">
                  <c:v>3.9836352496676075</c:v>
                </c:pt>
                <c:pt idx="2">
                  <c:v>2.2113036890330826</c:v>
                </c:pt>
                <c:pt idx="3">
                  <c:v>2.0505521129580226</c:v>
                </c:pt>
                <c:pt idx="4">
                  <c:v>2.1290274810671521</c:v>
                </c:pt>
                <c:pt idx="5">
                  <c:v>0.26614116152455802</c:v>
                </c:pt>
                <c:pt idx="6">
                  <c:v>1.2689716383890834</c:v>
                </c:pt>
                <c:pt idx="7">
                  <c:v>2.6672727923070521</c:v>
                </c:pt>
                <c:pt idx="8">
                  <c:v>0.28705393688211556</c:v>
                </c:pt>
                <c:pt idx="9">
                  <c:v>1.446114620790435</c:v>
                </c:pt>
                <c:pt idx="10">
                  <c:v>1.1840087576508316</c:v>
                </c:pt>
              </c:numCache>
            </c:numRef>
          </c:val>
          <c:extLst>
            <c:ext xmlns:c16="http://schemas.microsoft.com/office/drawing/2014/chart" uri="{C3380CC4-5D6E-409C-BE32-E72D297353CC}">
              <c16:uniqueId val="{00000003-C374-440F-AE34-4EBB6EFB1A51}"/>
            </c:ext>
          </c:extLst>
        </c:ser>
        <c:dLbls>
          <c:showLegendKey val="0"/>
          <c:showVal val="0"/>
          <c:showCatName val="0"/>
          <c:showSerName val="0"/>
          <c:showPercent val="0"/>
          <c:showBubbleSize val="0"/>
        </c:dLbls>
        <c:gapWidth val="50"/>
        <c:overlap val="100"/>
        <c:axId val="96449280"/>
        <c:axId val="96450816"/>
      </c:barChart>
      <c:catAx>
        <c:axId val="96449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450816"/>
        <c:crosses val="autoZero"/>
        <c:auto val="1"/>
        <c:lblAlgn val="ctr"/>
        <c:lblOffset val="100"/>
        <c:tickLblSkip val="1"/>
        <c:tickMarkSkip val="1"/>
        <c:noMultiLvlLbl val="0"/>
      </c:catAx>
      <c:valAx>
        <c:axId val="96450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449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'DHS17'!$C$18:$G$18</c:f>
              <c:numCache>
                <c:formatCode>###0.0</c:formatCode>
                <c:ptCount val="5"/>
                <c:pt idx="0">
                  <c:v>28.219752851508428</c:v>
                </c:pt>
                <c:pt idx="1">
                  <c:v>41.481498500447998</c:v>
                </c:pt>
                <c:pt idx="2">
                  <c:v>67.520447201920987</c:v>
                </c:pt>
                <c:pt idx="3">
                  <c:v>88.997634076654563</c:v>
                </c:pt>
                <c:pt idx="4">
                  <c:v>95.189064885150941</c:v>
                </c:pt>
              </c:numCache>
            </c:numRef>
          </c:val>
          <c:extLst>
            <c:ext xmlns:c16="http://schemas.microsoft.com/office/drawing/2014/chart" uri="{C3380CC4-5D6E-409C-BE32-E72D297353CC}">
              <c16:uniqueId val="{00000000-E591-4845-B3FB-CEEAACB07E25}"/>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'DHS17'!$C$19:$G$19</c:f>
              <c:numCache>
                <c:formatCode>###0.0</c:formatCode>
                <c:ptCount val="5"/>
                <c:pt idx="0">
                  <c:v>13.436256129345185</c:v>
                </c:pt>
                <c:pt idx="1">
                  <c:v>18.167764192495135</c:v>
                </c:pt>
                <c:pt idx="2">
                  <c:v>12.158778974784759</c:v>
                </c:pt>
                <c:pt idx="3">
                  <c:v>6.1980070702068781</c:v>
                </c:pt>
                <c:pt idx="4">
                  <c:v>3.3728027574214865</c:v>
                </c:pt>
              </c:numCache>
            </c:numRef>
          </c:val>
          <c:extLst>
            <c:ext xmlns:c16="http://schemas.microsoft.com/office/drawing/2014/chart" uri="{C3380CC4-5D6E-409C-BE32-E72D297353CC}">
              <c16:uniqueId val="{00000001-E591-4845-B3FB-CEEAACB07E25}"/>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'DHS17'!$C$20:$G$20</c:f>
              <c:numCache>
                <c:formatCode>###0.0</c:formatCode>
                <c:ptCount val="5"/>
                <c:pt idx="0">
                  <c:v>55.164635148772028</c:v>
                </c:pt>
                <c:pt idx="1">
                  <c:v>37.729536687467679</c:v>
                </c:pt>
                <c:pt idx="2">
                  <c:v>19.67688743252485</c:v>
                </c:pt>
                <c:pt idx="3">
                  <c:v>4.5014414967597087</c:v>
                </c:pt>
                <c:pt idx="4">
                  <c:v>1.3770303914893829</c:v>
                </c:pt>
              </c:numCache>
            </c:numRef>
          </c:val>
          <c:extLst>
            <c:ext xmlns:c16="http://schemas.microsoft.com/office/drawing/2014/chart" uri="{C3380CC4-5D6E-409C-BE32-E72D297353CC}">
              <c16:uniqueId val="{00000002-E591-4845-B3FB-CEEAACB07E25}"/>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'DHS17'!$C$21:$G$21</c:f>
              <c:numCache>
                <c:formatCode>###0.0</c:formatCode>
                <c:ptCount val="5"/>
                <c:pt idx="0">
                  <c:v>3.1793558703743554</c:v>
                </c:pt>
                <c:pt idx="1">
                  <c:v>2.6212006195891884</c:v>
                </c:pt>
                <c:pt idx="2">
                  <c:v>0.64388639076940291</c:v>
                </c:pt>
                <c:pt idx="3">
                  <c:v>0.30291735637884964</c:v>
                </c:pt>
                <c:pt idx="4">
                  <c:v>6.1101965938189604E-2</c:v>
                </c:pt>
              </c:numCache>
            </c:numRef>
          </c:val>
          <c:extLst>
            <c:ext xmlns:c16="http://schemas.microsoft.com/office/drawing/2014/chart" uri="{C3380CC4-5D6E-409C-BE32-E72D297353CC}">
              <c16:uniqueId val="{00000003-E591-4845-B3FB-CEEAACB07E25}"/>
            </c:ext>
          </c:extLst>
        </c:ser>
        <c:dLbls>
          <c:showLegendKey val="0"/>
          <c:showVal val="0"/>
          <c:showCatName val="0"/>
          <c:showSerName val="0"/>
          <c:showPercent val="0"/>
          <c:showBubbleSize val="0"/>
        </c:dLbls>
        <c:gapWidth val="50"/>
        <c:overlap val="100"/>
        <c:axId val="96492160"/>
        <c:axId val="96493952"/>
      </c:barChart>
      <c:catAx>
        <c:axId val="96492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493952"/>
        <c:crosses val="autoZero"/>
        <c:auto val="1"/>
        <c:lblAlgn val="ctr"/>
        <c:lblOffset val="100"/>
        <c:tickLblSkip val="1"/>
        <c:tickMarkSkip val="1"/>
        <c:noMultiLvlLbl val="0"/>
      </c:catAx>
      <c:valAx>
        <c:axId val="96493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492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'DHS17'!$R$121:$AB$121</c:f>
              <c:strCache>
                <c:ptCount val="11"/>
                <c:pt idx="0">
                  <c:v>Aire Metropolitaine</c:v>
                </c:pt>
                <c:pt idx="1">
                  <c:v>Artibonite</c:v>
                </c:pt>
                <c:pt idx="2">
                  <c:v>Centre</c:v>
                </c:pt>
                <c:pt idx="3">
                  <c:v>Grand'Anse</c:v>
                </c:pt>
                <c:pt idx="4">
                  <c:v>Nippes</c:v>
                </c:pt>
                <c:pt idx="5">
                  <c:v>Nord</c:v>
                </c:pt>
                <c:pt idx="6">
                  <c:v>Nord-Est</c:v>
                </c:pt>
                <c:pt idx="7">
                  <c:v>Nord-Ouest</c:v>
                </c:pt>
                <c:pt idx="8">
                  <c:v>Rest-Ouest</c:v>
                </c:pt>
                <c:pt idx="9">
                  <c:v>Sud</c:v>
                </c:pt>
                <c:pt idx="10">
                  <c:v>Sud-Est</c:v>
                </c:pt>
              </c:strCache>
            </c:strRef>
          </c:cat>
          <c:val>
            <c:numRef>
              <c:f>'DHS17'!$R$124:$AB$124</c:f>
              <c:numCache>
                <c:formatCode>###0.0</c:formatCode>
                <c:ptCount val="11"/>
                <c:pt idx="0">
                  <c:v>49.178183484742618</c:v>
                </c:pt>
                <c:pt idx="1">
                  <c:v>26.110235134456698</c:v>
                </c:pt>
                <c:pt idx="2">
                  <c:v>25.004314205168779</c:v>
                </c:pt>
                <c:pt idx="3">
                  <c:v>20.70504240934558</c:v>
                </c:pt>
                <c:pt idx="4">
                  <c:v>30.241853639314289</c:v>
                </c:pt>
                <c:pt idx="5">
                  <c:v>32.668531934121361</c:v>
                </c:pt>
                <c:pt idx="6">
                  <c:v>30.747209802169436</c:v>
                </c:pt>
                <c:pt idx="7">
                  <c:v>25.095969672826826</c:v>
                </c:pt>
                <c:pt idx="8">
                  <c:v>31.839883641212442</c:v>
                </c:pt>
                <c:pt idx="9">
                  <c:v>30.785035295120366</c:v>
                </c:pt>
                <c:pt idx="10">
                  <c:v>36.219394975200565</c:v>
                </c:pt>
              </c:numCache>
            </c:numRef>
          </c:val>
          <c:extLst>
            <c:ext xmlns:c16="http://schemas.microsoft.com/office/drawing/2014/chart" uri="{C3380CC4-5D6E-409C-BE32-E72D297353CC}">
              <c16:uniqueId val="{00000000-B207-49E4-9755-9DBF0713BAA6}"/>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'DHS17'!$R$121:$AB$121</c:f>
              <c:strCache>
                <c:ptCount val="11"/>
                <c:pt idx="0">
                  <c:v>Aire Metropolitaine</c:v>
                </c:pt>
                <c:pt idx="1">
                  <c:v>Artibonite</c:v>
                </c:pt>
                <c:pt idx="2">
                  <c:v>Centre</c:v>
                </c:pt>
                <c:pt idx="3">
                  <c:v>Grand'Anse</c:v>
                </c:pt>
                <c:pt idx="4">
                  <c:v>Nippes</c:v>
                </c:pt>
                <c:pt idx="5">
                  <c:v>Nord</c:v>
                </c:pt>
                <c:pt idx="6">
                  <c:v>Nord-Est</c:v>
                </c:pt>
                <c:pt idx="7">
                  <c:v>Nord-Ouest</c:v>
                </c:pt>
                <c:pt idx="8">
                  <c:v>Rest-Ouest</c:v>
                </c:pt>
                <c:pt idx="9">
                  <c:v>Sud</c:v>
                </c:pt>
                <c:pt idx="10">
                  <c:v>Sud-Est</c:v>
                </c:pt>
              </c:strCache>
            </c:strRef>
          </c:cat>
          <c:val>
            <c:numRef>
              <c:f>'DHS17'!$R$125:$AB$125</c:f>
              <c:numCache>
                <c:formatCode>###0.0</c:formatCode>
                <c:ptCount val="11"/>
                <c:pt idx="0">
                  <c:v>35.911214010001274</c:v>
                </c:pt>
                <c:pt idx="1">
                  <c:v>17.766497166590952</c:v>
                </c:pt>
                <c:pt idx="2">
                  <c:v>14.621121724130301</c:v>
                </c:pt>
                <c:pt idx="3">
                  <c:v>10.704211865405771</c:v>
                </c:pt>
                <c:pt idx="4">
                  <c:v>14.851100004212533</c:v>
                </c:pt>
                <c:pt idx="5">
                  <c:v>17.698011543029676</c:v>
                </c:pt>
                <c:pt idx="6">
                  <c:v>18.705487756385121</c:v>
                </c:pt>
                <c:pt idx="7">
                  <c:v>21.239179719555864</c:v>
                </c:pt>
                <c:pt idx="8">
                  <c:v>22.552658909831166</c:v>
                </c:pt>
                <c:pt idx="9">
                  <c:v>15.121759977006874</c:v>
                </c:pt>
                <c:pt idx="10">
                  <c:v>16.961055091173346</c:v>
                </c:pt>
              </c:numCache>
            </c:numRef>
          </c:val>
          <c:extLst>
            <c:ext xmlns:c16="http://schemas.microsoft.com/office/drawing/2014/chart" uri="{C3380CC4-5D6E-409C-BE32-E72D297353CC}">
              <c16:uniqueId val="{00000001-B207-49E4-9755-9DBF0713BAA6}"/>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'DHS17'!$R$121:$AB$121</c:f>
              <c:strCache>
                <c:ptCount val="11"/>
                <c:pt idx="0">
                  <c:v>Aire Metropolitaine</c:v>
                </c:pt>
                <c:pt idx="1">
                  <c:v>Artibonite</c:v>
                </c:pt>
                <c:pt idx="2">
                  <c:v>Centre</c:v>
                </c:pt>
                <c:pt idx="3">
                  <c:v>Grand'Anse</c:v>
                </c:pt>
                <c:pt idx="4">
                  <c:v>Nippes</c:v>
                </c:pt>
                <c:pt idx="5">
                  <c:v>Nord</c:v>
                </c:pt>
                <c:pt idx="6">
                  <c:v>Nord-Est</c:v>
                </c:pt>
                <c:pt idx="7">
                  <c:v>Nord-Ouest</c:v>
                </c:pt>
                <c:pt idx="8">
                  <c:v>Rest-Ouest</c:v>
                </c:pt>
                <c:pt idx="9">
                  <c:v>Sud</c:v>
                </c:pt>
                <c:pt idx="10">
                  <c:v>Sud-Est</c:v>
                </c:pt>
              </c:strCache>
            </c:strRef>
          </c:cat>
          <c:val>
            <c:numRef>
              <c:f>'DHS17'!$R$126:$AB$126</c:f>
              <c:numCache>
                <c:formatCode>###0.0</c:formatCode>
                <c:ptCount val="11"/>
                <c:pt idx="0">
                  <c:v>7.6834710631362055</c:v>
                </c:pt>
                <c:pt idx="1">
                  <c:v>28.223336903633648</c:v>
                </c:pt>
                <c:pt idx="2">
                  <c:v>25.269490541891159</c:v>
                </c:pt>
                <c:pt idx="3">
                  <c:v>20.576219793696573</c:v>
                </c:pt>
                <c:pt idx="4">
                  <c:v>18.151291302982457</c:v>
                </c:pt>
                <c:pt idx="5">
                  <c:v>21.334303865555313</c:v>
                </c:pt>
                <c:pt idx="6">
                  <c:v>34.1899979217592</c:v>
                </c:pt>
                <c:pt idx="7">
                  <c:v>21.586357163888813</c:v>
                </c:pt>
                <c:pt idx="8">
                  <c:v>18.292191036903528</c:v>
                </c:pt>
                <c:pt idx="9">
                  <c:v>19.053997553700349</c:v>
                </c:pt>
                <c:pt idx="10">
                  <c:v>24.581171216113873</c:v>
                </c:pt>
              </c:numCache>
            </c:numRef>
          </c:val>
          <c:extLst>
            <c:ext xmlns:c16="http://schemas.microsoft.com/office/drawing/2014/chart" uri="{C3380CC4-5D6E-409C-BE32-E72D297353CC}">
              <c16:uniqueId val="{00000002-B207-49E4-9755-9DBF0713BAA6}"/>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'DHS17'!$R$121:$AB$121</c:f>
              <c:strCache>
                <c:ptCount val="11"/>
                <c:pt idx="0">
                  <c:v>Aire Metropolitaine</c:v>
                </c:pt>
                <c:pt idx="1">
                  <c:v>Artibonite</c:v>
                </c:pt>
                <c:pt idx="2">
                  <c:v>Centre</c:v>
                </c:pt>
                <c:pt idx="3">
                  <c:v>Grand'Anse</c:v>
                </c:pt>
                <c:pt idx="4">
                  <c:v>Nippes</c:v>
                </c:pt>
                <c:pt idx="5">
                  <c:v>Nord</c:v>
                </c:pt>
                <c:pt idx="6">
                  <c:v>Nord-Est</c:v>
                </c:pt>
                <c:pt idx="7">
                  <c:v>Nord-Ouest</c:v>
                </c:pt>
                <c:pt idx="8">
                  <c:v>Rest-Ouest</c:v>
                </c:pt>
                <c:pt idx="9">
                  <c:v>Sud</c:v>
                </c:pt>
                <c:pt idx="10">
                  <c:v>Sud-Est</c:v>
                </c:pt>
              </c:strCache>
            </c:strRef>
          </c:cat>
          <c:val>
            <c:numRef>
              <c:f>'DHS17'!$R$127:$AB$127</c:f>
              <c:numCache>
                <c:formatCode>###0.0</c:formatCode>
                <c:ptCount val="11"/>
                <c:pt idx="0">
                  <c:v>7.2271314421199024</c:v>
                </c:pt>
                <c:pt idx="1">
                  <c:v>27.899930795318699</c:v>
                </c:pt>
                <c:pt idx="2">
                  <c:v>35.105073528809754</c:v>
                </c:pt>
                <c:pt idx="3">
                  <c:v>48.014525931552079</c:v>
                </c:pt>
                <c:pt idx="4">
                  <c:v>36.755755053490724</c:v>
                </c:pt>
                <c:pt idx="5">
                  <c:v>28.299152657293646</c:v>
                </c:pt>
                <c:pt idx="6">
                  <c:v>16.357304519686235</c:v>
                </c:pt>
                <c:pt idx="7">
                  <c:v>32.078493443728497</c:v>
                </c:pt>
                <c:pt idx="8">
                  <c:v>27.315266412052868</c:v>
                </c:pt>
                <c:pt idx="9">
                  <c:v>35.039207174172411</c:v>
                </c:pt>
                <c:pt idx="10">
                  <c:v>22.238378717512219</c:v>
                </c:pt>
              </c:numCache>
            </c:numRef>
          </c:val>
          <c:extLst>
            <c:ext xmlns:c16="http://schemas.microsoft.com/office/drawing/2014/chart" uri="{C3380CC4-5D6E-409C-BE32-E72D297353CC}">
              <c16:uniqueId val="{00000003-B207-49E4-9755-9DBF0713BAA6}"/>
            </c:ext>
          </c:extLst>
        </c:ser>
        <c:dLbls>
          <c:showLegendKey val="0"/>
          <c:showVal val="0"/>
          <c:showCatName val="0"/>
          <c:showSerName val="0"/>
          <c:showPercent val="0"/>
          <c:showBubbleSize val="0"/>
        </c:dLbls>
        <c:gapWidth val="50"/>
        <c:overlap val="100"/>
        <c:axId val="96589696"/>
        <c:axId val="96591232"/>
      </c:barChart>
      <c:catAx>
        <c:axId val="96589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591232"/>
        <c:crosses val="autoZero"/>
        <c:auto val="1"/>
        <c:lblAlgn val="ctr"/>
        <c:lblOffset val="100"/>
        <c:tickLblSkip val="1"/>
        <c:tickMarkSkip val="1"/>
        <c:noMultiLvlLbl val="0"/>
      </c:catAx>
      <c:valAx>
        <c:axId val="96591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589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Poorest</c:v>
                </c:pt>
                <c:pt idx="1">
                  <c:v>Poor</c:v>
                </c:pt>
                <c:pt idx="2">
                  <c:v>Middle</c:v>
                </c:pt>
                <c:pt idx="3">
                  <c:v>Rich</c:v>
                </c:pt>
                <c:pt idx="4">
                  <c:v>Richest</c:v>
                </c:pt>
              </c:strCache>
            </c:strRef>
          </c:cat>
          <c:val>
            <c:numRef>
              <c:f>'DHS17'!$M$222:$Q$222</c:f>
              <c:numCache>
                <c:formatCode>###0.0</c:formatCode>
                <c:ptCount val="5"/>
                <c:pt idx="0">
                  <c:v>11.2</c:v>
                </c:pt>
                <c:pt idx="1">
                  <c:v>14.8</c:v>
                </c:pt>
                <c:pt idx="2">
                  <c:v>14.3</c:v>
                </c:pt>
                <c:pt idx="3">
                  <c:v>18.100000000000001</c:v>
                </c:pt>
                <c:pt idx="4">
                  <c:v>27</c:v>
                </c:pt>
              </c:numCache>
            </c:numRef>
          </c:val>
          <c:extLst>
            <c:ext xmlns:c16="http://schemas.microsoft.com/office/drawing/2014/chart" uri="{C3380CC4-5D6E-409C-BE32-E72D297353CC}">
              <c16:uniqueId val="{00000000-04A3-4922-93D5-E7775F2DE991}"/>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Poorest</c:v>
                </c:pt>
                <c:pt idx="1">
                  <c:v>Poor</c:v>
                </c:pt>
                <c:pt idx="2">
                  <c:v>Middle</c:v>
                </c:pt>
                <c:pt idx="3">
                  <c:v>Rich</c:v>
                </c:pt>
                <c:pt idx="4">
                  <c:v>Richest</c:v>
                </c:pt>
              </c:strCache>
            </c:strRef>
          </c:cat>
          <c:val>
            <c:numRef>
              <c:f>'DHS17'!$M$223:$Q$223</c:f>
              <c:numCache>
                <c:formatCode>###0.0</c:formatCode>
                <c:ptCount val="5"/>
                <c:pt idx="0">
                  <c:v>64.900000000000006</c:v>
                </c:pt>
                <c:pt idx="1">
                  <c:v>64</c:v>
                </c:pt>
                <c:pt idx="2">
                  <c:v>65.900000000000006</c:v>
                </c:pt>
                <c:pt idx="3">
                  <c:v>63.4</c:v>
                </c:pt>
                <c:pt idx="4">
                  <c:v>59.2</c:v>
                </c:pt>
              </c:numCache>
            </c:numRef>
          </c:val>
          <c:extLst>
            <c:ext xmlns:c16="http://schemas.microsoft.com/office/drawing/2014/chart" uri="{C3380CC4-5D6E-409C-BE32-E72D297353CC}">
              <c16:uniqueId val="{00000001-04A3-4922-93D5-E7775F2DE991}"/>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Poorest</c:v>
                </c:pt>
                <c:pt idx="1">
                  <c:v>Poor</c:v>
                </c:pt>
                <c:pt idx="2">
                  <c:v>Middle</c:v>
                </c:pt>
                <c:pt idx="3">
                  <c:v>Rich</c:v>
                </c:pt>
                <c:pt idx="4">
                  <c:v>Richest</c:v>
                </c:pt>
              </c:strCache>
            </c:strRef>
          </c:cat>
          <c:val>
            <c:numRef>
              <c:f>'DHS17'!$M$224:$Q$224</c:f>
              <c:numCache>
                <c:formatCode>###0.0</c:formatCode>
                <c:ptCount val="5"/>
                <c:pt idx="0">
                  <c:v>23.9</c:v>
                </c:pt>
                <c:pt idx="1">
                  <c:v>21.2</c:v>
                </c:pt>
                <c:pt idx="2">
                  <c:v>19.8</c:v>
                </c:pt>
                <c:pt idx="3">
                  <c:v>18.5</c:v>
                </c:pt>
                <c:pt idx="4">
                  <c:v>13.8</c:v>
                </c:pt>
              </c:numCache>
            </c:numRef>
          </c:val>
          <c:extLst>
            <c:ext xmlns:c16="http://schemas.microsoft.com/office/drawing/2014/chart" uri="{C3380CC4-5D6E-409C-BE32-E72D297353CC}">
              <c16:uniqueId val="{00000002-04A3-4922-93D5-E7775F2DE991}"/>
            </c:ext>
          </c:extLst>
        </c:ser>
        <c:dLbls>
          <c:showLegendKey val="0"/>
          <c:showVal val="0"/>
          <c:showCatName val="0"/>
          <c:showSerName val="0"/>
          <c:showPercent val="0"/>
          <c:showBubbleSize val="0"/>
        </c:dLbls>
        <c:gapWidth val="50"/>
        <c:overlap val="100"/>
        <c:axId val="96993280"/>
        <c:axId val="96994816"/>
      </c:barChart>
      <c:catAx>
        <c:axId val="96993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994816"/>
        <c:crosses val="autoZero"/>
        <c:auto val="1"/>
        <c:lblAlgn val="ctr"/>
        <c:lblOffset val="100"/>
        <c:tickLblSkip val="1"/>
        <c:tickMarkSkip val="1"/>
        <c:noMultiLvlLbl val="0"/>
      </c:catAx>
      <c:valAx>
        <c:axId val="96994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993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'DHS17'!$R$221:$AB$221</c:f>
              <c:strCache>
                <c:ptCount val="11"/>
                <c:pt idx="0">
                  <c:v>Aire Metropolitaine</c:v>
                </c:pt>
                <c:pt idx="1">
                  <c:v>Artibonite</c:v>
                </c:pt>
                <c:pt idx="2">
                  <c:v>Centre</c:v>
                </c:pt>
                <c:pt idx="3">
                  <c:v>Grand'Anse</c:v>
                </c:pt>
                <c:pt idx="4">
                  <c:v>Nippes</c:v>
                </c:pt>
                <c:pt idx="5">
                  <c:v>Nord</c:v>
                </c:pt>
                <c:pt idx="6">
                  <c:v>Nord-Est</c:v>
                </c:pt>
                <c:pt idx="7">
                  <c:v>Nord-Ouest</c:v>
                </c:pt>
                <c:pt idx="8">
                  <c:v>Rest-Ouest</c:v>
                </c:pt>
                <c:pt idx="9">
                  <c:v>Sud</c:v>
                </c:pt>
                <c:pt idx="10">
                  <c:v>Sud-Est</c:v>
                </c:pt>
              </c:strCache>
            </c:strRef>
          </c:cat>
          <c:val>
            <c:numRef>
              <c:f>'DHS17'!$R$222:$AB$222</c:f>
              <c:numCache>
                <c:formatCode>###0.0</c:formatCode>
                <c:ptCount val="11"/>
                <c:pt idx="0">
                  <c:v>31.6</c:v>
                </c:pt>
                <c:pt idx="1">
                  <c:v>17.5</c:v>
                </c:pt>
                <c:pt idx="2">
                  <c:v>13.9</c:v>
                </c:pt>
                <c:pt idx="3">
                  <c:v>17.3</c:v>
                </c:pt>
                <c:pt idx="4">
                  <c:v>20.2</c:v>
                </c:pt>
                <c:pt idx="5">
                  <c:v>19.600000000000001</c:v>
                </c:pt>
                <c:pt idx="6">
                  <c:v>17.8</c:v>
                </c:pt>
                <c:pt idx="7">
                  <c:v>18.600000000000001</c:v>
                </c:pt>
                <c:pt idx="8">
                  <c:v>18.7</c:v>
                </c:pt>
                <c:pt idx="9">
                  <c:v>20</c:v>
                </c:pt>
                <c:pt idx="10">
                  <c:v>20.7</c:v>
                </c:pt>
              </c:numCache>
            </c:numRef>
          </c:val>
          <c:extLst>
            <c:ext xmlns:c16="http://schemas.microsoft.com/office/drawing/2014/chart" uri="{C3380CC4-5D6E-409C-BE32-E72D297353CC}">
              <c16:uniqueId val="{00000000-638E-44B4-BB3F-CF426124BF37}"/>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'DHS17'!$R$221:$AB$221</c:f>
              <c:strCache>
                <c:ptCount val="11"/>
                <c:pt idx="0">
                  <c:v>Aire Metropolitaine</c:v>
                </c:pt>
                <c:pt idx="1">
                  <c:v>Artibonite</c:v>
                </c:pt>
                <c:pt idx="2">
                  <c:v>Centre</c:v>
                </c:pt>
                <c:pt idx="3">
                  <c:v>Grand'Anse</c:v>
                </c:pt>
                <c:pt idx="4">
                  <c:v>Nippes</c:v>
                </c:pt>
                <c:pt idx="5">
                  <c:v>Nord</c:v>
                </c:pt>
                <c:pt idx="6">
                  <c:v>Nord-Est</c:v>
                </c:pt>
                <c:pt idx="7">
                  <c:v>Nord-Ouest</c:v>
                </c:pt>
                <c:pt idx="8">
                  <c:v>Rest-Ouest</c:v>
                </c:pt>
                <c:pt idx="9">
                  <c:v>Sud</c:v>
                </c:pt>
                <c:pt idx="10">
                  <c:v>Sud-Est</c:v>
                </c:pt>
              </c:strCache>
            </c:strRef>
          </c:cat>
          <c:val>
            <c:numRef>
              <c:f>'DHS17'!$R$223:$AB$223</c:f>
              <c:numCache>
                <c:formatCode>###0.0</c:formatCode>
                <c:ptCount val="11"/>
                <c:pt idx="0">
                  <c:v>58.7</c:v>
                </c:pt>
                <c:pt idx="1">
                  <c:v>60.4</c:v>
                </c:pt>
                <c:pt idx="2">
                  <c:v>67.3</c:v>
                </c:pt>
                <c:pt idx="3">
                  <c:v>64</c:v>
                </c:pt>
                <c:pt idx="4">
                  <c:v>63</c:v>
                </c:pt>
                <c:pt idx="5">
                  <c:v>59</c:v>
                </c:pt>
                <c:pt idx="6">
                  <c:v>63.7</c:v>
                </c:pt>
                <c:pt idx="7">
                  <c:v>62.5</c:v>
                </c:pt>
                <c:pt idx="8">
                  <c:v>66.5</c:v>
                </c:pt>
                <c:pt idx="9">
                  <c:v>59</c:v>
                </c:pt>
                <c:pt idx="10">
                  <c:v>62</c:v>
                </c:pt>
              </c:numCache>
            </c:numRef>
          </c:val>
          <c:extLst>
            <c:ext xmlns:c16="http://schemas.microsoft.com/office/drawing/2014/chart" uri="{C3380CC4-5D6E-409C-BE32-E72D297353CC}">
              <c16:uniqueId val="{00000001-638E-44B4-BB3F-CF426124BF37}"/>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'DHS17'!$R$221:$AB$221</c:f>
              <c:strCache>
                <c:ptCount val="11"/>
                <c:pt idx="0">
                  <c:v>Aire Metropolitaine</c:v>
                </c:pt>
                <c:pt idx="1">
                  <c:v>Artibonite</c:v>
                </c:pt>
                <c:pt idx="2">
                  <c:v>Centre</c:v>
                </c:pt>
                <c:pt idx="3">
                  <c:v>Grand'Anse</c:v>
                </c:pt>
                <c:pt idx="4">
                  <c:v>Nippes</c:v>
                </c:pt>
                <c:pt idx="5">
                  <c:v>Nord</c:v>
                </c:pt>
                <c:pt idx="6">
                  <c:v>Nord-Est</c:v>
                </c:pt>
                <c:pt idx="7">
                  <c:v>Nord-Ouest</c:v>
                </c:pt>
                <c:pt idx="8">
                  <c:v>Rest-Ouest</c:v>
                </c:pt>
                <c:pt idx="9">
                  <c:v>Sud</c:v>
                </c:pt>
                <c:pt idx="10">
                  <c:v>Sud-Est</c:v>
                </c:pt>
              </c:strCache>
            </c:strRef>
          </c:cat>
          <c:val>
            <c:numRef>
              <c:f>'DHS17'!$R$224:$AB$224</c:f>
              <c:numCache>
                <c:formatCode>###0.0</c:formatCode>
                <c:ptCount val="11"/>
                <c:pt idx="0">
                  <c:v>9.6999999999999993</c:v>
                </c:pt>
                <c:pt idx="1">
                  <c:v>22.1</c:v>
                </c:pt>
                <c:pt idx="2">
                  <c:v>18.7</c:v>
                </c:pt>
                <c:pt idx="3">
                  <c:v>18.600000000000001</c:v>
                </c:pt>
                <c:pt idx="4">
                  <c:v>16.8</c:v>
                </c:pt>
                <c:pt idx="5">
                  <c:v>21.4</c:v>
                </c:pt>
                <c:pt idx="6">
                  <c:v>18.5</c:v>
                </c:pt>
                <c:pt idx="7">
                  <c:v>18.899999999999999</c:v>
                </c:pt>
                <c:pt idx="8">
                  <c:v>14.9</c:v>
                </c:pt>
                <c:pt idx="9">
                  <c:v>21</c:v>
                </c:pt>
                <c:pt idx="10">
                  <c:v>17.3</c:v>
                </c:pt>
              </c:numCache>
            </c:numRef>
          </c:val>
          <c:extLst>
            <c:ext xmlns:c16="http://schemas.microsoft.com/office/drawing/2014/chart" uri="{C3380CC4-5D6E-409C-BE32-E72D297353CC}">
              <c16:uniqueId val="{00000002-638E-44B4-BB3F-CF426124BF37}"/>
            </c:ext>
          </c:extLst>
        </c:ser>
        <c:dLbls>
          <c:showLegendKey val="0"/>
          <c:showVal val="0"/>
          <c:showCatName val="0"/>
          <c:showSerName val="0"/>
          <c:showPercent val="0"/>
          <c:showBubbleSize val="0"/>
        </c:dLbls>
        <c:gapWidth val="50"/>
        <c:overlap val="100"/>
        <c:axId val="97055104"/>
        <c:axId val="97056640"/>
      </c:barChart>
      <c:catAx>
        <c:axId val="97055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56640"/>
        <c:crosses val="autoZero"/>
        <c:auto val="1"/>
        <c:lblAlgn val="ctr"/>
        <c:lblOffset val="100"/>
        <c:tickLblSkip val="1"/>
        <c:tickMarkSkip val="1"/>
        <c:noMultiLvlLbl val="0"/>
      </c:catAx>
      <c:valAx>
        <c:axId val="97056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55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'DHS17'!$C$222:$G$222</c:f>
              <c:numCache>
                <c:formatCode>###0.0</c:formatCode>
                <c:ptCount val="5"/>
                <c:pt idx="0">
                  <c:v>12.6</c:v>
                </c:pt>
                <c:pt idx="1">
                  <c:v>14.1</c:v>
                </c:pt>
                <c:pt idx="2">
                  <c:v>17.899999999999999</c:v>
                </c:pt>
                <c:pt idx="3">
                  <c:v>23</c:v>
                </c:pt>
                <c:pt idx="4">
                  <c:v>40.299999999999997</c:v>
                </c:pt>
              </c:numCache>
            </c:numRef>
          </c:val>
          <c:extLst>
            <c:ext xmlns:c16="http://schemas.microsoft.com/office/drawing/2014/chart" uri="{C3380CC4-5D6E-409C-BE32-E72D297353CC}">
              <c16:uniqueId val="{00000000-C5B5-43EE-99FA-B0369C39A217}"/>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'DHS17'!$C$223:$G$223</c:f>
              <c:numCache>
                <c:formatCode>###0.0</c:formatCode>
                <c:ptCount val="5"/>
                <c:pt idx="0">
                  <c:v>64.2</c:v>
                </c:pt>
                <c:pt idx="1">
                  <c:v>65</c:v>
                </c:pt>
                <c:pt idx="2">
                  <c:v>64</c:v>
                </c:pt>
                <c:pt idx="3">
                  <c:v>62.8</c:v>
                </c:pt>
                <c:pt idx="4">
                  <c:v>51.3</c:v>
                </c:pt>
              </c:numCache>
            </c:numRef>
          </c:val>
          <c:extLst>
            <c:ext xmlns:c16="http://schemas.microsoft.com/office/drawing/2014/chart" uri="{C3380CC4-5D6E-409C-BE32-E72D297353CC}">
              <c16:uniqueId val="{00000001-C5B5-43EE-99FA-B0369C39A217}"/>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'DHS17'!$C$224:$G$224</c:f>
              <c:numCache>
                <c:formatCode>###0.0</c:formatCode>
                <c:ptCount val="5"/>
                <c:pt idx="0">
                  <c:v>23.2</c:v>
                </c:pt>
                <c:pt idx="1">
                  <c:v>20.8</c:v>
                </c:pt>
                <c:pt idx="2">
                  <c:v>18.100000000000001</c:v>
                </c:pt>
                <c:pt idx="3">
                  <c:v>14.2</c:v>
                </c:pt>
                <c:pt idx="4">
                  <c:v>8.4</c:v>
                </c:pt>
              </c:numCache>
            </c:numRef>
          </c:val>
          <c:extLst>
            <c:ext xmlns:c16="http://schemas.microsoft.com/office/drawing/2014/chart" uri="{C3380CC4-5D6E-409C-BE32-E72D297353CC}">
              <c16:uniqueId val="{00000002-C5B5-43EE-99FA-B0369C39A217}"/>
            </c:ext>
          </c:extLst>
        </c:ser>
        <c:dLbls>
          <c:showLegendKey val="0"/>
          <c:showVal val="0"/>
          <c:showCatName val="0"/>
          <c:showSerName val="0"/>
          <c:showPercent val="0"/>
          <c:showBubbleSize val="0"/>
        </c:dLbls>
        <c:gapWidth val="50"/>
        <c:overlap val="100"/>
        <c:axId val="97112832"/>
        <c:axId val="97114368"/>
      </c:barChart>
      <c:catAx>
        <c:axId val="97112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14368"/>
        <c:crosses val="autoZero"/>
        <c:auto val="1"/>
        <c:lblAlgn val="ctr"/>
        <c:lblOffset val="100"/>
        <c:tickLblSkip val="1"/>
        <c:tickMarkSkip val="1"/>
        <c:noMultiLvlLbl val="0"/>
      </c:catAx>
      <c:valAx>
        <c:axId val="97114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12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'DHS17'!$H$18:$L$18</c:f>
              <c:numCache>
                <c:formatCode>###0.0</c:formatCode>
                <c:ptCount val="5"/>
                <c:pt idx="0">
                  <c:v>79.154592858776056</c:v>
                </c:pt>
                <c:pt idx="1">
                  <c:v>89.643541857600539</c:v>
                </c:pt>
                <c:pt idx="2">
                  <c:v>93.759845015021313</c:v>
                </c:pt>
                <c:pt idx="3">
                  <c:v>97.407854078539501</c:v>
                </c:pt>
                <c:pt idx="4">
                  <c:v>97.335098822439363</c:v>
                </c:pt>
              </c:numCache>
            </c:numRef>
          </c:val>
          <c:extLst>
            <c:ext xmlns:c16="http://schemas.microsoft.com/office/drawing/2014/chart" uri="{C3380CC4-5D6E-409C-BE32-E72D297353CC}">
              <c16:uniqueId val="{00000000-214A-4034-820A-65B68CB72D67}"/>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'DHS17'!$H$19:$L$19</c:f>
              <c:numCache>
                <c:formatCode>###0.0</c:formatCode>
                <c:ptCount val="5"/>
                <c:pt idx="0">
                  <c:v>13.322063074506131</c:v>
                </c:pt>
                <c:pt idx="1">
                  <c:v>7.5368289729460374</c:v>
                </c:pt>
                <c:pt idx="2">
                  <c:v>4.7423881312531249</c:v>
                </c:pt>
                <c:pt idx="3">
                  <c:v>2.0189697459387506</c:v>
                </c:pt>
                <c:pt idx="4">
                  <c:v>2.1491175632687267</c:v>
                </c:pt>
              </c:numCache>
            </c:numRef>
          </c:val>
          <c:extLst>
            <c:ext xmlns:c16="http://schemas.microsoft.com/office/drawing/2014/chart" uri="{C3380CC4-5D6E-409C-BE32-E72D297353CC}">
              <c16:uniqueId val="{00000001-214A-4034-820A-65B68CB72D67}"/>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'DHS17'!$H$20:$L$20</c:f>
              <c:numCache>
                <c:formatCode>###0.0</c:formatCode>
                <c:ptCount val="5"/>
                <c:pt idx="0">
                  <c:v>7.1671235162215403</c:v>
                </c:pt>
                <c:pt idx="1">
                  <c:v>2.6975010885204611</c:v>
                </c:pt>
                <c:pt idx="2">
                  <c:v>1.4977668537255626</c:v>
                </c:pt>
                <c:pt idx="3">
                  <c:v>0.41762974193189084</c:v>
                </c:pt>
                <c:pt idx="4">
                  <c:v>0.51578361429191011</c:v>
                </c:pt>
              </c:numCache>
            </c:numRef>
          </c:val>
          <c:extLst>
            <c:ext xmlns:c16="http://schemas.microsoft.com/office/drawing/2014/chart" uri="{C3380CC4-5D6E-409C-BE32-E72D297353CC}">
              <c16:uniqueId val="{00000002-214A-4034-820A-65B68CB72D67}"/>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'DHS17'!$H$21:$L$21</c:f>
              <c:numCache>
                <c:formatCode>###0.0</c:formatCode>
                <c:ptCount val="5"/>
                <c:pt idx="0">
                  <c:v>0.35622055049627283</c:v>
                </c:pt>
                <c:pt idx="1">
                  <c:v>0.12212808093296251</c:v>
                </c:pt>
                <c:pt idx="2">
                  <c:v>0</c:v>
                </c:pt>
                <c:pt idx="3">
                  <c:v>0.15554643358985798</c:v>
                </c:pt>
                <c:pt idx="4">
                  <c:v>0</c:v>
                </c:pt>
              </c:numCache>
            </c:numRef>
          </c:val>
          <c:extLst>
            <c:ext xmlns:c16="http://schemas.microsoft.com/office/drawing/2014/chart" uri="{C3380CC4-5D6E-409C-BE32-E72D297353CC}">
              <c16:uniqueId val="{00000003-214A-4034-820A-65B68CB72D67}"/>
            </c:ext>
          </c:extLst>
        </c:ser>
        <c:dLbls>
          <c:showLegendKey val="0"/>
          <c:showVal val="0"/>
          <c:showCatName val="0"/>
          <c:showSerName val="0"/>
          <c:showPercent val="0"/>
          <c:showBubbleSize val="0"/>
        </c:dLbls>
        <c:gapWidth val="50"/>
        <c:overlap val="100"/>
        <c:axId val="97224960"/>
        <c:axId val="97300480"/>
      </c:barChart>
      <c:catAx>
        <c:axId val="97224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300480"/>
        <c:crosses val="autoZero"/>
        <c:auto val="1"/>
        <c:lblAlgn val="ctr"/>
        <c:lblOffset val="100"/>
        <c:tickLblSkip val="1"/>
        <c:tickMarkSkip val="1"/>
        <c:noMultiLvlLbl val="0"/>
      </c:catAx>
      <c:valAx>
        <c:axId val="97300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224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'DHS17'!$H$124:$L$124</c:f>
              <c:numCache>
                <c:formatCode>###0.0</c:formatCode>
                <c:ptCount val="5"/>
                <c:pt idx="0">
                  <c:v>19.489645578259054</c:v>
                </c:pt>
                <c:pt idx="1">
                  <c:v>33.710362587722877</c:v>
                </c:pt>
                <c:pt idx="2">
                  <c:v>43.656810299069292</c:v>
                </c:pt>
                <c:pt idx="3">
                  <c:v>54.824197067589857</c:v>
                </c:pt>
                <c:pt idx="4">
                  <c:v>83.062411763640426</c:v>
                </c:pt>
              </c:numCache>
            </c:numRef>
          </c:val>
          <c:extLst>
            <c:ext xmlns:c16="http://schemas.microsoft.com/office/drawing/2014/chart" uri="{C3380CC4-5D6E-409C-BE32-E72D297353CC}">
              <c16:uniqueId val="{00000000-0A11-4833-A10B-807EEFE38184}"/>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'DHS17'!$H$125:$L$125</c:f>
              <c:numCache>
                <c:formatCode>###0.0</c:formatCode>
                <c:ptCount val="5"/>
                <c:pt idx="0">
                  <c:v>27.757795344344164</c:v>
                </c:pt>
                <c:pt idx="1">
                  <c:v>44.313988315751715</c:v>
                </c:pt>
                <c:pt idx="2">
                  <c:v>40.599524689362809</c:v>
                </c:pt>
                <c:pt idx="3">
                  <c:v>36.179403649338539</c:v>
                </c:pt>
                <c:pt idx="4">
                  <c:v>13.918727040288184</c:v>
                </c:pt>
              </c:numCache>
            </c:numRef>
          </c:val>
          <c:extLst>
            <c:ext xmlns:c16="http://schemas.microsoft.com/office/drawing/2014/chart" uri="{C3380CC4-5D6E-409C-BE32-E72D297353CC}">
              <c16:uniqueId val="{00000001-0A11-4833-A10B-807EEFE38184}"/>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'DHS17'!$H$126:$L$126</c:f>
              <c:numCache>
                <c:formatCode>###0.0</c:formatCode>
                <c:ptCount val="5"/>
                <c:pt idx="0">
                  <c:v>20.21559438433971</c:v>
                </c:pt>
                <c:pt idx="1">
                  <c:v>13.709753917948181</c:v>
                </c:pt>
                <c:pt idx="2">
                  <c:v>12.093591802036059</c:v>
                </c:pt>
                <c:pt idx="3">
                  <c:v>7.2994124610518032</c:v>
                </c:pt>
                <c:pt idx="4">
                  <c:v>3.0188611960713896</c:v>
                </c:pt>
              </c:numCache>
            </c:numRef>
          </c:val>
          <c:extLst>
            <c:ext xmlns:c16="http://schemas.microsoft.com/office/drawing/2014/chart" uri="{C3380CC4-5D6E-409C-BE32-E72D297353CC}">
              <c16:uniqueId val="{00000002-0A11-4833-A10B-807EEFE38184}"/>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'DHS17'!$H$127:$L$127</c:f>
              <c:numCache>
                <c:formatCode>###0.0</c:formatCode>
                <c:ptCount val="5"/>
                <c:pt idx="0">
                  <c:v>32.536964693057072</c:v>
                </c:pt>
                <c:pt idx="1">
                  <c:v>8.2658951785772352</c:v>
                </c:pt>
                <c:pt idx="2">
                  <c:v>3.6500732095318398</c:v>
                </c:pt>
                <c:pt idx="3">
                  <c:v>1.6969868220198001</c:v>
                </c:pt>
                <c:pt idx="4">
                  <c:v>0</c:v>
                </c:pt>
              </c:numCache>
            </c:numRef>
          </c:val>
          <c:extLst>
            <c:ext xmlns:c16="http://schemas.microsoft.com/office/drawing/2014/chart" uri="{C3380CC4-5D6E-409C-BE32-E72D297353CC}">
              <c16:uniqueId val="{00000003-0A11-4833-A10B-807EEFE38184}"/>
            </c:ext>
          </c:extLst>
        </c:ser>
        <c:dLbls>
          <c:showLegendKey val="0"/>
          <c:showVal val="0"/>
          <c:showCatName val="0"/>
          <c:showSerName val="0"/>
          <c:showPercent val="0"/>
          <c:showBubbleSize val="0"/>
        </c:dLbls>
        <c:gapWidth val="50"/>
        <c:overlap val="100"/>
        <c:axId val="97423360"/>
        <c:axId val="97424896"/>
      </c:barChart>
      <c:catAx>
        <c:axId val="97423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424896"/>
        <c:crosses val="autoZero"/>
        <c:auto val="1"/>
        <c:lblAlgn val="ctr"/>
        <c:lblOffset val="100"/>
        <c:tickLblSkip val="1"/>
        <c:tickMarkSkip val="1"/>
        <c:noMultiLvlLbl val="0"/>
      </c:catAx>
      <c:valAx>
        <c:axId val="97424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423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Poorest</c:v>
                </c:pt>
                <c:pt idx="1">
                  <c:v>Poor</c:v>
                </c:pt>
                <c:pt idx="2">
                  <c:v>Middle</c:v>
                </c:pt>
                <c:pt idx="3">
                  <c:v>Rich</c:v>
                </c:pt>
                <c:pt idx="4">
                  <c:v>Richest</c:v>
                </c:pt>
              </c:strCache>
            </c:strRef>
          </c:cat>
          <c:val>
            <c:numRef>
              <c:f>'DHS17'!$H$222:$L$222</c:f>
              <c:numCache>
                <c:formatCode>###0.0</c:formatCode>
                <c:ptCount val="5"/>
                <c:pt idx="0">
                  <c:v>15.1</c:v>
                </c:pt>
                <c:pt idx="1">
                  <c:v>22</c:v>
                </c:pt>
                <c:pt idx="2">
                  <c:v>24</c:v>
                </c:pt>
                <c:pt idx="3">
                  <c:v>31.2</c:v>
                </c:pt>
                <c:pt idx="4">
                  <c:v>50.3</c:v>
                </c:pt>
              </c:numCache>
            </c:numRef>
          </c:val>
          <c:extLst>
            <c:ext xmlns:c16="http://schemas.microsoft.com/office/drawing/2014/chart" uri="{C3380CC4-5D6E-409C-BE32-E72D297353CC}">
              <c16:uniqueId val="{00000000-4BC7-4047-9DBA-37F3D3B8494E}"/>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Poorest</c:v>
                </c:pt>
                <c:pt idx="1">
                  <c:v>Poor</c:v>
                </c:pt>
                <c:pt idx="2">
                  <c:v>Middle</c:v>
                </c:pt>
                <c:pt idx="3">
                  <c:v>Rich</c:v>
                </c:pt>
                <c:pt idx="4">
                  <c:v>Richest</c:v>
                </c:pt>
              </c:strCache>
            </c:strRef>
          </c:cat>
          <c:val>
            <c:numRef>
              <c:f>'DHS17'!$H$223:$L$223</c:f>
              <c:numCache>
                <c:formatCode>###0.0</c:formatCode>
                <c:ptCount val="5"/>
                <c:pt idx="0">
                  <c:v>63.9</c:v>
                </c:pt>
                <c:pt idx="1">
                  <c:v>61.7</c:v>
                </c:pt>
                <c:pt idx="2">
                  <c:v>63.6</c:v>
                </c:pt>
                <c:pt idx="3">
                  <c:v>58.9</c:v>
                </c:pt>
                <c:pt idx="4">
                  <c:v>43.8</c:v>
                </c:pt>
              </c:numCache>
            </c:numRef>
          </c:val>
          <c:extLst>
            <c:ext xmlns:c16="http://schemas.microsoft.com/office/drawing/2014/chart" uri="{C3380CC4-5D6E-409C-BE32-E72D297353CC}">
              <c16:uniqueId val="{00000001-4BC7-4047-9DBA-37F3D3B8494E}"/>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Poorest</c:v>
                </c:pt>
                <c:pt idx="1">
                  <c:v>Poor</c:v>
                </c:pt>
                <c:pt idx="2">
                  <c:v>Middle</c:v>
                </c:pt>
                <c:pt idx="3">
                  <c:v>Rich</c:v>
                </c:pt>
                <c:pt idx="4">
                  <c:v>Richest</c:v>
                </c:pt>
              </c:strCache>
            </c:strRef>
          </c:cat>
          <c:val>
            <c:numRef>
              <c:f>'DHS17'!$H$224:$L$224</c:f>
              <c:numCache>
                <c:formatCode>###0.0</c:formatCode>
                <c:ptCount val="5"/>
                <c:pt idx="0">
                  <c:v>21</c:v>
                </c:pt>
                <c:pt idx="1">
                  <c:v>16.2</c:v>
                </c:pt>
                <c:pt idx="2">
                  <c:v>12.4</c:v>
                </c:pt>
                <c:pt idx="3">
                  <c:v>9.9</c:v>
                </c:pt>
                <c:pt idx="4">
                  <c:v>5.9</c:v>
                </c:pt>
              </c:numCache>
            </c:numRef>
          </c:val>
          <c:extLst>
            <c:ext xmlns:c16="http://schemas.microsoft.com/office/drawing/2014/chart" uri="{C3380CC4-5D6E-409C-BE32-E72D297353CC}">
              <c16:uniqueId val="{00000002-4BC7-4047-9DBA-37F3D3B8494E}"/>
            </c:ext>
          </c:extLst>
        </c:ser>
        <c:dLbls>
          <c:showLegendKey val="0"/>
          <c:showVal val="0"/>
          <c:showCatName val="0"/>
          <c:showSerName val="0"/>
          <c:showPercent val="0"/>
          <c:showBubbleSize val="0"/>
        </c:dLbls>
        <c:gapWidth val="50"/>
        <c:overlap val="100"/>
        <c:axId val="97485184"/>
        <c:axId val="97486720"/>
      </c:barChart>
      <c:catAx>
        <c:axId val="97485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486720"/>
        <c:crosses val="autoZero"/>
        <c:auto val="1"/>
        <c:lblAlgn val="ctr"/>
        <c:lblOffset val="100"/>
        <c:tickLblSkip val="1"/>
        <c:tickMarkSkip val="1"/>
        <c:noMultiLvlLbl val="0"/>
      </c:catAx>
      <c:valAx>
        <c:axId val="97486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485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'DHS17'!$C$124:$G$124</c:f>
              <c:numCache>
                <c:formatCode>###0.0</c:formatCode>
                <c:ptCount val="5"/>
                <c:pt idx="0">
                  <c:v>9.7852154541762335</c:v>
                </c:pt>
                <c:pt idx="1">
                  <c:v>20.217557209949803</c:v>
                </c:pt>
                <c:pt idx="2">
                  <c:v>28.968091152769681</c:v>
                </c:pt>
                <c:pt idx="3">
                  <c:v>39.723970733711305</c:v>
                </c:pt>
                <c:pt idx="4">
                  <c:v>68.143441475418456</c:v>
                </c:pt>
              </c:numCache>
            </c:numRef>
          </c:val>
          <c:extLst>
            <c:ext xmlns:c16="http://schemas.microsoft.com/office/drawing/2014/chart" uri="{C3380CC4-5D6E-409C-BE32-E72D297353CC}">
              <c16:uniqueId val="{00000000-6F8E-4409-8D07-3022F2F2EB09}"/>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'DHS17'!$C$125:$G$125</c:f>
              <c:numCache>
                <c:formatCode>###0.0</c:formatCode>
                <c:ptCount val="5"/>
                <c:pt idx="0">
                  <c:v>6.9664039395812178</c:v>
                </c:pt>
                <c:pt idx="1">
                  <c:v>12.680068187271452</c:v>
                </c:pt>
                <c:pt idx="2">
                  <c:v>24.153989024702099</c:v>
                </c:pt>
                <c:pt idx="3">
                  <c:v>39.027958345220206</c:v>
                </c:pt>
                <c:pt idx="4">
                  <c:v>25.104688828916718</c:v>
                </c:pt>
              </c:numCache>
            </c:numRef>
          </c:val>
          <c:extLst>
            <c:ext xmlns:c16="http://schemas.microsoft.com/office/drawing/2014/chart" uri="{C3380CC4-5D6E-409C-BE32-E72D297353CC}">
              <c16:uniqueId val="{00000001-6F8E-4409-8D07-3022F2F2EB09}"/>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'DHS17'!$C$126:$G$126</c:f>
              <c:numCache>
                <c:formatCode>###0.0</c:formatCode>
                <c:ptCount val="5"/>
                <c:pt idx="0">
                  <c:v>26.302053361345912</c:v>
                </c:pt>
                <c:pt idx="1">
                  <c:v>29.878924316629117</c:v>
                </c:pt>
                <c:pt idx="2">
                  <c:v>22.852575170059339</c:v>
                </c:pt>
                <c:pt idx="3">
                  <c:v>13.968567255934047</c:v>
                </c:pt>
                <c:pt idx="4">
                  <c:v>5.5814247966928932</c:v>
                </c:pt>
              </c:numCache>
            </c:numRef>
          </c:val>
          <c:extLst>
            <c:ext xmlns:c16="http://schemas.microsoft.com/office/drawing/2014/chart" uri="{C3380CC4-5D6E-409C-BE32-E72D297353CC}">
              <c16:uniqueId val="{00000002-6F8E-4409-8D07-3022F2F2EB09}"/>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'DHS17'!$C$127:$G$127</c:f>
              <c:numCache>
                <c:formatCode>###0.0</c:formatCode>
                <c:ptCount val="5"/>
                <c:pt idx="0">
                  <c:v>56.946327244896636</c:v>
                </c:pt>
                <c:pt idx="1">
                  <c:v>37.223450286149635</c:v>
                </c:pt>
                <c:pt idx="2">
                  <c:v>24.025344652468874</c:v>
                </c:pt>
                <c:pt idx="3">
                  <c:v>7.2795036651344418</c:v>
                </c:pt>
                <c:pt idx="4">
                  <c:v>1.1704448989719329</c:v>
                </c:pt>
              </c:numCache>
            </c:numRef>
          </c:val>
          <c:extLst>
            <c:ext xmlns:c16="http://schemas.microsoft.com/office/drawing/2014/chart" uri="{C3380CC4-5D6E-409C-BE32-E72D297353CC}">
              <c16:uniqueId val="{00000003-6F8E-4409-8D07-3022F2F2EB09}"/>
            </c:ext>
          </c:extLst>
        </c:ser>
        <c:dLbls>
          <c:showLegendKey val="0"/>
          <c:showVal val="0"/>
          <c:showCatName val="0"/>
          <c:showSerName val="0"/>
          <c:showPercent val="0"/>
          <c:showBubbleSize val="0"/>
        </c:dLbls>
        <c:gapWidth val="50"/>
        <c:overlap val="100"/>
        <c:axId val="96722304"/>
        <c:axId val="96797824"/>
      </c:barChart>
      <c:catAx>
        <c:axId val="96722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797824"/>
        <c:crosses val="autoZero"/>
        <c:auto val="1"/>
        <c:lblAlgn val="ctr"/>
        <c:lblOffset val="100"/>
        <c:tickLblSkip val="1"/>
        <c:tickMarkSkip val="1"/>
        <c:noMultiLvlLbl val="0"/>
      </c:catAx>
      <c:valAx>
        <c:axId val="96797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722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'DHS17'!$M$124:$Q$124</c:f>
              <c:numCache>
                <c:formatCode>###0.0</c:formatCode>
                <c:ptCount val="5"/>
                <c:pt idx="0">
                  <c:v>8.8355758627306962</c:v>
                </c:pt>
                <c:pt idx="1">
                  <c:v>12.983693221142271</c:v>
                </c:pt>
                <c:pt idx="2">
                  <c:v>21.939183141409288</c:v>
                </c:pt>
                <c:pt idx="3">
                  <c:v>30.507567224721296</c:v>
                </c:pt>
                <c:pt idx="4">
                  <c:v>48.551681133543418</c:v>
                </c:pt>
              </c:numCache>
            </c:numRef>
          </c:val>
          <c:extLst>
            <c:ext xmlns:c16="http://schemas.microsoft.com/office/drawing/2014/chart" uri="{C3380CC4-5D6E-409C-BE32-E72D297353CC}">
              <c16:uniqueId val="{00000000-A43F-402E-8061-B5933752DCCC}"/>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'DHS17'!$M$125:$Q$125</c:f>
              <c:numCache>
                <c:formatCode>###0.0</c:formatCode>
                <c:ptCount val="5"/>
                <c:pt idx="0">
                  <c:v>5.5494397635795822</c:v>
                </c:pt>
                <c:pt idx="1">
                  <c:v>9.1968440502514657</c:v>
                </c:pt>
                <c:pt idx="2">
                  <c:v>11.172288587267181</c:v>
                </c:pt>
                <c:pt idx="3">
                  <c:v>19.724872455520121</c:v>
                </c:pt>
                <c:pt idx="4">
                  <c:v>26.775428843979611</c:v>
                </c:pt>
              </c:numCache>
            </c:numRef>
          </c:val>
          <c:extLst>
            <c:ext xmlns:c16="http://schemas.microsoft.com/office/drawing/2014/chart" uri="{C3380CC4-5D6E-409C-BE32-E72D297353CC}">
              <c16:uniqueId val="{00000001-A43F-402E-8061-B5933752DCCC}"/>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'DHS17'!$M$126:$Q$126</c:f>
              <c:numCache>
                <c:formatCode>###0.0</c:formatCode>
                <c:ptCount val="5"/>
                <c:pt idx="0">
                  <c:v>25.843903018239452</c:v>
                </c:pt>
                <c:pt idx="1">
                  <c:v>28.620597027271685</c:v>
                </c:pt>
                <c:pt idx="2">
                  <c:v>30.761553093567755</c:v>
                </c:pt>
                <c:pt idx="3">
                  <c:v>25.693702016199314</c:v>
                </c:pt>
                <c:pt idx="4">
                  <c:v>15.039497225605325</c:v>
                </c:pt>
              </c:numCache>
            </c:numRef>
          </c:val>
          <c:extLst>
            <c:ext xmlns:c16="http://schemas.microsoft.com/office/drawing/2014/chart" uri="{C3380CC4-5D6E-409C-BE32-E72D297353CC}">
              <c16:uniqueId val="{00000002-A43F-402E-8061-B5933752DCCC}"/>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'DHS17'!$M$127:$Q$127</c:f>
              <c:numCache>
                <c:formatCode>###0.0</c:formatCode>
                <c:ptCount val="5"/>
                <c:pt idx="0">
                  <c:v>59.771081355450271</c:v>
                </c:pt>
                <c:pt idx="1">
                  <c:v>49.198865701334569</c:v>
                </c:pt>
                <c:pt idx="2">
                  <c:v>36.126975177755781</c:v>
                </c:pt>
                <c:pt idx="3">
                  <c:v>24.073858303559266</c:v>
                </c:pt>
                <c:pt idx="4">
                  <c:v>9.6333927968716448</c:v>
                </c:pt>
              </c:numCache>
            </c:numRef>
          </c:val>
          <c:extLst>
            <c:ext xmlns:c16="http://schemas.microsoft.com/office/drawing/2014/chart" uri="{C3380CC4-5D6E-409C-BE32-E72D297353CC}">
              <c16:uniqueId val="{00000003-A43F-402E-8061-B5933752DCCC}"/>
            </c:ext>
          </c:extLst>
        </c:ser>
        <c:dLbls>
          <c:showLegendKey val="0"/>
          <c:showVal val="0"/>
          <c:showCatName val="0"/>
          <c:showSerName val="0"/>
          <c:showPercent val="0"/>
          <c:showBubbleSize val="0"/>
        </c:dLbls>
        <c:gapWidth val="50"/>
        <c:overlap val="100"/>
        <c:axId val="96551296"/>
        <c:axId val="96552832"/>
      </c:barChart>
      <c:catAx>
        <c:axId val="96551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552832"/>
        <c:crosses val="autoZero"/>
        <c:auto val="1"/>
        <c:lblAlgn val="ctr"/>
        <c:lblOffset val="100"/>
        <c:tickLblSkip val="1"/>
        <c:tickMarkSkip val="1"/>
        <c:noMultiLvlLbl val="0"/>
      </c:catAx>
      <c:valAx>
        <c:axId val="96552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551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0241"/>
            </a:ext>
            <a:ext xmlns:a16="http://schemas.microsoft.com/office/drawing/2014/main" uri="{FF2B5EF4-FFF2-40B4-BE49-F238E27FC236}">
              <a16:creationId xmlns:a16="http://schemas.microsoft.com/office/drawing/2014/main" id="{00000000-0008-0000-0400-000002000000}"/>
            </a:ext>
          </a:extLst>
        </xdr:cNvPr>
        <xdr:cNvSpPr/>
      </xdr:nvSpPr>
      <xdr:spPr>
        <a:xfrm>
          <a:off x="9496425" y="224837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024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024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024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0245"/>
            </a:ext>
            <a:ext xmlns:a16="http://schemas.microsoft.com/office/drawing/2014/main" uri="{FF2B5EF4-FFF2-40B4-BE49-F238E27FC236}">
              <a16:creationId xmlns:a16="http://schemas.microsoft.com/office/drawing/2014/main" id="{00000000-0008-0000-0400-000013000000}"/>
            </a:ext>
          </a:extLst>
        </xdr:cNvPr>
        <xdr:cNvSpPr/>
      </xdr:nvSpPr>
      <xdr:spPr>
        <a:xfrm>
          <a:off x="876300" y="224837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0246"/>
            </a:ext>
            <a:ext xmlns:a16="http://schemas.microsoft.com/office/drawing/2014/main" uri="{FF2B5EF4-FFF2-40B4-BE49-F238E27FC236}">
              <a16:creationId xmlns:a16="http://schemas.microsoft.com/office/drawing/2014/main" id="{00000000-0008-0000-0400-000014000000}"/>
            </a:ext>
          </a:extLst>
        </xdr:cNvPr>
        <xdr:cNvSpPr/>
      </xdr:nvSpPr>
      <xdr:spPr>
        <a:xfrm>
          <a:off x="2205038" y="224837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0247"/>
            </a:ext>
            <a:ext xmlns:a16="http://schemas.microsoft.com/office/drawing/2014/main" uri="{FF2B5EF4-FFF2-40B4-BE49-F238E27FC236}">
              <a16:creationId xmlns:a16="http://schemas.microsoft.com/office/drawing/2014/main" id="{00000000-0008-0000-0400-000015000000}"/>
            </a:ext>
          </a:extLst>
        </xdr:cNvPr>
        <xdr:cNvSpPr/>
      </xdr:nvSpPr>
      <xdr:spPr>
        <a:xfrm>
          <a:off x="942975" y="431577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0248"/>
            </a:ext>
            <a:ext xmlns:a16="http://schemas.microsoft.com/office/drawing/2014/main" uri="{FF2B5EF4-FFF2-40B4-BE49-F238E27FC236}">
              <a16:creationId xmlns:a16="http://schemas.microsoft.com/office/drawing/2014/main" id="{00000000-0008-0000-0400-000016000000}"/>
            </a:ext>
          </a:extLst>
        </xdr:cNvPr>
        <xdr:cNvSpPr/>
      </xdr:nvSpPr>
      <xdr:spPr>
        <a:xfrm>
          <a:off x="2205038" y="431577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024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025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025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0252"/>
            </a:ext>
            <a:ext xmlns:a16="http://schemas.microsoft.com/office/drawing/2014/main" uri="{FF2B5EF4-FFF2-40B4-BE49-F238E27FC236}">
              <a16:creationId xmlns:a16="http://schemas.microsoft.com/office/drawing/2014/main" id="{00000000-0008-0000-0400-00001F000000}"/>
            </a:ext>
          </a:extLst>
        </xdr:cNvPr>
        <xdr:cNvSpPr/>
      </xdr:nvSpPr>
      <xdr:spPr>
        <a:xfrm>
          <a:off x="2357438" y="810244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0253"/>
            </a:ext>
            <a:ext xmlns:a16="http://schemas.microsoft.com/office/drawing/2014/main" uri="{FF2B5EF4-FFF2-40B4-BE49-F238E27FC236}">
              <a16:creationId xmlns:a16="http://schemas.microsoft.com/office/drawing/2014/main" id="{00000000-0008-0000-0400-000023000000}"/>
            </a:ext>
          </a:extLst>
        </xdr:cNvPr>
        <xdr:cNvSpPr/>
      </xdr:nvSpPr>
      <xdr:spPr>
        <a:xfrm>
          <a:off x="9429750" y="431577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0254"/>
            </a:ext>
            <a:ext xmlns:a16="http://schemas.microsoft.com/office/drawing/2014/main" uri="{FF2B5EF4-FFF2-40B4-BE49-F238E27FC236}">
              <a16:creationId xmlns:a16="http://schemas.microsoft.com/office/drawing/2014/main" id="{00000000-0008-0000-0400-000024000000}"/>
            </a:ext>
          </a:extLst>
        </xdr:cNvPr>
        <xdr:cNvSpPr/>
      </xdr:nvSpPr>
      <xdr:spPr>
        <a:xfrm>
          <a:off x="4533900" y="224837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0255"/>
            </a:ext>
            <a:ext xmlns:a16="http://schemas.microsoft.com/office/drawing/2014/main" uri="{FF2B5EF4-FFF2-40B4-BE49-F238E27FC236}">
              <a16:creationId xmlns:a16="http://schemas.microsoft.com/office/drawing/2014/main" id="{00000000-0008-0000-0400-000025000000}"/>
            </a:ext>
          </a:extLst>
        </xdr:cNvPr>
        <xdr:cNvSpPr/>
      </xdr:nvSpPr>
      <xdr:spPr>
        <a:xfrm>
          <a:off x="4533900" y="431577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0256"/>
            </a:ext>
            <a:ext xmlns:a16="http://schemas.microsoft.com/office/drawing/2014/main" uri="{FF2B5EF4-FFF2-40B4-BE49-F238E27FC236}">
              <a16:creationId xmlns:a16="http://schemas.microsoft.com/office/drawing/2014/main" id="{00000000-0008-0000-0400-000026000000}"/>
            </a:ext>
          </a:extLst>
        </xdr:cNvPr>
        <xdr:cNvSpPr/>
      </xdr:nvSpPr>
      <xdr:spPr>
        <a:xfrm>
          <a:off x="16073438" y="224837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0257"/>
            </a:ext>
            <a:ext xmlns:a16="http://schemas.microsoft.com/office/drawing/2014/main" uri="{FF2B5EF4-FFF2-40B4-BE49-F238E27FC236}">
              <a16:creationId xmlns:a16="http://schemas.microsoft.com/office/drawing/2014/main" id="{00000000-0008-0000-0400-000027000000}"/>
            </a:ext>
          </a:extLst>
        </xdr:cNvPr>
        <xdr:cNvSpPr/>
      </xdr:nvSpPr>
      <xdr:spPr>
        <a:xfrm>
          <a:off x="16054388" y="431577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025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025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A000000}"/>
            </a:ext>
          </a:extLst>
        </xdr:cNvPr>
        <xdr:cNvSpPr/>
      </xdr:nvSpPr>
      <xdr:spPr>
        <a:xfrm>
          <a:off x="2357438" y="810244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52945" name="Button 17"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editAs="oneCell">
    <xdr:from>
      <xdr:col>1</xdr:col>
      <xdr:colOff>161925</xdr:colOff>
      <xdr:row>398</xdr:row>
      <xdr:rowOff>133350</xdr:rowOff>
    </xdr:from>
    <xdr:to>
      <xdr:col>1</xdr:col>
      <xdr:colOff>1638300</xdr:colOff>
      <xdr:row>400</xdr:row>
      <xdr:rowOff>133350</xdr:rowOff>
    </xdr:to>
    <xdr:sp macro="" textlink="">
      <xdr:nvSpPr>
        <xdr:cNvPr id="60" name="Button 12" hidden="true">
          <a:extLst>
            <a:ext xmlns:a14="http://schemas.microsoft.com/office/drawing/2010/main" uri="{63B3BB69-23CF-44E3-9099-C40C66FF867C}">
              <a14:compatExt xmlns:a14="http://schemas.microsoft.com/office/drawing/2010/main" spid="_x0000_s173068"/>
            </a:ext>
            <a:ext xmlns:a16="http://schemas.microsoft.com/office/drawing/2014/main" uri="{FF2B5EF4-FFF2-40B4-BE49-F238E27FC236}">
              <a16:creationId xmlns:a16="http://schemas.microsoft.com/office/drawing/2014/main" id="{00000000-0008-0000-0400-00003C000000}"/>
            </a:ext>
          </a:extLst>
        </xdr:cNvPr>
        <xdr:cNvSpPr/>
      </xdr:nvSpPr>
      <xdr:spPr>
        <a:xfrm>
          <a:off x="2357438" y="810244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1</xdr:col>
      <xdr:colOff>1638300</xdr:colOff>
      <xdr:row>400</xdr:row>
      <xdr:rowOff>133350</xdr:rowOff>
    </xdr:to>
    <xdr:sp macro="" textlink="">
      <xdr:nvSpPr>
        <xdr:cNvPr id="61" name="Button 12" hidden="true">
          <a:extLst>
            <a:ext xmlns:a14="http://schemas.microsoft.com/office/drawing/2010/main" uri="{63B3BB69-23CF-44E3-9099-C40C66FF867C}">
              <a14:compatExt xmlns:a14="http://schemas.microsoft.com/office/drawing/2010/main" spid="_x0000_s173068"/>
            </a:ext>
            <a:ext xmlns:a16="http://schemas.microsoft.com/office/drawing/2014/main" uri="{FF2B5EF4-FFF2-40B4-BE49-F238E27FC236}">
              <a16:creationId xmlns:a16="http://schemas.microsoft.com/office/drawing/2014/main" id="{00000000-0008-0000-0400-00003D000000}"/>
            </a:ext>
          </a:extLst>
        </xdr:cNvPr>
        <xdr:cNvSpPr/>
      </xdr:nvSpPr>
      <xdr:spPr>
        <a:xfrm>
          <a:off x="2357438" y="810244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6" name="B_Com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7" name="B_San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8" name="B_Hyg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9" name="B_Sub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50" name="B_WQ1"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1" name="B_Com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2" name="B_Hyg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3" name="B_Wat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4" name="B_Sub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5" name="B_WQ2"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6" name="B_Wat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7" name="B_San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8" name="B_Com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9" name="B_Sub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60" name="B_WQ3"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104775</xdr:rowOff>
        </xdr:from>
        <xdr:to>
          <xdr:col>1</xdr:col>
          <xdr:colOff>1704975</xdr:colOff>
          <xdr:row>399</xdr:row>
          <xdr:rowOff>295275</xdr:rowOff>
        </xdr:to>
        <xdr:sp macro="" textlink="">
          <xdr:nvSpPr>
            <xdr:cNvPr id="252961" name="B_Matrix"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7" name="Button 49" descr="   Go to MHH  "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6" name="Button 58"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7" name="Button 59" descr="   Go to MHH  "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6" name="Button 68" hidden="1">
              <a:extLst>
                <a:ext uri="{63B3BB69-23CF-44E3-9099-C40C66FF867C}">
                  <a14:compatExt spid="_x0000_s252996"/>
                </a:ext>
                <a:ext uri="{FF2B5EF4-FFF2-40B4-BE49-F238E27FC236}">
                  <a16:creationId xmlns:a16="http://schemas.microsoft.com/office/drawing/2014/main" id="{00000000-0008-0000-0400-00004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0" name="ZoneTexte 129">
          <a:extLst>
            <a:ext xmlns:a16="http://schemas.microsoft.com/office/drawing/2014/main" uri="{FF2B5EF4-FFF2-40B4-BE49-F238E27FC236}">
              <a16:creationId xmlns:a16="http://schemas.microsoft.com/office/drawing/2014/main" id="{00000000-0008-0000-0400-00008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1" name="ZoneTexte 130">
          <a:extLst>
            <a:ext xmlns:a16="http://schemas.microsoft.com/office/drawing/2014/main" uri="{FF2B5EF4-FFF2-40B4-BE49-F238E27FC236}">
              <a16:creationId xmlns:a16="http://schemas.microsoft.com/office/drawing/2014/main" id="{00000000-0008-0000-0400-00008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2" name="ZoneTexte 131">
          <a:extLst>
            <a:ext xmlns:a16="http://schemas.microsoft.com/office/drawing/2014/main" uri="{FF2B5EF4-FFF2-40B4-BE49-F238E27FC236}">
              <a16:creationId xmlns:a16="http://schemas.microsoft.com/office/drawing/2014/main" id="{00000000-0008-0000-0400-00008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500-000002000000}"/>
            </a:ext>
          </a:extLst>
        </xdr:cNvPr>
        <xdr:cNvSpPr/>
      </xdr:nvSpPr>
      <xdr:spPr>
        <a:xfrm>
          <a:off x="9496425" y="231457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583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500-000013000000}"/>
            </a:ext>
          </a:extLst>
        </xdr:cNvPr>
        <xdr:cNvSpPr/>
      </xdr:nvSpPr>
      <xdr:spPr>
        <a:xfrm>
          <a:off x="876300" y="231457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500-000014000000}"/>
            </a:ext>
          </a:extLst>
        </xdr:cNvPr>
        <xdr:cNvSpPr/>
      </xdr:nvSpPr>
      <xdr:spPr>
        <a:xfrm>
          <a:off x="2205038" y="231457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500-000015000000}"/>
            </a:ext>
          </a:extLst>
        </xdr:cNvPr>
        <xdr:cNvSpPr/>
      </xdr:nvSpPr>
      <xdr:spPr>
        <a:xfrm>
          <a:off x="942975" y="450056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500-000016000000}"/>
            </a:ext>
          </a:extLst>
        </xdr:cNvPr>
        <xdr:cNvSpPr/>
      </xdr:nvSpPr>
      <xdr:spPr>
        <a:xfrm>
          <a:off x="2205038" y="450056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583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583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583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500-00001F000000}"/>
            </a:ext>
          </a:extLst>
        </xdr:cNvPr>
        <xdr:cNvSpPr/>
      </xdr:nvSpPr>
      <xdr:spPr>
        <a:xfrm>
          <a:off x="2357438" y="832818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500-000023000000}"/>
            </a:ext>
          </a:extLst>
        </xdr:cNvPr>
        <xdr:cNvSpPr/>
      </xdr:nvSpPr>
      <xdr:spPr>
        <a:xfrm>
          <a:off x="9429750" y="450056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500-000024000000}"/>
            </a:ext>
          </a:extLst>
        </xdr:cNvPr>
        <xdr:cNvSpPr/>
      </xdr:nvSpPr>
      <xdr:spPr>
        <a:xfrm>
          <a:off x="4533900" y="231457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500-000025000000}"/>
            </a:ext>
          </a:extLst>
        </xdr:cNvPr>
        <xdr:cNvSpPr/>
      </xdr:nvSpPr>
      <xdr:spPr>
        <a:xfrm>
          <a:off x="4533900" y="450056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500-000026000000}"/>
            </a:ext>
          </a:extLst>
        </xdr:cNvPr>
        <xdr:cNvSpPr/>
      </xdr:nvSpPr>
      <xdr:spPr>
        <a:xfrm>
          <a:off x="16073438" y="231457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500-000027000000}"/>
            </a:ext>
          </a:extLst>
        </xdr:cNvPr>
        <xdr:cNvSpPr/>
      </xdr:nvSpPr>
      <xdr:spPr>
        <a:xfrm>
          <a:off x="16054388" y="450056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500-00003A000000}"/>
            </a:ext>
          </a:extLst>
        </xdr:cNvPr>
        <xdr:cNvSpPr/>
      </xdr:nvSpPr>
      <xdr:spPr>
        <a:xfrm>
          <a:off x="2357438" y="832818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1</xdr:col>
      <xdr:colOff>1638300</xdr:colOff>
      <xdr:row>400</xdr:row>
      <xdr:rowOff>133350</xdr:rowOff>
    </xdr:to>
    <xdr:sp macro="" textlink="">
      <xdr:nvSpPr>
        <xdr:cNvPr id="59"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500-00003B000000}"/>
            </a:ext>
          </a:extLst>
        </xdr:cNvPr>
        <xdr:cNvSpPr/>
      </xdr:nvSpPr>
      <xdr:spPr>
        <a:xfrm>
          <a:off x="2357438" y="832818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399</xdr:row>
          <xdr:rowOff>219075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0" name="ZoneTexte 129">
          <a:extLst>
            <a:ext xmlns:a16="http://schemas.microsoft.com/office/drawing/2014/main" uri="{FF2B5EF4-FFF2-40B4-BE49-F238E27FC236}">
              <a16:creationId xmlns:a16="http://schemas.microsoft.com/office/drawing/2014/main" id="{00000000-0008-0000-0500-00008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31933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402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6048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31933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31933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52199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52199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402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402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6048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6048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6048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37580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52199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31933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52199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31933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52199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180975</xdr:rowOff>
        </xdr:from>
        <xdr:to>
          <xdr:col>1</xdr:col>
          <xdr:colOff>1704975</xdr:colOff>
          <xdr:row>400</xdr:row>
          <xdr:rowOff>180975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xdr:rowOff>
        </xdr:from>
        <xdr:to>
          <xdr:col>1</xdr:col>
          <xdr:colOff>1704975</xdr:colOff>
          <xdr:row>400</xdr:row>
          <xdr:rowOff>9525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90.xml" Type="http://schemas.openxmlformats.org/officeDocument/2006/relationships/ctrlProp" Id="rId55"/><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 Target="../drawings/vmlDrawing4.vml" Type="http://schemas.openxmlformats.org/officeDocument/2006/relationships/vmlDrawing" Id="rId3"/></Relationships>
</file>

<file path=xl/worksheets/_rels/sheet6.xml.rels><?xml version="1.0" encoding="UTF-8"?><Relationships xmlns="http://schemas.openxmlformats.org/package/2006/relationships"><Relationship Target="../ctrlProps/ctrlProp100.xml" Type="http://schemas.openxmlformats.org/officeDocument/2006/relationships/ctrlProp" Id="rId13"/><Relationship Target="../ctrlProps/ctrlProp105.xml" Type="http://schemas.openxmlformats.org/officeDocument/2006/relationships/ctrlProp" Id="rId18"/><Relationship Target="../ctrlProps/ctrlProp113.xml" Type="http://schemas.openxmlformats.org/officeDocument/2006/relationships/ctrlProp" Id="rId26"/><Relationship Target="../ctrlProps/ctrlProp126.xml" Type="http://schemas.openxmlformats.org/officeDocument/2006/relationships/ctrlProp" Id="rId39"/><Relationship Target="../drawings/vmlDrawing5.vml" Type="http://schemas.openxmlformats.org/officeDocument/2006/relationships/vmlDrawing" Id="rId3"/><Relationship Target="../ctrlProps/ctrlProp108.xml" Type="http://schemas.openxmlformats.org/officeDocument/2006/relationships/ctrlProp" Id="rId21"/><Relationship Target="../ctrlProps/ctrlProp121.xml" Type="http://schemas.openxmlformats.org/officeDocument/2006/relationships/ctrlProp" Id="rId34"/><Relationship Target="../ctrlProps/ctrlProp129.xml" Type="http://schemas.openxmlformats.org/officeDocument/2006/relationships/ctrlProp" Id="rId42"/><Relationship Target="../ctrlProps/ctrlProp134.xml" Type="http://schemas.openxmlformats.org/officeDocument/2006/relationships/ctrlProp" Id="rId47"/><Relationship Target="../ctrlProps/ctrlProp137.xml" Type="http://schemas.openxmlformats.org/officeDocument/2006/relationships/ctrlProp" Id="rId50"/><Relationship Target="../ctrlProps/ctrlProp94.xml" Type="http://schemas.openxmlformats.org/officeDocument/2006/relationships/ctrlProp" Id="rId7"/><Relationship Target="../ctrlProps/ctrlProp99.xml" Type="http://schemas.openxmlformats.org/officeDocument/2006/relationships/ctrlProp" Id="rId12"/><Relationship Target="../ctrlProps/ctrlProp104.xml" Type="http://schemas.openxmlformats.org/officeDocument/2006/relationships/ctrlProp" Id="rId17"/><Relationship Target="../ctrlProps/ctrlProp112.xml" Type="http://schemas.openxmlformats.org/officeDocument/2006/relationships/ctrlProp" Id="rId25"/><Relationship Target="../ctrlProps/ctrlProp120.xml" Type="http://schemas.openxmlformats.org/officeDocument/2006/relationships/ctrlProp" Id="rId33"/><Relationship Target="../ctrlProps/ctrlProp125.xml" Type="http://schemas.openxmlformats.org/officeDocument/2006/relationships/ctrlProp" Id="rId38"/><Relationship Target="../ctrlProps/ctrlProp133.xml" Type="http://schemas.openxmlformats.org/officeDocument/2006/relationships/ctrlProp" Id="rId46"/><Relationship Target="../drawings/drawing6.xml" Type="http://schemas.openxmlformats.org/officeDocument/2006/relationships/drawing" Id="rId2"/><Relationship Target="../ctrlProps/ctrlProp103.xml" Type="http://schemas.openxmlformats.org/officeDocument/2006/relationships/ctrlProp" Id="rId16"/><Relationship Target="../ctrlProps/ctrlProp107.xml" Type="http://schemas.openxmlformats.org/officeDocument/2006/relationships/ctrlProp" Id="rId20"/><Relationship Target="../ctrlProps/ctrlProp116.xml" Type="http://schemas.openxmlformats.org/officeDocument/2006/relationships/ctrlProp" Id="rId29"/><Relationship Target="../ctrlProps/ctrlProp128.xml" Type="http://schemas.openxmlformats.org/officeDocument/2006/relationships/ctrlProp" Id="rId41"/><Relationship Target="../ctrlProps/ctrlProp141.xml" Type="http://schemas.openxmlformats.org/officeDocument/2006/relationships/ctrlProp" Id="rId54"/><Relationship Target="../printerSettings/printerSettings5.bin" Type="http://schemas.openxmlformats.org/officeDocument/2006/relationships/printerSettings" Id="rId1"/><Relationship Target="../ctrlProps/ctrlProp93.xml" Type="http://schemas.openxmlformats.org/officeDocument/2006/relationships/ctrlProp" Id="rId6"/><Relationship Target="../ctrlProps/ctrlProp98.xml" Type="http://schemas.openxmlformats.org/officeDocument/2006/relationships/ctrlProp" Id="rId11"/><Relationship Target="../ctrlProps/ctrlProp111.xml" Type="http://schemas.openxmlformats.org/officeDocument/2006/relationships/ctrlProp" Id="rId24"/><Relationship Target="../ctrlProps/ctrlProp119.xml" Type="http://schemas.openxmlformats.org/officeDocument/2006/relationships/ctrlProp" Id="rId32"/><Relationship Target="../ctrlProps/ctrlProp124.xml" Type="http://schemas.openxmlformats.org/officeDocument/2006/relationships/ctrlProp" Id="rId37"/><Relationship Target="../ctrlProps/ctrlProp127.xml" Type="http://schemas.openxmlformats.org/officeDocument/2006/relationships/ctrlProp" Id="rId40"/><Relationship Target="../ctrlProps/ctrlProp132.xml" Type="http://schemas.openxmlformats.org/officeDocument/2006/relationships/ctrlProp" Id="rId45"/><Relationship Target="../ctrlProps/ctrlProp140.xml" Type="http://schemas.openxmlformats.org/officeDocument/2006/relationships/ctrlProp" Id="rId53"/><Relationship Target="../ctrlProps/ctrlProp92.xml" Type="http://schemas.openxmlformats.org/officeDocument/2006/relationships/ctrlProp" Id="rId5"/><Relationship Target="../ctrlProps/ctrlProp102.xml" Type="http://schemas.openxmlformats.org/officeDocument/2006/relationships/ctrlProp" Id="rId15"/><Relationship Target="../ctrlProps/ctrlProp110.xml" Type="http://schemas.openxmlformats.org/officeDocument/2006/relationships/ctrlProp" Id="rId23"/><Relationship Target="../ctrlProps/ctrlProp115.xml" Type="http://schemas.openxmlformats.org/officeDocument/2006/relationships/ctrlProp" Id="rId28"/><Relationship Target="../ctrlProps/ctrlProp123.xml" Type="http://schemas.openxmlformats.org/officeDocument/2006/relationships/ctrlProp" Id="rId36"/><Relationship Target="../ctrlProps/ctrlProp136.xml" Type="http://schemas.openxmlformats.org/officeDocument/2006/relationships/ctrlProp" Id="rId49"/><Relationship Target="../ctrlProps/ctrlProp97.xml" Type="http://schemas.openxmlformats.org/officeDocument/2006/relationships/ctrlProp" Id="rId10"/><Relationship Target="../ctrlProps/ctrlProp106.xml" Type="http://schemas.openxmlformats.org/officeDocument/2006/relationships/ctrlProp" Id="rId19"/><Relationship Target="../ctrlProps/ctrlProp118.xml" Type="http://schemas.openxmlformats.org/officeDocument/2006/relationships/ctrlProp" Id="rId31"/><Relationship Target="../ctrlProps/ctrlProp131.xml" Type="http://schemas.openxmlformats.org/officeDocument/2006/relationships/ctrlProp" Id="rId44"/><Relationship Target="../ctrlProps/ctrlProp139.xml" Type="http://schemas.openxmlformats.org/officeDocument/2006/relationships/ctrlProp" Id="rId52"/><Relationship Target="../ctrlProps/ctrlProp91.xml" Type="http://schemas.openxmlformats.org/officeDocument/2006/relationships/ctrlProp" Id="rId4"/><Relationship Target="../ctrlProps/ctrlProp96.xml" Type="http://schemas.openxmlformats.org/officeDocument/2006/relationships/ctrlProp" Id="rId9"/><Relationship Target="../ctrlProps/ctrlProp101.xml" Type="http://schemas.openxmlformats.org/officeDocument/2006/relationships/ctrlProp" Id="rId14"/><Relationship Target="../ctrlProps/ctrlProp109.xml" Type="http://schemas.openxmlformats.org/officeDocument/2006/relationships/ctrlProp" Id="rId22"/><Relationship Target="../ctrlProps/ctrlProp114.xml" Type="http://schemas.openxmlformats.org/officeDocument/2006/relationships/ctrlProp" Id="rId27"/><Relationship Target="../ctrlProps/ctrlProp117.xml" Type="http://schemas.openxmlformats.org/officeDocument/2006/relationships/ctrlProp" Id="rId30"/><Relationship Target="../ctrlProps/ctrlProp122.xml" Type="http://schemas.openxmlformats.org/officeDocument/2006/relationships/ctrlProp" Id="rId35"/><Relationship Target="../ctrlProps/ctrlProp130.xml" Type="http://schemas.openxmlformats.org/officeDocument/2006/relationships/ctrlProp" Id="rId43"/><Relationship Target="../ctrlProps/ctrlProp135.xml" Type="http://schemas.openxmlformats.org/officeDocument/2006/relationships/ctrlProp" Id="rId48"/><Relationship Target="../ctrlProps/ctrlProp95.xml" Type="http://schemas.openxmlformats.org/officeDocument/2006/relationships/ctrlProp" Id="rId8"/><Relationship Target="../ctrlProps/ctrlProp138.xml" Type="http://schemas.openxmlformats.org/officeDocument/2006/relationships/ctrlProp" Id="rId51"/></Relationships>
</file>

<file path=xl/worksheets/_rels/sheet7.xml.rels><?xml version="1.0" encoding="UTF-8"?><Relationships xmlns="http://schemas.openxmlformats.org/package/2006/relationships"><Relationship Target="../ctrlProps/ctrlProp151.xml" Type="http://schemas.openxmlformats.org/officeDocument/2006/relationships/ctrlProp" Id="rId13"/><Relationship Target="../ctrlProps/ctrlProp156.xml" Type="http://schemas.openxmlformats.org/officeDocument/2006/relationships/ctrlProp" Id="rId18"/><Relationship Target="../ctrlProps/ctrlProp164.xml" Type="http://schemas.openxmlformats.org/officeDocument/2006/relationships/ctrlProp" Id="rId26"/><Relationship Target="../ctrlProps/ctrlProp177.xml" Type="http://schemas.openxmlformats.org/officeDocument/2006/relationships/ctrlProp" Id="rId39"/><Relationship Target="../drawings/vmlDrawing6.vml" Type="http://schemas.openxmlformats.org/officeDocument/2006/relationships/vmlDrawing" Id="rId3"/><Relationship Target="../ctrlProps/ctrlProp159.xml" Type="http://schemas.openxmlformats.org/officeDocument/2006/relationships/ctrlProp" Id="rId21"/><Relationship Target="../ctrlProps/ctrlProp172.xml" Type="http://schemas.openxmlformats.org/officeDocument/2006/relationships/ctrlProp" Id="rId34"/><Relationship Target="../ctrlProps/ctrlProp180.xml" Type="http://schemas.openxmlformats.org/officeDocument/2006/relationships/ctrlProp" Id="rId42"/><Relationship Target="../ctrlProps/ctrlProp185.xml" Type="http://schemas.openxmlformats.org/officeDocument/2006/relationships/ctrlProp" Id="rId47"/><Relationship Target="../ctrlProps/ctrlProp188.xml" Type="http://schemas.openxmlformats.org/officeDocument/2006/relationships/ctrlProp" Id="rId50"/><Relationship Target="../ctrlProps/ctrlProp145.xml" Type="http://schemas.openxmlformats.org/officeDocument/2006/relationships/ctrlProp" Id="rId7"/><Relationship Target="../ctrlProps/ctrlProp150.xml" Type="http://schemas.openxmlformats.org/officeDocument/2006/relationships/ctrlProp" Id="rId12"/><Relationship Target="../ctrlProps/ctrlProp155.xml" Type="http://schemas.openxmlformats.org/officeDocument/2006/relationships/ctrlProp" Id="rId17"/><Relationship Target="../ctrlProps/ctrlProp163.xml" Type="http://schemas.openxmlformats.org/officeDocument/2006/relationships/ctrlProp" Id="rId25"/><Relationship Target="../ctrlProps/ctrlProp171.xml" Type="http://schemas.openxmlformats.org/officeDocument/2006/relationships/ctrlProp" Id="rId33"/><Relationship Target="../ctrlProps/ctrlProp176.xml" Type="http://schemas.openxmlformats.org/officeDocument/2006/relationships/ctrlProp" Id="rId38"/><Relationship Target="../ctrlProps/ctrlProp184.xml" Type="http://schemas.openxmlformats.org/officeDocument/2006/relationships/ctrlProp" Id="rId46"/><Relationship Target="../drawings/drawing7.xml" Type="http://schemas.openxmlformats.org/officeDocument/2006/relationships/drawing" Id="rId2"/><Relationship Target="../ctrlProps/ctrlProp154.xml" Type="http://schemas.openxmlformats.org/officeDocument/2006/relationships/ctrlProp" Id="rId16"/><Relationship Target="../ctrlProps/ctrlProp158.xml" Type="http://schemas.openxmlformats.org/officeDocument/2006/relationships/ctrlProp" Id="rId20"/><Relationship Target="../ctrlProps/ctrlProp167.xml" Type="http://schemas.openxmlformats.org/officeDocument/2006/relationships/ctrlProp" Id="rId29"/><Relationship Target="../ctrlProps/ctrlProp179.xml" Type="http://schemas.openxmlformats.org/officeDocument/2006/relationships/ctrlProp" Id="rId41"/><Relationship Target="../ctrlProps/ctrlProp192.xml" Type="http://schemas.openxmlformats.org/officeDocument/2006/relationships/ctrlProp" Id="rId54"/><Relationship Target="../printerSettings/printerSettings6.bin" Type="http://schemas.openxmlformats.org/officeDocument/2006/relationships/printerSettings" Id="rId1"/><Relationship Target="../ctrlProps/ctrlProp144.xml" Type="http://schemas.openxmlformats.org/officeDocument/2006/relationships/ctrlProp" Id="rId6"/><Relationship Target="../ctrlProps/ctrlProp149.xml" Type="http://schemas.openxmlformats.org/officeDocument/2006/relationships/ctrlProp" Id="rId11"/><Relationship Target="../ctrlProps/ctrlProp162.xml" Type="http://schemas.openxmlformats.org/officeDocument/2006/relationships/ctrlProp" Id="rId24"/><Relationship Target="../ctrlProps/ctrlProp170.xml" Type="http://schemas.openxmlformats.org/officeDocument/2006/relationships/ctrlProp" Id="rId32"/><Relationship Target="../ctrlProps/ctrlProp175.xml" Type="http://schemas.openxmlformats.org/officeDocument/2006/relationships/ctrlProp" Id="rId37"/><Relationship Target="../ctrlProps/ctrlProp178.xml" Type="http://schemas.openxmlformats.org/officeDocument/2006/relationships/ctrlProp" Id="rId40"/><Relationship Target="../ctrlProps/ctrlProp183.xml" Type="http://schemas.openxmlformats.org/officeDocument/2006/relationships/ctrlProp" Id="rId45"/><Relationship Target="../ctrlProps/ctrlProp191.xml" Type="http://schemas.openxmlformats.org/officeDocument/2006/relationships/ctrlProp" Id="rId53"/><Relationship Target="../ctrlProps/ctrlProp143.xml" Type="http://schemas.openxmlformats.org/officeDocument/2006/relationships/ctrlProp" Id="rId5"/><Relationship Target="../ctrlProps/ctrlProp153.xml" Type="http://schemas.openxmlformats.org/officeDocument/2006/relationships/ctrlProp" Id="rId15"/><Relationship Target="../ctrlProps/ctrlProp161.xml" Type="http://schemas.openxmlformats.org/officeDocument/2006/relationships/ctrlProp" Id="rId23"/><Relationship Target="../ctrlProps/ctrlProp166.xml" Type="http://schemas.openxmlformats.org/officeDocument/2006/relationships/ctrlProp" Id="rId28"/><Relationship Target="../ctrlProps/ctrlProp174.xml" Type="http://schemas.openxmlformats.org/officeDocument/2006/relationships/ctrlProp" Id="rId36"/><Relationship Target="../ctrlProps/ctrlProp187.xml" Type="http://schemas.openxmlformats.org/officeDocument/2006/relationships/ctrlProp" Id="rId49"/><Relationship Target="../ctrlProps/ctrlProp148.xml" Type="http://schemas.openxmlformats.org/officeDocument/2006/relationships/ctrlProp" Id="rId10"/><Relationship Target="../ctrlProps/ctrlProp157.xml" Type="http://schemas.openxmlformats.org/officeDocument/2006/relationships/ctrlProp" Id="rId19"/><Relationship Target="../ctrlProps/ctrlProp169.xml" Type="http://schemas.openxmlformats.org/officeDocument/2006/relationships/ctrlProp" Id="rId31"/><Relationship Target="../ctrlProps/ctrlProp182.xml" Type="http://schemas.openxmlformats.org/officeDocument/2006/relationships/ctrlProp" Id="rId44"/><Relationship Target="../ctrlProps/ctrlProp190.xml" Type="http://schemas.openxmlformats.org/officeDocument/2006/relationships/ctrlProp" Id="rId52"/><Relationship Target="../ctrlProps/ctrlProp142.xml" Type="http://schemas.openxmlformats.org/officeDocument/2006/relationships/ctrlProp" Id="rId4"/><Relationship Target="../ctrlProps/ctrlProp147.xml" Type="http://schemas.openxmlformats.org/officeDocument/2006/relationships/ctrlProp" Id="rId9"/><Relationship Target="../ctrlProps/ctrlProp152.xml" Type="http://schemas.openxmlformats.org/officeDocument/2006/relationships/ctrlProp" Id="rId14"/><Relationship Target="../ctrlProps/ctrlProp160.xml" Type="http://schemas.openxmlformats.org/officeDocument/2006/relationships/ctrlProp" Id="rId22"/><Relationship Target="../ctrlProps/ctrlProp165.xml" Type="http://schemas.openxmlformats.org/officeDocument/2006/relationships/ctrlProp" Id="rId27"/><Relationship Target="../ctrlProps/ctrlProp168.xml" Type="http://schemas.openxmlformats.org/officeDocument/2006/relationships/ctrlProp" Id="rId30"/><Relationship Target="../ctrlProps/ctrlProp173.xml" Type="http://schemas.openxmlformats.org/officeDocument/2006/relationships/ctrlProp" Id="rId35"/><Relationship Target="../ctrlProps/ctrlProp181.xml" Type="http://schemas.openxmlformats.org/officeDocument/2006/relationships/ctrlProp" Id="rId43"/><Relationship Target="../ctrlProps/ctrlProp186.xml" Type="http://schemas.openxmlformats.org/officeDocument/2006/relationships/ctrlProp" Id="rId48"/><Relationship Target="../ctrlProps/ctrlProp146.xml" Type="http://schemas.openxmlformats.org/officeDocument/2006/relationships/ctrlProp" Id="rId8"/><Relationship Target="../ctrlProps/ctrlProp189.xml" Type="http://schemas.openxmlformats.org/officeDocument/2006/relationships/ctrlProp" Id="rId51"/></Relationships>
</file>

<file path=xl/worksheets/_rels/sheet8.xml.rels><?xml version="1.0" encoding="UTF-8"?><Relationships xmlns="http://schemas.openxmlformats.org/package/2006/relationships"><Relationship Target="../ctrlProps/ctrlProp202.xml" Type="http://schemas.openxmlformats.org/officeDocument/2006/relationships/ctrlProp" Id="rId13"/><Relationship Target="../ctrlProps/ctrlProp207.xml" Type="http://schemas.openxmlformats.org/officeDocument/2006/relationships/ctrlProp" Id="rId18"/><Relationship Target="../ctrlProps/ctrlProp215.xml" Type="http://schemas.openxmlformats.org/officeDocument/2006/relationships/ctrlProp" Id="rId26"/><Relationship Target="../ctrlProps/ctrlProp228.xml" Type="http://schemas.openxmlformats.org/officeDocument/2006/relationships/ctrlProp" Id="rId39"/><Relationship Target="../drawings/vmlDrawing7.vml" Type="http://schemas.openxmlformats.org/officeDocument/2006/relationships/vmlDrawing" Id="rId3"/><Relationship Target="../ctrlProps/ctrlProp210.xml" Type="http://schemas.openxmlformats.org/officeDocument/2006/relationships/ctrlProp" Id="rId21"/><Relationship Target="../ctrlProps/ctrlProp223.xml" Type="http://schemas.openxmlformats.org/officeDocument/2006/relationships/ctrlProp" Id="rId34"/><Relationship Target="../ctrlProps/ctrlProp231.xml" Type="http://schemas.openxmlformats.org/officeDocument/2006/relationships/ctrlProp" Id="rId42"/><Relationship Target="../ctrlProps/ctrlProp236.xml" Type="http://schemas.openxmlformats.org/officeDocument/2006/relationships/ctrlProp" Id="rId47"/><Relationship Target="../ctrlProps/ctrlProp239.xml" Type="http://schemas.openxmlformats.org/officeDocument/2006/relationships/ctrlProp" Id="rId50"/><Relationship Target="../ctrlProps/ctrlProp196.xml" Type="http://schemas.openxmlformats.org/officeDocument/2006/relationships/ctrlProp" Id="rId7"/><Relationship Target="../ctrlProps/ctrlProp201.xml" Type="http://schemas.openxmlformats.org/officeDocument/2006/relationships/ctrlProp" Id="rId12"/><Relationship Target="../ctrlProps/ctrlProp206.xml" Type="http://schemas.openxmlformats.org/officeDocument/2006/relationships/ctrlProp" Id="rId17"/><Relationship Target="../ctrlProps/ctrlProp214.xml" Type="http://schemas.openxmlformats.org/officeDocument/2006/relationships/ctrlProp" Id="rId25"/><Relationship Target="../ctrlProps/ctrlProp222.xml" Type="http://schemas.openxmlformats.org/officeDocument/2006/relationships/ctrlProp" Id="rId33"/><Relationship Target="../ctrlProps/ctrlProp227.xml" Type="http://schemas.openxmlformats.org/officeDocument/2006/relationships/ctrlProp" Id="rId38"/><Relationship Target="../ctrlProps/ctrlProp235.xml" Type="http://schemas.openxmlformats.org/officeDocument/2006/relationships/ctrlProp" Id="rId46"/><Relationship Target="../drawings/drawing8.xml" Type="http://schemas.openxmlformats.org/officeDocument/2006/relationships/drawing" Id="rId2"/><Relationship Target="../ctrlProps/ctrlProp205.xml" Type="http://schemas.openxmlformats.org/officeDocument/2006/relationships/ctrlProp" Id="rId16"/><Relationship Target="../ctrlProps/ctrlProp209.xml" Type="http://schemas.openxmlformats.org/officeDocument/2006/relationships/ctrlProp" Id="rId20"/><Relationship Target="../ctrlProps/ctrlProp218.xml" Type="http://schemas.openxmlformats.org/officeDocument/2006/relationships/ctrlProp" Id="rId29"/><Relationship Target="../ctrlProps/ctrlProp230.xml" Type="http://schemas.openxmlformats.org/officeDocument/2006/relationships/ctrlProp" Id="rId41"/><Relationship Target="../ctrlProps/ctrlProp243.xml" Type="http://schemas.openxmlformats.org/officeDocument/2006/relationships/ctrlProp" Id="rId54"/><Relationship Target="../printerSettings/printerSettings7.bin" Type="http://schemas.openxmlformats.org/officeDocument/2006/relationships/printerSettings" Id="rId1"/><Relationship Target="../ctrlProps/ctrlProp195.xml" Type="http://schemas.openxmlformats.org/officeDocument/2006/relationships/ctrlProp" Id="rId6"/><Relationship Target="../ctrlProps/ctrlProp200.xml" Type="http://schemas.openxmlformats.org/officeDocument/2006/relationships/ctrlProp" Id="rId11"/><Relationship Target="../ctrlProps/ctrlProp213.xml" Type="http://schemas.openxmlformats.org/officeDocument/2006/relationships/ctrlProp" Id="rId24"/><Relationship Target="../ctrlProps/ctrlProp221.xml" Type="http://schemas.openxmlformats.org/officeDocument/2006/relationships/ctrlProp" Id="rId32"/><Relationship Target="../ctrlProps/ctrlProp226.xml" Type="http://schemas.openxmlformats.org/officeDocument/2006/relationships/ctrlProp" Id="rId37"/><Relationship Target="../ctrlProps/ctrlProp229.xml" Type="http://schemas.openxmlformats.org/officeDocument/2006/relationships/ctrlProp" Id="rId40"/><Relationship Target="../ctrlProps/ctrlProp234.xml" Type="http://schemas.openxmlformats.org/officeDocument/2006/relationships/ctrlProp" Id="rId45"/><Relationship Target="../ctrlProps/ctrlProp242.xml" Type="http://schemas.openxmlformats.org/officeDocument/2006/relationships/ctrlProp" Id="rId53"/><Relationship Target="../ctrlProps/ctrlProp194.xml" Type="http://schemas.openxmlformats.org/officeDocument/2006/relationships/ctrlProp" Id="rId5"/><Relationship Target="../ctrlProps/ctrlProp204.xml" Type="http://schemas.openxmlformats.org/officeDocument/2006/relationships/ctrlProp" Id="rId15"/><Relationship Target="../ctrlProps/ctrlProp212.xml" Type="http://schemas.openxmlformats.org/officeDocument/2006/relationships/ctrlProp" Id="rId23"/><Relationship Target="../ctrlProps/ctrlProp217.xml" Type="http://schemas.openxmlformats.org/officeDocument/2006/relationships/ctrlProp" Id="rId28"/><Relationship Target="../ctrlProps/ctrlProp225.xml" Type="http://schemas.openxmlformats.org/officeDocument/2006/relationships/ctrlProp" Id="rId36"/><Relationship Target="../ctrlProps/ctrlProp238.xml" Type="http://schemas.openxmlformats.org/officeDocument/2006/relationships/ctrlProp" Id="rId49"/><Relationship Target="../ctrlProps/ctrlProp199.xml" Type="http://schemas.openxmlformats.org/officeDocument/2006/relationships/ctrlProp" Id="rId10"/><Relationship Target="../ctrlProps/ctrlProp208.xml" Type="http://schemas.openxmlformats.org/officeDocument/2006/relationships/ctrlProp" Id="rId19"/><Relationship Target="../ctrlProps/ctrlProp220.xml" Type="http://schemas.openxmlformats.org/officeDocument/2006/relationships/ctrlProp" Id="rId31"/><Relationship Target="../ctrlProps/ctrlProp233.xml" Type="http://schemas.openxmlformats.org/officeDocument/2006/relationships/ctrlProp" Id="rId44"/><Relationship Target="../ctrlProps/ctrlProp241.xml" Type="http://schemas.openxmlformats.org/officeDocument/2006/relationships/ctrlProp" Id="rId52"/><Relationship Target="../ctrlProps/ctrlProp193.xml" Type="http://schemas.openxmlformats.org/officeDocument/2006/relationships/ctrlProp" Id="rId4"/><Relationship Target="../ctrlProps/ctrlProp198.xml" Type="http://schemas.openxmlformats.org/officeDocument/2006/relationships/ctrlProp" Id="rId9"/><Relationship Target="../ctrlProps/ctrlProp203.xml" Type="http://schemas.openxmlformats.org/officeDocument/2006/relationships/ctrlProp" Id="rId14"/><Relationship Target="../ctrlProps/ctrlProp211.xml" Type="http://schemas.openxmlformats.org/officeDocument/2006/relationships/ctrlProp" Id="rId22"/><Relationship Target="../ctrlProps/ctrlProp216.xml" Type="http://schemas.openxmlformats.org/officeDocument/2006/relationships/ctrlProp" Id="rId27"/><Relationship Target="../ctrlProps/ctrlProp219.xml" Type="http://schemas.openxmlformats.org/officeDocument/2006/relationships/ctrlProp" Id="rId30"/><Relationship Target="../ctrlProps/ctrlProp224.xml" Type="http://schemas.openxmlformats.org/officeDocument/2006/relationships/ctrlProp" Id="rId35"/><Relationship Target="../ctrlProps/ctrlProp232.xml" Type="http://schemas.openxmlformats.org/officeDocument/2006/relationships/ctrlProp" Id="rId43"/><Relationship Target="../ctrlProps/ctrlProp237.xml" Type="http://schemas.openxmlformats.org/officeDocument/2006/relationships/ctrlProp" Id="rId48"/><Relationship Target="../ctrlProps/ctrlProp197.xml" Type="http://schemas.openxmlformats.org/officeDocument/2006/relationships/ctrlProp" Id="rId8"/><Relationship Target="../ctrlProps/ctrlProp240.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273"/>
      <c r="B2" s="2274"/>
    </row>
    <row r="3" s="111" customFormat="true" ht="22.5" customHeight="true" x14ac:dyDescent="0.35">
      <c r="A3" s="124"/>
      <c r="B3" s="125"/>
    </row>
    <row r="4" s="111" customFormat="true" ht="22.5" customHeight="true" x14ac:dyDescent="0.35">
      <c r="A4" s="120"/>
      <c r="B4" s="121"/>
      <c r="C4" s="388" t="s">
        <v>27</v>
      </c>
    </row>
    <row r="5" s="111" customFormat="true" ht="22.5" customHeight="true" x14ac:dyDescent="0.35">
      <c r="A5" s="2273"/>
      <c r="B5" s="2274"/>
      <c r="C5" s="388"/>
    </row>
    <row r="6" s="111" customFormat="true" ht="29.25" customHeight="true" x14ac:dyDescent="0.2">
      <c r="A6" s="2275"/>
      <c r="B6" s="2277"/>
      <c r="C6" s="388" t="s">
        <v>28</v>
      </c>
    </row>
    <row r="7" s="111" customFormat="true" ht="25.9" customHeight="true" x14ac:dyDescent="0.4">
      <c r="A7" s="2269"/>
      <c r="B7" s="2270"/>
      <c r="C7" s="390" t="str">
        <f ca="true">+Water!B5</f>
        <v>Haiti</v>
      </c>
    </row>
    <row r="8" s="111" customFormat="true" ht="15" customHeight="true" x14ac:dyDescent="0.2">
      <c r="A8" s="2271"/>
      <c r="B8" s="2272"/>
      <c r="C8" s="388"/>
    </row>
    <row r="9" s="111" customFormat="true" ht="15" customHeight="true" x14ac:dyDescent="0.2">
      <c r="A9" s="125"/>
      <c r="B9" s="128"/>
      <c r="C9" s="389"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DHS00</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DHS06</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DHS12</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DHS17</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273"/>
      <c r="B108" s="2274"/>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269"/>
      <c r="B113" s="2270"/>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271"/>
      <c r="B114" s="2272"/>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273"/>
      <c r="B208" s="2274"/>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269"/>
      <c r="B213" s="2270"/>
    </row>
    <row r="214" s="123" customFormat="true" ht="15" customHeight="true" x14ac:dyDescent="0.2">
      <c r="A214" s="2275"/>
      <c r="B214" s="2276"/>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314" t="s">
        <v>123</v>
      </c>
      <c r="C4" s="2314"/>
      <c r="D4" s="2314"/>
      <c r="E4" s="2314"/>
      <c r="F4" s="2314"/>
      <c r="G4" s="2314"/>
      <c r="H4" s="2314"/>
      <c r="I4" s="2314"/>
      <c r="J4" s="2314"/>
      <c r="K4" s="2314"/>
      <c r="L4" s="2314"/>
      <c r="M4" s="2314"/>
      <c r="N4" s="2314"/>
      <c r="O4" s="2314"/>
      <c r="P4" s="2314"/>
      <c r="Q4" s="2314"/>
      <c r="R4" s="2314"/>
      <c r="S4" s="2314"/>
      <c r="T4" s="2314"/>
      <c r="U4" s="2314"/>
      <c r="V4" s="2314"/>
      <c r="W4" s="2314"/>
      <c r="X4" s="2314"/>
      <c r="Y4" s="2314"/>
    </row>
    <row r="5" ht="29.1" customHeight="true" x14ac:dyDescent="0.4">
      <c r="A5" s="35"/>
      <c r="B5" s="2281" t="str">
        <f ca="true">IF(ISERROR(INDIRECT(CONCATENATE($B105,"!A2"))),"",INDIRECT(CONCATENATE($B105,"!A2")))</f>
        <v>Haiti</v>
      </c>
      <c r="C5" s="2281"/>
      <c r="D5" s="2281"/>
      <c r="E5" s="2281"/>
      <c r="F5" s="2281"/>
      <c r="G5" s="2281"/>
      <c r="H5" s="2281"/>
      <c r="I5" s="2281"/>
      <c r="J5" s="2281"/>
      <c r="K5" s="2281"/>
      <c r="L5" s="2281"/>
      <c r="M5" s="2281"/>
      <c r="N5" s="2281"/>
      <c r="O5" s="2281"/>
      <c r="P5" s="2281"/>
      <c r="Q5" s="2281"/>
      <c r="R5" s="2281"/>
      <c r="S5" s="2281"/>
      <c r="T5" s="2281"/>
      <c r="U5" s="2281"/>
      <c r="V5" s="2281"/>
      <c r="W5" s="2281"/>
      <c r="X5" s="2281"/>
      <c r="Y5" s="2281"/>
    </row>
    <row r="6" x14ac:dyDescent="0.2">
      <c r="F6" s="36"/>
      <c r="G6" s="36"/>
      <c r="J6" s="37"/>
      <c r="K6" s="37"/>
      <c r="L6" s="37"/>
      <c r="M6" s="37"/>
      <c r="N6" s="37"/>
      <c r="O6" s="37"/>
      <c r="P6" s="37"/>
    </row>
    <row r="7" s="38" customFormat="true" ht="18" x14ac:dyDescent="0.25">
      <c r="B7" s="2278" t="str">
        <f>B118</f>
        <v>National use of drinking water sources, 2000–2020</v>
      </c>
      <c r="C7" s="2278"/>
      <c r="D7" s="2278"/>
      <c r="E7" s="2278"/>
      <c r="F7" s="2278"/>
      <c r="G7" s="2278"/>
      <c r="H7" s="2278"/>
      <c r="I7" s="2278"/>
      <c r="J7" s="2278" t="str">
        <f>B218</f>
        <v>Urban use of drinking water sources,  2000–2020</v>
      </c>
      <c r="K7" s="2278"/>
      <c r="L7" s="2278"/>
      <c r="M7" s="2278"/>
      <c r="N7" s="2278"/>
      <c r="O7" s="2278"/>
      <c r="P7" s="2278"/>
      <c r="Q7" s="2278"/>
      <c r="R7" s="2278" t="str">
        <f>B318</f>
        <v>Rural use of drinking water sources, 2000–2020</v>
      </c>
      <c r="S7" s="2278"/>
      <c r="T7" s="2278"/>
      <c r="U7" s="2278"/>
      <c r="V7" s="2278"/>
      <c r="W7" s="2278"/>
      <c r="X7" s="2278"/>
      <c r="Y7" s="227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291" t="str">
        <f ca="true">IF(ISERROR(INDIRECT(CONCATENATE($B105,"!A2"))),"",INDIRECT(CONCATENATE($B105,"!A2")))</f>
        <v>Haiti</v>
      </c>
      <c r="C31" s="2292"/>
      <c r="D31" s="2292"/>
      <c r="E31" s="2293"/>
      <c r="F31" s="2283" t="s">
        <v>0</v>
      </c>
      <c r="G31" s="2283"/>
      <c r="H31" s="2283"/>
      <c r="I31" s="2284"/>
      <c r="J31" s="2282" t="s">
        <v>1</v>
      </c>
      <c r="K31" s="2283"/>
      <c r="L31" s="2283"/>
      <c r="M31" s="2284"/>
      <c r="N31" s="2282" t="s">
        <v>2</v>
      </c>
      <c r="O31" s="2283"/>
      <c r="P31" s="2283"/>
      <c r="Q31" s="2284"/>
      <c r="R31" s="2282" t="s">
        <v>3</v>
      </c>
      <c r="S31" s="2283"/>
      <c r="T31" s="2283"/>
      <c r="U31" s="2284"/>
      <c r="V31" s="2282" t="s">
        <v>4</v>
      </c>
      <c r="W31" s="2283"/>
      <c r="X31" s="2283"/>
      <c r="Y31" s="2284"/>
    </row>
    <row r="32" s="44" customFormat="true" ht="22.5" customHeight="true" x14ac:dyDescent="0.2">
      <c r="B32" s="2294"/>
      <c r="C32" s="2295"/>
      <c r="D32" s="2295"/>
      <c r="E32" s="2296"/>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285" t="s">
        <v>5</v>
      </c>
      <c r="C33" s="2286"/>
      <c r="D33" s="2289" t="s">
        <v>25</v>
      </c>
      <c r="E33" s="33">
        <f>C99</f>
        <v>2000</v>
      </c>
      <c r="F33" s="45">
        <f ca="true">E99</f>
        <v>21.627376936791684</v>
      </c>
      <c r="G33" s="46">
        <f t="shared" ref="G33:I34" ca="true" si="0">F99</f>
        <v>9.5892573664339622</v>
      </c>
      <c r="H33" s="47">
        <f t="shared" ca="true" si="0"/>
        <v>60.445563850418239</v>
      </c>
      <c r="I33" s="48">
        <f t="shared" ca="true" si="0"/>
        <v>8.3378018463561148</v>
      </c>
      <c r="J33" s="45">
        <f ca="true">J99</f>
        <v>28.714324725501339</v>
      </c>
      <c r="K33" s="46">
        <f t="shared" ref="K33:M34" ca="true" si="1">K99</f>
        <v>9.8210912801995462</v>
      </c>
      <c r="L33" s="47">
        <f t="shared" ca="true" si="1"/>
        <v>51.998179809763542</v>
      </c>
      <c r="M33" s="48">
        <f t="shared" ca="true" si="1"/>
        <v>9.4664041845355769</v>
      </c>
      <c r="N33" s="45">
        <f ca="true">O99</f>
        <v>51.103253525019554</v>
      </c>
      <c r="O33" s="46">
        <f t="shared" ref="O33:Q34" ca="true" si="2">P99</f>
        <v>9.1741529422566934</v>
      </c>
      <c r="P33" s="47">
        <f t="shared" ca="true" si="2"/>
        <v>33.867214171337423</v>
      </c>
      <c r="Q33" s="48">
        <f t="shared" ca="true" si="2"/>
        <v>5.8553793613863263</v>
      </c>
      <c r="R33" s="45">
        <f ca="true">T99</f>
        <v>81.919310700308273</v>
      </c>
      <c r="S33" s="46">
        <f t="shared" ref="S33:U34" ca="true" si="3">U99</f>
        <v>6.8695368210905094</v>
      </c>
      <c r="T33" s="47">
        <f t="shared" ca="true" si="3"/>
        <v>10.206651797807197</v>
      </c>
      <c r="U33" s="48">
        <f t="shared" ca="true" si="3"/>
        <v>1.004500680794024</v>
      </c>
      <c r="V33" s="45">
        <f ca="true">Y99</f>
        <v>93.069108846160191</v>
      </c>
      <c r="W33" s="46">
        <f t="shared" ref="W33:Y34" ca="true" si="4">Z99</f>
        <v>3.9526725063700776</v>
      </c>
      <c r="X33" s="47">
        <f t="shared" ca="true" si="4"/>
        <v>2.9782186474697312</v>
      </c>
      <c r="Y33" s="48">
        <f t="shared" ca="true" si="4"/>
        <v>0</v>
      </c>
    </row>
    <row r="34" x14ac:dyDescent="0.2">
      <c r="B34" s="2287"/>
      <c r="C34" s="2288"/>
      <c r="D34" s="2290"/>
      <c r="E34" s="34">
        <f>C100</f>
        <v>2020</v>
      </c>
      <c r="F34" s="50">
        <f ca="true">E100</f>
        <v>29.175803431302658</v>
      </c>
      <c r="G34" s="51">
        <f t="shared" ca="true" si="0"/>
        <v>12.936117440081546</v>
      </c>
      <c r="H34" s="52">
        <f t="shared" ca="true" si="0"/>
        <v>56.615961848799088</v>
      </c>
      <c r="I34" s="53">
        <f t="shared" ca="true" si="0"/>
        <v>1.2721172798167117</v>
      </c>
      <c r="J34" s="50">
        <f ca="true">J100</f>
        <v>43.557057876336245</v>
      </c>
      <c r="K34" s="51">
        <f t="shared" ca="true" si="1"/>
        <v>14.897715526652146</v>
      </c>
      <c r="L34" s="52">
        <f t="shared" ca="true" si="1"/>
        <v>40.803612804226532</v>
      </c>
      <c r="M34" s="53">
        <f t="shared" ca="true" si="1"/>
        <v>0.74161379278507411</v>
      </c>
      <c r="N34" s="50">
        <f ca="true">O100</f>
        <v>69.596564560630881</v>
      </c>
      <c r="O34" s="51">
        <f t="shared" ca="true" si="2"/>
        <v>12.494107194608905</v>
      </c>
      <c r="P34" s="52">
        <f t="shared" ca="true" si="2"/>
        <v>17.909328244760218</v>
      </c>
      <c r="Q34" s="53">
        <f t="shared" ca="true" si="2"/>
        <v>0</v>
      </c>
      <c r="R34" s="50">
        <f ca="true">T100</f>
        <v>88.856549528986065</v>
      </c>
      <c r="S34" s="51">
        <f t="shared" ca="true" si="3"/>
        <v>7.4512753289332219</v>
      </c>
      <c r="T34" s="52">
        <f t="shared" ca="true" si="3"/>
        <v>3.6728383869409527</v>
      </c>
      <c r="U34" s="53">
        <f t="shared" ca="true" si="3"/>
        <v>1.9336755139761408E-2</v>
      </c>
      <c r="V34" s="50">
        <f ca="true">Y100</f>
        <v>94.380703043891771</v>
      </c>
      <c r="W34" s="51">
        <f t="shared" ca="true" si="4"/>
        <v>4.0083762988438787</v>
      </c>
      <c r="X34" s="52">
        <f t="shared" ca="true" si="4"/>
        <v>1.551161591676447</v>
      </c>
      <c r="Y34" s="53">
        <f t="shared" ca="true" si="4"/>
        <v>5.9759065587899229E-2</v>
      </c>
    </row>
    <row r="35" x14ac:dyDescent="0.2">
      <c r="F35" s="36"/>
      <c r="H35" s="39"/>
    </row>
    <row r="36" x14ac:dyDescent="0.2">
      <c r="B36" s="2285" t="s">
        <v>6</v>
      </c>
      <c r="C36" s="2286"/>
      <c r="D36" s="2289" t="s">
        <v>25</v>
      </c>
      <c r="E36" s="33">
        <f>C199</f>
        <v>2000</v>
      </c>
      <c r="F36" s="45">
        <f ca="true">E199</f>
        <v>74.991886733699559</v>
      </c>
      <c r="G36" s="46">
        <f t="shared" ref="G36:I37" ca="true" si="5">F199</f>
        <v>10.292670861990597</v>
      </c>
      <c r="H36" s="47">
        <f t="shared" ca="true" si="5"/>
        <v>11.157967779878277</v>
      </c>
      <c r="I36" s="48">
        <f t="shared" ca="true" si="5"/>
        <v>3.5574746244315634</v>
      </c>
      <c r="J36" s="45">
        <f ca="true">J199</f>
        <v>87.751544885557564</v>
      </c>
      <c r="K36" s="46">
        <f t="shared" ref="K36:M37" ca="true" si="6">K199</f>
        <v>7.9967388195387601</v>
      </c>
      <c r="L36" s="47">
        <f t="shared" ca="true" si="6"/>
        <v>4.0472719991011701</v>
      </c>
      <c r="M36" s="48">
        <f t="shared" ca="true" si="6"/>
        <v>0.20444429580250656</v>
      </c>
      <c r="N36" s="45">
        <f ca="true">O199</f>
        <v>92.377726379530756</v>
      </c>
      <c r="O36" s="46">
        <f t="shared" ref="O36:Q37" ca="true" si="7">P199</f>
        <v>6.2863831070474214</v>
      </c>
      <c r="P36" s="47">
        <f t="shared" ca="true" si="7"/>
        <v>1.3358905134218162</v>
      </c>
      <c r="Q36" s="48">
        <f t="shared" ca="true" si="7"/>
        <v>0</v>
      </c>
      <c r="R36" s="45">
        <f ca="true">T199</f>
        <v>94.666261754881475</v>
      </c>
      <c r="S36" s="46">
        <f t="shared" ref="S36:U37" ca="true" si="8">U199</f>
        <v>3.6476454395302365</v>
      </c>
      <c r="T36" s="47">
        <f t="shared" ca="true" si="8"/>
        <v>1.686092805588288</v>
      </c>
      <c r="U36" s="48">
        <f t="shared" ca="true" si="8"/>
        <v>0</v>
      </c>
      <c r="V36" s="45">
        <f ca="true">Y199</f>
        <v>96.620406446742976</v>
      </c>
      <c r="W36" s="46">
        <f t="shared" ref="W36:Y37" ca="true" si="9">Z199</f>
        <v>2.9746588767811404</v>
      </c>
      <c r="X36" s="47">
        <f t="shared" ca="true" si="9"/>
        <v>0.40493467647588943</v>
      </c>
      <c r="Y36" s="48">
        <f t="shared" ca="true" si="9"/>
        <v>0</v>
      </c>
    </row>
    <row r="37" x14ac:dyDescent="0.2">
      <c r="B37" s="2287"/>
      <c r="C37" s="2288"/>
      <c r="D37" s="2290"/>
      <c r="E37" s="34">
        <f>C200</f>
        <v>2020</v>
      </c>
      <c r="F37" s="50">
        <f ca="true">E200</f>
        <v>78.90835605785891</v>
      </c>
      <c r="G37" s="51">
        <f t="shared" ca="true" si="5"/>
        <v>10.830208073686595</v>
      </c>
      <c r="H37" s="52">
        <f t="shared" ca="true" si="5"/>
        <v>10.261435868454498</v>
      </c>
      <c r="I37" s="53">
        <f t="shared" ca="true" si="5"/>
        <v>0</v>
      </c>
      <c r="J37" s="50">
        <f ca="true">J200</f>
        <v>86.440040328957366</v>
      </c>
      <c r="K37" s="51">
        <f t="shared" ca="true" si="6"/>
        <v>7.8772222980525068</v>
      </c>
      <c r="L37" s="52">
        <f t="shared" ca="true" si="6"/>
        <v>5.5625320677362851</v>
      </c>
      <c r="M37" s="53">
        <f t="shared" ca="true" si="6"/>
        <v>0.1202053052538492</v>
      </c>
      <c r="N37" s="50">
        <f ca="true">O200</f>
        <v>90.61373447955377</v>
      </c>
      <c r="O37" s="51">
        <f t="shared" ca="true" si="7"/>
        <v>6.1663419530204795</v>
      </c>
      <c r="P37" s="52">
        <f t="shared" ca="true" si="7"/>
        <v>3.2199235674257523</v>
      </c>
      <c r="Q37" s="53">
        <f t="shared" ca="true" si="7"/>
        <v>0</v>
      </c>
      <c r="R37" s="50">
        <f ca="true">T200</f>
        <v>94.832799601036555</v>
      </c>
      <c r="S37" s="51">
        <f t="shared" ca="true" si="8"/>
        <v>3.654062414319097</v>
      </c>
      <c r="T37" s="52">
        <f t="shared" ca="true" si="8"/>
        <v>1.3934317431258876</v>
      </c>
      <c r="U37" s="53">
        <f t="shared" ca="true" si="8"/>
        <v>0.1197062415184611</v>
      </c>
      <c r="V37" s="50">
        <f ca="true">Y200</f>
        <v>95.700918312391167</v>
      </c>
      <c r="W37" s="51">
        <f t="shared" ca="true" si="9"/>
        <v>2.9463505344595604</v>
      </c>
      <c r="X37" s="52">
        <f t="shared" ca="true" si="9"/>
        <v>1.3527311531492785</v>
      </c>
      <c r="Y37" s="53">
        <f t="shared" ca="true" si="9"/>
        <v>0</v>
      </c>
    </row>
    <row r="38" x14ac:dyDescent="0.2">
      <c r="F38" s="36"/>
      <c r="G38" s="36"/>
      <c r="H38" s="39"/>
      <c r="I38" s="39"/>
    </row>
    <row r="39" x14ac:dyDescent="0.2">
      <c r="B39" s="2285" t="s">
        <v>7</v>
      </c>
      <c r="C39" s="2286"/>
      <c r="D39" s="2289" t="s">
        <v>25</v>
      </c>
      <c r="E39" s="33">
        <f>C299</f>
        <v>2000</v>
      </c>
      <c r="F39" s="45">
        <f ca="true">E299</f>
        <v>29.248934489711523</v>
      </c>
      <c r="G39" s="46">
        <f t="shared" ref="G39:I40" ca="true" si="10">F299</f>
        <v>14.34025962162827</v>
      </c>
      <c r="H39" s="47">
        <f t="shared" ca="true" si="10"/>
        <v>43.482670581837283</v>
      </c>
      <c r="I39" s="48">
        <f t="shared" ca="true" si="10"/>
        <v>12.928135306822924</v>
      </c>
      <c r="J39" s="45">
        <f ca="true">J299</f>
        <v>29.234373171146753</v>
      </c>
      <c r="K39" s="46">
        <f t="shared" ref="K39:M40" ca="true" si="11">K299</f>
        <v>11.356651605226064</v>
      </c>
      <c r="L39" s="47">
        <f t="shared" ca="true" si="11"/>
        <v>49.487179069144304</v>
      </c>
      <c r="M39" s="48">
        <f t="shared" ca="true" si="11"/>
        <v>9.9217961544828768</v>
      </c>
      <c r="N39" s="45">
        <f ca="true">O299</f>
        <v>34.030462074677182</v>
      </c>
      <c r="O39" s="46">
        <f t="shared" ref="O39:Q40" ca="true" si="12">P299</f>
        <v>13.161365542658139</v>
      </c>
      <c r="P39" s="47">
        <f t="shared" ca="true" si="12"/>
        <v>42.088101089660995</v>
      </c>
      <c r="Q39" s="48">
        <f t="shared" ca="true" si="12"/>
        <v>10.720071293003684</v>
      </c>
      <c r="R39" s="45">
        <f ca="true">T299</f>
        <v>45.927310087631298</v>
      </c>
      <c r="S39" s="46">
        <f t="shared" ref="S39:U40" ca="true" si="13">U299</f>
        <v>10.441725693945758</v>
      </c>
      <c r="T39" s="47">
        <f t="shared" ca="true" si="13"/>
        <v>34.854526055548376</v>
      </c>
      <c r="U39" s="48">
        <f t="shared" ca="true" si="13"/>
        <v>8.7764381628745696</v>
      </c>
      <c r="V39" s="45">
        <f ca="true">Y299</f>
        <v>68.263591921651425</v>
      </c>
      <c r="W39" s="46">
        <f t="shared" ref="W39:Y40" ca="true" si="14">Z299</f>
        <v>7.8831528324193929</v>
      </c>
      <c r="X39" s="47">
        <f t="shared" ca="true" si="14"/>
        <v>20.316207750046487</v>
      </c>
      <c r="Y39" s="48">
        <f t="shared" ca="true" si="14"/>
        <v>3.537047495882689</v>
      </c>
    </row>
    <row r="40" x14ac:dyDescent="0.2">
      <c r="B40" s="2287"/>
      <c r="C40" s="2288"/>
      <c r="D40" s="2290"/>
      <c r="E40" s="34">
        <f>C300</f>
        <v>2020</v>
      </c>
      <c r="F40" s="50">
        <f ca="true">E300</f>
        <v>21.646734188388418</v>
      </c>
      <c r="G40" s="51">
        <f t="shared" ca="true" si="10"/>
        <v>10.613028940628881</v>
      </c>
      <c r="H40" s="52">
        <f t="shared" ca="true" si="10"/>
        <v>67.620842433718963</v>
      </c>
      <c r="I40" s="53">
        <f t="shared" ca="true" si="10"/>
        <v>0.11939443726373611</v>
      </c>
      <c r="J40" s="50">
        <f ca="true">J300</f>
        <v>30.267263511171578</v>
      </c>
      <c r="K40" s="51">
        <f t="shared" ca="true" si="11"/>
        <v>11.757897620298577</v>
      </c>
      <c r="L40" s="52">
        <f t="shared" ca="true" si="11"/>
        <v>55.913570693334179</v>
      </c>
      <c r="M40" s="53">
        <f t="shared" ca="true" si="11"/>
        <v>2.0612681751956643</v>
      </c>
      <c r="N40" s="50">
        <f ca="true">O300</f>
        <v>34.787599694553734</v>
      </c>
      <c r="O40" s="51">
        <f t="shared" ca="true" si="12"/>
        <v>13.454190393505771</v>
      </c>
      <c r="P40" s="52">
        <f t="shared" ca="true" si="12"/>
        <v>50.543876588364441</v>
      </c>
      <c r="Q40" s="53">
        <f t="shared" ca="true" si="12"/>
        <v>1.2143333235760565</v>
      </c>
      <c r="R40" s="50">
        <f ca="true">T300</f>
        <v>53.235418429198177</v>
      </c>
      <c r="S40" s="51">
        <f t="shared" ca="true" si="13"/>
        <v>12.103248271659906</v>
      </c>
      <c r="T40" s="52">
        <f t="shared" ca="true" si="13"/>
        <v>34.568478028088066</v>
      </c>
      <c r="U40" s="53">
        <f t="shared" ca="true" si="13"/>
        <v>9.2855271053849719E-2</v>
      </c>
      <c r="V40" s="50">
        <f ca="true">Y300</f>
        <v>81.123961405462097</v>
      </c>
      <c r="W40" s="51">
        <f t="shared" ca="true" si="14"/>
        <v>9.3682820977914769</v>
      </c>
      <c r="X40" s="52">
        <f t="shared" ca="true" si="14"/>
        <v>9.5077564967464241</v>
      </c>
      <c r="Y40" s="53">
        <f t="shared" ca="true" si="14"/>
        <v>0</v>
      </c>
    </row>
    <row r="97" s="40" customFormat="true" ht="16.5" customHeight="true" x14ac:dyDescent="0.2">
      <c r="A97" s="2300" t="s">
        <v>5</v>
      </c>
      <c r="B97" s="2300"/>
      <c r="C97" s="2300"/>
      <c r="D97" s="2297" t="s">
        <v>0</v>
      </c>
      <c r="E97" s="2298"/>
      <c r="F97" s="2298"/>
      <c r="G97" s="2298"/>
      <c r="H97" s="2299"/>
      <c r="I97" s="2297" t="s">
        <v>1</v>
      </c>
      <c r="J97" s="2298"/>
      <c r="K97" s="2298"/>
      <c r="L97" s="2298"/>
      <c r="M97" s="2299"/>
      <c r="N97" s="2297" t="s">
        <v>2</v>
      </c>
      <c r="O97" s="2298"/>
      <c r="P97" s="2298"/>
      <c r="Q97" s="2298"/>
      <c r="R97" s="2299"/>
      <c r="S97" s="2297" t="s">
        <v>3</v>
      </c>
      <c r="T97" s="2298"/>
      <c r="U97" s="2298"/>
      <c r="V97" s="2298"/>
      <c r="W97" s="2299"/>
      <c r="X97" s="2297" t="s">
        <v>4</v>
      </c>
      <c r="Y97" s="2298"/>
      <c r="Z97" s="2298"/>
      <c r="AA97" s="2298"/>
      <c r="AB97" s="2299"/>
    </row>
    <row r="98" s="44" customFormat="true" ht="22.5" customHeight="true" x14ac:dyDescent="0.2">
      <c r="A98" s="2301"/>
      <c r="B98" s="2301"/>
      <c r="C98" s="2301"/>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305" t="s">
        <v>10</v>
      </c>
      <c r="B99" s="2306"/>
      <c r="C99" s="209">
        <v>2000</v>
      </c>
      <c r="D99" s="56">
        <f ca="true">IF((D101+H101)&gt;100,D101*100/(D101+H101),D101)</f>
        <v>31.216634303225646</v>
      </c>
      <c r="E99" s="57">
        <f ca="true">D99*AVERAGEIF(E105:E116,"&gt;0")/100</f>
        <v>21.627376936791684</v>
      </c>
      <c r="F99" s="58">
        <f ca="true">D99*(100-AVERAGEIF(E105:E116,"&gt;0"))/100</f>
        <v>9.5892573664339622</v>
      </c>
      <c r="G99" s="59">
        <f ca="true">100-(E99+F99+H99)</f>
        <v>60.445563850418239</v>
      </c>
      <c r="H99" s="60">
        <f ca="true">IF((D101+H101)&gt;100,H101*100/(D101+H101),H101)</f>
        <v>8.3378018463561148</v>
      </c>
      <c r="I99" s="56">
        <f ca="true">IF((I101+M101)&gt;100,I101*100/(I101+M101),I101)</f>
        <v>38.535416005700881</v>
      </c>
      <c r="J99" s="57">
        <f ca="true">I99*AVERAGEIF(J105:J116,"&gt;0")/100</f>
        <v>28.714324725501339</v>
      </c>
      <c r="K99" s="61">
        <f ca="true">I99*(100-AVERAGEIF(J105:J116,"&gt;0"))/100</f>
        <v>9.8210912801995462</v>
      </c>
      <c r="L99" s="62">
        <f ca="true">100-(J99+K99+M99)</f>
        <v>51.998179809763542</v>
      </c>
      <c r="M99" s="63">
        <f ca="true">IF((I101+M101)&gt;100,M101*100/(I101+M101),M101)</f>
        <v>9.4664041845355769</v>
      </c>
      <c r="N99" s="56">
        <f ca="true">IF((N101+R101)&gt;100,N101*100/(N101+R101),N101)</f>
        <v>60.277406467276251</v>
      </c>
      <c r="O99" s="57">
        <f ca="true">N99*AVERAGEIF(O105:O116,"&gt;0")/100</f>
        <v>51.103253525019554</v>
      </c>
      <c r="P99" s="61">
        <f ca="true">N99*(100-AVERAGEIF(O105:O116,"&gt;0"))/100</f>
        <v>9.1741529422566934</v>
      </c>
      <c r="Q99" s="62">
        <f ca="true">100-(O99+P99+R99)</f>
        <v>33.867214171337423</v>
      </c>
      <c r="R99" s="63">
        <f ca="true">IF((N101+R101)&gt;100,R101*100/(N101+R101),R101)</f>
        <v>5.8553793613863263</v>
      </c>
      <c r="S99" s="56">
        <f ca="true">IF((S101+W101)&gt;100,S101*100/(S101+W101),S101)</f>
        <v>88.788847521398793</v>
      </c>
      <c r="T99" s="57">
        <f ca="true">S99*AVERAGEIF(T105:T116,"&gt;0")/100</f>
        <v>81.919310700308273</v>
      </c>
      <c r="U99" s="61">
        <f ca="true">S99*(100-AVERAGEIF(T105:T116,"&gt;0"))/100</f>
        <v>6.8695368210905094</v>
      </c>
      <c r="V99" s="62">
        <f ca="true">100-(T99+U99+W99)</f>
        <v>10.206651797807197</v>
      </c>
      <c r="W99" s="63">
        <f ca="true">IF((S101+W101)&gt;100,W101*100/(S101+W101),W101)</f>
        <v>1.004500680794024</v>
      </c>
      <c r="X99" s="56">
        <f ca="true">IF((X101+AB101)&gt;100,X101*100/(X101+AB101),X101)</f>
        <v>97.021781352530283</v>
      </c>
      <c r="Y99" s="57">
        <f ca="true">X99*AVERAGEIF(Y105:Y116,"&gt;0")/100</f>
        <v>93.069108846160191</v>
      </c>
      <c r="Z99" s="61">
        <f ca="true">X99*(100-AVERAGEIF(Y105:Y116,"&gt;0"))/100</f>
        <v>3.9526725063700776</v>
      </c>
      <c r="AA99" s="62">
        <f ca="true">100-(Y99+Z99+AB99)</f>
        <v>2.9782186474697312</v>
      </c>
      <c r="AB99" s="63">
        <f ca="true">IF((X101+AB101)&gt;100,AB101*100/(X101+AB101),AB101)</f>
        <v>0</v>
      </c>
    </row>
    <row r="100" s="64" customFormat="true" ht="15" customHeight="true" x14ac:dyDescent="0.2">
      <c r="A100" s="2307"/>
      <c r="B100" s="2308"/>
      <c r="C100" s="210">
        <v>2020</v>
      </c>
      <c r="D100" s="65">
        <f ca="true">IF((D102+H102)&gt;100,D102*100/(D102+H102),D102)</f>
        <v>42.1119208713842</v>
      </c>
      <c r="E100" s="66">
        <f ca="true">D100*AVERAGEIF(E105:E116,"&gt;0")/100</f>
        <v>29.175803431302658</v>
      </c>
      <c r="F100" s="67">
        <f ca="true">D100*(100-AVERAGEIF(E105:E116,"&gt;0"))/100</f>
        <v>12.936117440081546</v>
      </c>
      <c r="G100" s="68">
        <f ca="true">100-(E100+F100+H100)</f>
        <v>56.615961848799088</v>
      </c>
      <c r="H100" s="69">
        <f ca="true">IF((D102+H102)&gt;100,H102*100/(D102+H102),H102)</f>
        <v>1.2721172798167117</v>
      </c>
      <c r="I100" s="65">
        <f ca="true">IF((I102+M102)&gt;100,I102*100/(I102+M102),I102)</f>
        <v>58.454773402988394</v>
      </c>
      <c r="J100" s="66">
        <f ca="true">I100*AVERAGEIF(J105:J116,"&gt;0")/100</f>
        <v>43.557057876336245</v>
      </c>
      <c r="K100" s="67">
        <f ca="true">I100*(100-AVERAGEIF(J105:J116,"&gt;0"))/100</f>
        <v>14.897715526652146</v>
      </c>
      <c r="L100" s="68">
        <f ca="true">100-(J100+K100+M100)</f>
        <v>40.803612804226532</v>
      </c>
      <c r="M100" s="69">
        <f ca="true">IF((I102+M102)&gt;100,M102*100/(I102+M102),M102)</f>
        <v>0.74161379278507411</v>
      </c>
      <c r="N100" s="65">
        <f ca="true">IF((N102+R102)&gt;100,N102*100/(N102+R102),N102)</f>
        <v>82.090671755239782</v>
      </c>
      <c r="O100" s="66">
        <f ca="true">N100*AVERAGEIF(O105:O116,"&gt;0")/100</f>
        <v>69.596564560630881</v>
      </c>
      <c r="P100" s="67">
        <f ca="true">N100*(100-AVERAGEIF(O105:O116,"&gt;0"))/100</f>
        <v>12.494107194608905</v>
      </c>
      <c r="Q100" s="68">
        <f ca="true">100-(O100+P100+R100)</f>
        <v>17.909328244760218</v>
      </c>
      <c r="R100" s="69">
        <f ca="true">IF((N102+R102)&gt;100,R102*100/(N102+R102),R102)</f>
        <v>0</v>
      </c>
      <c r="S100" s="65">
        <f ca="true">IF((S102+W102)&gt;100,S102*100/(S102+W102),S102)</f>
        <v>96.307824857919286</v>
      </c>
      <c r="T100" s="66">
        <f ca="true">S100*AVERAGEIF(T105:T116,"&gt;0")/100</f>
        <v>88.856549528986065</v>
      </c>
      <c r="U100" s="67">
        <f ca="true">S100*(100-AVERAGEIF(T105:T116,"&gt;0"))/100</f>
        <v>7.4512753289332219</v>
      </c>
      <c r="V100" s="68">
        <f ca="true">100-(T100+U100+W100)</f>
        <v>3.6728383869409527</v>
      </c>
      <c r="W100" s="69">
        <f ca="true">IF((S102+W102)&gt;100,W102*100/(S102+W102),W102)</f>
        <v>1.9336755139761408E-2</v>
      </c>
      <c r="X100" s="65">
        <f ca="true">IF((X102+AB102)&gt;100,X102*100/(X102+AB102),X102)</f>
        <v>98.389079342735656</v>
      </c>
      <c r="Y100" s="66">
        <f ca="true">X100*AVERAGEIF(Y105:Y116,"&gt;0")/100</f>
        <v>94.380703043891771</v>
      </c>
      <c r="Z100" s="67">
        <f ca="true">X100*(100-AVERAGEIF(Y105:Y116,"&gt;0"))/100</f>
        <v>4.0083762988438787</v>
      </c>
      <c r="AA100" s="68">
        <f ca="true">100-(Y100+Z100+AB100)</f>
        <v>1.551161591676447</v>
      </c>
      <c r="AB100" s="69">
        <f ca="true">IF((X102+AB102)&gt;100,AB102*100/(X102+AB102),AB102)</f>
        <v>5.9759065587899229E-2</v>
      </c>
    </row>
    <row r="101" hidden="true" x14ac:dyDescent="0.2">
      <c r="A101" s="2309" t="s">
        <v>12</v>
      </c>
      <c r="B101" s="2310"/>
      <c r="C101" s="70">
        <f>MinRegYear(C99,C105:C116)</f>
        <v>2004</v>
      </c>
      <c r="D101" s="71">
        <f ca="true">IF(MAX(C105:C116)-MIN(C105:C116)&lt;5,AVERAGEIF(C105:C116,"&gt;0",D105:D116),
IF(FORECAST($C101,D$105:D$116,$C$105:$C$116)&lt;0,0,
IF(FORECAST($C101,D$105:D$116,$C$105:$C$116)&gt;100,100,
FORECAST($C101,D$105:D$116,$C$105:$C$116))))</f>
        <v>31.216634303225646</v>
      </c>
      <c r="E101" s="72"/>
      <c r="F101" s="73"/>
      <c r="G101" s="73"/>
      <c r="H101" s="74">
        <f ca="true">IF(MAX(C105:C116)-MIN(C105:C116)&lt;5,AVERAGEIF(C105:C116,"&gt;0",H105:H116),
IF(FORECAST($C101,H$105:H$116,$C$105:$C$116)&lt;0,0,
IF(FORECAST($C101,H$105:H$116,$C$105:$C$116)&gt;100,100,
FORECAST($C101,H$105:H$116,$C$105:$C$116))))</f>
        <v>8.3378018463561148</v>
      </c>
      <c r="I101" s="71">
        <f ca="true">IF(MAX(C105:C116)-MIN(C105:C116)&lt;5,AVERAGEIF(C105:C116,"&gt;0",I105:I116),
IF(FORECAST($C101,I$105:I$116,$C$105:$C$116)&lt;0,0,
IF(FORECAST($C101,I$105:I$116,$C$105:$C$116)&gt;100,100,
FORECAST($C101,I$105:I$116,$C$105:$C$116))))</f>
        <v>38.535416005700881</v>
      </c>
      <c r="J101" s="72"/>
      <c r="K101" s="73"/>
      <c r="L101" s="73"/>
      <c r="M101" s="74">
        <f ca="true">IF(MAX(C105:C116)-MIN(C105:C116)&lt;5,AVERAGEIF(C105:C116,"&gt;0",M105:M116),
IF(FORECAST($C101,M$105:M$116,$C$105:$C$116)&lt;0,0,
IF(FORECAST($C101,M$105:M$116,$C$105:$C$116)&gt;100,100,
FORECAST($C101,M$105:M$116,$C$105:$C$116))))</f>
        <v>9.4664041845355769</v>
      </c>
      <c r="N101" s="71">
        <f ca="true">IF(MAX(C105:C116)-MIN(C105:C116)&lt;5,AVERAGEIF(C105:C116,"&gt;0",N105:N116),
IF(FORECAST($C101,N$105:N$116,$C$105:$C$116)&lt;0,0,
IF(FORECAST($C101,N$105:N$116,$C$105:$C$116)&gt;100,100,
FORECAST($C101,N$105:N$116,$C$105:$C$116))))</f>
        <v>60.277406467276251</v>
      </c>
      <c r="O101" s="72"/>
      <c r="P101" s="73"/>
      <c r="Q101" s="73"/>
      <c r="R101" s="74">
        <f ca="true">IF(MAX(C105:C116)-MIN(C105:C116)&lt;5,AVERAGEIF(C105:C116,"&gt;0",R105:R116),
IF(FORECAST($C101,R$105:R$116,$C$105:$C$116)&lt;0,0,
IF(FORECAST($C101,R$105:R$116,$C$105:$C$116)&gt;100,100,
FORECAST($C101,R$105:R$116,$C$105:$C$116))))</f>
        <v>5.8553793613863263</v>
      </c>
      <c r="S101" s="71">
        <f ca="true">IF(MAX(C105:C116)-MIN(C105:C116)&lt;5,AVERAGEIF(C105:C116,"&gt;0",S105:S116),
IF(FORECAST($C101,S$105:S$116,$C$105:$C$116)&lt;0,0,
IF(FORECAST($C101,S$105:S$116,$C$105:$C$116)&gt;100,100,
FORECAST($C101,S$105:S$116,$C$105:$C$116))))</f>
        <v>88.788847521398793</v>
      </c>
      <c r="T101" s="72"/>
      <c r="U101" s="73"/>
      <c r="V101" s="73"/>
      <c r="W101" s="74">
        <f ca="true">IF(MAX(C105:C116)-MIN(C105:C116)&lt;5,AVERAGEIF(C105:C116,"&gt;0",W105:W116),
IF(FORECAST($C101,W$105:W$116,$C$105:$C$116)&lt;0,0,
IF(FORECAST($C101,W$105:W$116,$C$105:$C$116)&gt;100,100,
FORECAST($C101,W$105:W$116,$C$105:$C$116))))</f>
        <v>1.004500680794024</v>
      </c>
      <c r="X101" s="71">
        <f ca="true">IF(MAX(C105:C116)-MIN(C105:C116)&lt;5,AVERAGEIF(C105:C116,"&gt;0",X105:X116),
IF(FORECAST($C101,X$105:X$116,$C$105:$C$116)&lt;0,0,
IF(FORECAST($C101,X$105:X$116,$C$105:$C$116)&gt;100,100,
FORECAST($C101,X$105:X$116,$C$105:$C$116))))</f>
        <v>97.021781352530283</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311"/>
      <c r="B102" s="2312"/>
      <c r="C102" s="49">
        <f>MaxRegYear(C100,C105:C116)</f>
        <v>2019</v>
      </c>
      <c r="D102" s="75">
        <f ca="true">IF(MAX(C105:C116)-MIN(C105:C116)&lt;5,AVERAGEIF(C105:C116,"&gt;0",D105:D116),
IF(FORECAST($C102,D$105:D$116,$C$105:$C$116)&lt;0,0,
IF(FORECAST($C102,D$105:D$116,$C$105:$C$116)&gt;100,100,
FORECAST($C102,D$105:D$116,$C$105:$C$116))))</f>
        <v>42.1119208713842</v>
      </c>
      <c r="E102" s="76"/>
      <c r="F102" s="77"/>
      <c r="G102" s="77"/>
      <c r="H102" s="78">
        <f ca="true">IF(MAX(C105:C116)-MIN(C105:C116)&lt;5,AVERAGEIF(C105:C116,"&gt;0",H105:H116),
IF(FORECAST($C102,H$105:H$116,$C$105:$C$116)&lt;0,0,
IF(FORECAST($C102,H$105:H$116,$C$105:$C$116)&gt;100,100,
FORECAST($C102,H$105:H$116,$C$105:$C$116))))</f>
        <v>1.2721172798167117</v>
      </c>
      <c r="I102" s="75">
        <f ca="true">IF(MAX(C105:C116)-MIN(C105:C116)&lt;5,AVERAGEIF(C105:C116,"&gt;0",I105:I116),
IF(FORECAST($C102,I$105:I$116,$C$105:$C$116)&lt;0,0,
IF(FORECAST($C102,I$105:I$116,$C$105:$C$116)&gt;100,100,
FORECAST($C102,I$105:I$116,$C$105:$C$116))))</f>
        <v>58.454773402988394</v>
      </c>
      <c r="J102" s="76"/>
      <c r="K102" s="77"/>
      <c r="L102" s="77"/>
      <c r="M102" s="78">
        <f ca="true">IF(MAX(C105:C116)-MIN(C105:C116)&lt;5,AVERAGEIF(C105:C116,"&gt;0",M105:M116),
IF(FORECAST($C102,M$105:M$116,$C$105:$C$116)&lt;0,0,
IF(FORECAST($C102,M$105:M$116,$C$105:$C$116)&gt;100,100,
FORECAST($C102,M$105:M$116,$C$105:$C$116))))</f>
        <v>0.74161379278507411</v>
      </c>
      <c r="N102" s="75">
        <f ca="true">IF(MAX(C105:C116)-MIN(C105:C116)&lt;5,AVERAGEIF(C105:C116,"&gt;0",N105:N116),
IF(FORECAST($C102,N$105:N$116,$C$105:$C$116)&lt;0,0,
IF(FORECAST($C102,N$105:N$116,$C$105:$C$116)&gt;100,100,
FORECAST($C102,N$105:N$116,$C$105:$C$116))))</f>
        <v>82.090671755239782</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96.307824857919286</v>
      </c>
      <c r="T102" s="76"/>
      <c r="U102" s="77"/>
      <c r="V102" s="77"/>
      <c r="W102" s="78">
        <f ca="true">IF(MAX(C105:C116)-MIN(C105:C116)&lt;5,AVERAGEIF(C105:C116,"&gt;0",W105:W116),
IF(FORECAST($C102,W$105:W$116,$C$105:$C$116)&lt;0,0,
IF(FORECAST($C102,W$105:W$116,$C$105:$C$116)&gt;100,100,
FORECAST($C102,W$105:W$116,$C$105:$C$116))))</f>
        <v>1.9336755139761408E-2</v>
      </c>
      <c r="X102" s="75">
        <f ca="true">IF(MAX(C105:C116)-MIN(C105:C116)&lt;5,AVERAGEIF(C105:C116,"&gt;0",X105:X116),
IF(FORECAST($C102,X$105:X$116,$C$105:$C$116)&lt;0,0,
IF(FORECAST($C102,X$105:X$116,$C$105:$C$116)&gt;100,100,
FORECAST($C102,X$105:X$116,$C$105:$C$116))))</f>
        <v>98.389079342735656</v>
      </c>
      <c r="Y102" s="76"/>
      <c r="Z102" s="77"/>
      <c r="AA102" s="77"/>
      <c r="AB102" s="78">
        <f ca="true">IF(MAX(C105:C116)-MIN(C105:C116)&lt;5,AVERAGEIF(C105:C116,"&gt;0",AB105:AB116),
IF(FORECAST($C102,AB$105:AB$116,$C$105:$C$116)&lt;0,0,
IF(FORECAST($C102,AB$105:AB$116,$C$105:$C$116)&gt;100,100,
FORECAST($C102,AB$105:AB$116,$C$105:$C$116))))</f>
        <v>5.9759065587899229E-2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268" t="s">
        <v>471</v>
      </c>
      <c r="F104" s="219"/>
      <c r="G104" s="219"/>
      <c r="H104" s="85" t="s">
        <v>17</v>
      </c>
      <c r="I104" s="82" t="s">
        <v>14</v>
      </c>
      <c r="J104" s="2268" t="s">
        <v>471</v>
      </c>
      <c r="K104" s="219"/>
      <c r="L104" s="219"/>
      <c r="M104" s="85" t="s">
        <v>17</v>
      </c>
      <c r="N104" s="83" t="s">
        <v>14</v>
      </c>
      <c r="O104" s="2268" t="s">
        <v>471</v>
      </c>
      <c r="P104" s="219"/>
      <c r="Q104" s="219"/>
      <c r="R104" s="85" t="s">
        <v>17</v>
      </c>
      <c r="S104" s="83" t="s">
        <v>14</v>
      </c>
      <c r="T104" s="2268" t="s">
        <v>471</v>
      </c>
      <c r="U104" s="219"/>
      <c r="V104" s="219"/>
      <c r="W104" s="85" t="s">
        <v>17</v>
      </c>
      <c r="X104" s="83" t="s">
        <v>14</v>
      </c>
      <c r="Y104" s="2268" t="s">
        <v>471</v>
      </c>
      <c r="Z104" s="219"/>
      <c r="AA104" s="219"/>
      <c r="AB104" s="85" t="s">
        <v>17</v>
      </c>
      <c r="AD104" s="220"/>
    </row>
    <row r="105" x14ac:dyDescent="0.2">
      <c r="A105" s="87"/>
      <c r="B105" s="465" t="s">
        <v>182</v>
      </c>
      <c r="C105" s="466"/>
      <c r="D105" s="1">
        <f t="shared" ref="D105:D116" ca="true" si="15">IF(ISERROR(INDIRECT(CONCATENATE($B105,"!C16"))),"",INDIRECT(CONCATENATE($B105,"!C16")))</f>
        <v>48.363209750345312</v>
      </c>
      <c r="E105" s="88" t="str">
        <f t="shared" ref="E105:E116" ca="true" si="16">IF(ISERROR(INDIRECT(CONCATENATE($B105,"!C23"))),"",INDIRECT(CONCATENATE($B105,"!C23")))</f>
        <v>N/A</v>
      </c>
      <c r="F105" s="89"/>
      <c r="G105" s="89"/>
      <c r="H105" s="90">
        <f t="shared" ref="H105:H116" ca="true" si="17">IF(ISERROR(INDIRECT(CONCATENATE($B105,"!C21"))),"",INDIRECT(CONCATENATE($B105,"!C21")))</f>
        <v>10.204789397557668</v>
      </c>
      <c r="I105" s="1">
        <f t="shared" ref="I105:I116" ca="true" si="18">IF(ISERROR(INDIRECT(CONCATENATE($B105,"!D16"))),"",INDIRECT(CONCATENATE($B105,"!D16")))</f>
        <v>51.598415245310015</v>
      </c>
      <c r="J105" s="88" t="str">
        <f t="shared" ref="J105:J116" ca="true" si="19">IF(ISERROR(INDIRECT(CONCATENATE($B105,"!D23"))),"",INDIRECT(CONCATENATE($B105,"!D23")))</f>
        <v>N/A</v>
      </c>
      <c r="K105" s="89"/>
      <c r="L105" s="89"/>
      <c r="M105" s="90">
        <f t="shared" ref="M105:M116" ca="true" si="20">IF(ISERROR(INDIRECT(CONCATENATE($B105,"!D21"))),"",INDIRECT(CONCATENATE($B105,"!D21")))</f>
        <v>10.258680558536668</v>
      </c>
      <c r="N105" s="1">
        <f t="shared" ref="N105:N116" ca="true" si="21">IF(ISERROR(INDIRECT(CONCATENATE($B105,"!E16"))),"",INDIRECT(CONCATENATE($B105,"!E16")))</f>
        <v>65.585095087982523</v>
      </c>
      <c r="O105" s="88" t="str">
        <f t="shared" ref="O105:O116" ca="true" si="22">IF(ISERROR(INDIRECT(CONCATENATE($B105,"!E23"))),"",INDIRECT(CONCATENATE($B105,"!E23")))</f>
        <v>N/A</v>
      </c>
      <c r="P105" s="89"/>
      <c r="Q105" s="89"/>
      <c r="R105" s="90">
        <f t="shared" ref="R105:R116" ca="true" si="23">IF(ISERROR(INDIRECT(CONCATENATE($B105,"!E21"))),"",INDIRECT(CONCATENATE($B105,"!E21")))</f>
        <v>7.4002897239296015</v>
      </c>
      <c r="S105" s="1">
        <f t="shared" ref="S105:S116" ca="true" si="24">IF(ISERROR(INDIRECT(CONCATENATE($B105,"!F16"))),"",INDIRECT(CONCATENATE($B105,"!F16")))</f>
        <v>93.89237804003659</v>
      </c>
      <c r="T105" s="88" t="str">
        <f t="shared" ref="T105:T116" ca="true" si="25">IF(ISERROR(INDIRECT(CONCATENATE($B105,"!F23"))),"",INDIRECT(CONCATENATE($B105,"!F23")))</f>
        <v>N/A</v>
      </c>
      <c r="U105" s="89"/>
      <c r="V105" s="89"/>
      <c r="W105" s="90">
        <f t="shared" ref="W105:W116" ca="true" si="26">IF(ISERROR(INDIRECT(CONCATENATE($B105,"!F21"))),"",INDIRECT(CONCATENATE($B105,"!F21")))</f>
        <v>0.83113168296292506</v>
      </c>
      <c r="X105" s="1">
        <f t="shared" ref="X105:X116" ca="true" si="27">IF(ISERROR(INDIRECT(CONCATENATE($B105,"!G16"))),"",INDIRECT(CONCATENATE($B105,"!G16")))</f>
        <v>99.870493375525839</v>
      </c>
      <c r="Y105" s="88" t="str">
        <f t="shared" ref="Y105:Y116" ca="true" si="28">IF(ISERROR(INDIRECT(CONCATENATE($B105,"!G23"))),"",INDIRECT(CONCATENATE($B105,"!G23")))</f>
        <v>N/A</v>
      </c>
      <c r="Z105" s="89"/>
      <c r="AA105" s="89"/>
      <c r="AB105" s="90">
        <f t="shared" ref="AB105:AB116" ca="true" si="29">IF(ISERROR(INDIRECT(CONCATENATE($B105,"!G221"))),"",INDIRECT(CONCATENATE($B105,"!G21")))</f>
        <v>0</v>
      </c>
    </row>
    <row r="106" x14ac:dyDescent="0.2">
      <c r="A106" s="87"/>
      <c r="B106" s="467" t="s">
        <v>147</v>
      </c>
      <c r="C106" s="468">
        <v>2006</v>
      </c>
      <c r="D106" s="2">
        <f t="shared" ca="true" si="15"/>
        <v>33.5</v>
      </c>
      <c r="E106" s="91">
        <f t="shared" ca="true" si="16"/>
        <v>77.400000000000006</v>
      </c>
      <c r="F106" s="89"/>
      <c r="G106" s="89"/>
      <c r="H106" s="92">
        <f t="shared" ca="true" si="17"/>
        <v>8.1999999999999993</v>
      </c>
      <c r="I106" s="2">
        <f t="shared" ca="true" si="18"/>
        <v>44.4</v>
      </c>
      <c r="J106" s="91">
        <f t="shared" ca="true" si="19"/>
        <v>80.400000000000006</v>
      </c>
      <c r="K106" s="89"/>
      <c r="L106" s="89"/>
      <c r="M106" s="92">
        <f t="shared" ca="true" si="20"/>
        <v>8.9</v>
      </c>
      <c r="N106" s="2">
        <f t="shared" ca="true" si="21"/>
        <v>63.6</v>
      </c>
      <c r="O106" s="91">
        <f t="shared" ca="true" si="22"/>
        <v>85.9</v>
      </c>
      <c r="P106" s="89"/>
      <c r="Q106" s="89"/>
      <c r="R106" s="92">
        <f t="shared" ca="true" si="23"/>
        <v>5.4</v>
      </c>
      <c r="S106" s="2">
        <f t="shared" ca="true" si="24"/>
        <v>89.7</v>
      </c>
      <c r="T106" s="91">
        <f t="shared" ca="true" si="25"/>
        <v>92.2</v>
      </c>
      <c r="U106" s="89"/>
      <c r="V106" s="89"/>
      <c r="W106" s="92">
        <f t="shared" ca="true" si="26"/>
        <v>1</v>
      </c>
      <c r="X106" s="2">
        <f t="shared" ca="true" si="27"/>
        <v>97.5</v>
      </c>
      <c r="Y106" s="91">
        <f t="shared" ca="true" si="28"/>
        <v>96.5</v>
      </c>
      <c r="Z106" s="89"/>
      <c r="AA106" s="89"/>
      <c r="AB106" s="92">
        <f t="shared" ca="true" si="29"/>
        <v>0</v>
      </c>
    </row>
    <row r="107" x14ac:dyDescent="0.2">
      <c r="A107" s="87"/>
      <c r="B107" s="467" t="s">
        <v>378</v>
      </c>
      <c r="C107" s="468">
        <v>2012</v>
      </c>
      <c r="D107" s="2">
        <f t="shared" ca="true" si="15"/>
        <v>35.200000000000003</v>
      </c>
      <c r="E107" s="91">
        <f t="shared" ca="true" si="16"/>
        <v>62.7</v>
      </c>
      <c r="F107" s="89"/>
      <c r="G107" s="89"/>
      <c r="H107" s="92">
        <f t="shared" ca="true" si="17"/>
        <v>2.8</v>
      </c>
      <c r="I107" s="2">
        <f t="shared" ca="true" si="18"/>
        <v>42.1</v>
      </c>
      <c r="J107" s="91">
        <f t="shared" ca="true" si="19"/>
        <v>73.599999999999994</v>
      </c>
      <c r="K107" s="89"/>
      <c r="L107" s="89"/>
      <c r="M107" s="92">
        <f t="shared" ca="true" si="20"/>
        <v>3.5</v>
      </c>
      <c r="N107" s="2">
        <f t="shared" ca="true" si="21"/>
        <v>71</v>
      </c>
      <c r="O107" s="91">
        <f t="shared" ca="true" si="22"/>
        <v>83.7</v>
      </c>
      <c r="P107" s="89"/>
      <c r="Q107" s="89"/>
      <c r="R107" s="92">
        <f t="shared" ca="true" si="23"/>
        <v>1.4</v>
      </c>
      <c r="S107" s="2">
        <f t="shared" ca="true" si="24"/>
        <v>93</v>
      </c>
      <c r="T107" s="91">
        <f t="shared" ca="true" si="25"/>
        <v>91.1</v>
      </c>
      <c r="U107" s="89"/>
      <c r="V107" s="89"/>
      <c r="W107" s="92">
        <f t="shared" ca="true" si="26"/>
        <v>0.2</v>
      </c>
      <c r="X107" s="2">
        <f t="shared" ca="true" si="27"/>
        <v>97.1</v>
      </c>
      <c r="Y107" s="91">
        <f t="shared" ca="true" si="28"/>
        <v>94.7</v>
      </c>
      <c r="Z107" s="89"/>
      <c r="AA107" s="89"/>
      <c r="AB107" s="92">
        <f t="shared" ca="true" si="29"/>
        <v>0</v>
      </c>
      <c r="AD107" s="93"/>
    </row>
    <row r="108" x14ac:dyDescent="0.2">
      <c r="A108" s="87"/>
      <c r="B108" s="467" t="s">
        <v>390</v>
      </c>
      <c r="C108" s="468">
        <v>2017</v>
      </c>
      <c r="D108" s="2">
        <f t="shared" ca="true" si="15"/>
        <v>41.656008980853613</v>
      </c>
      <c r="E108" s="91">
        <f t="shared" ca="true" si="16"/>
        <v>67.74473489401997</v>
      </c>
      <c r="F108" s="89"/>
      <c r="G108" s="89"/>
      <c r="H108" s="92">
        <f t="shared" ca="true" si="17"/>
        <v>3.1793558703743554</v>
      </c>
      <c r="I108" s="2">
        <f t="shared" ca="true" si="18"/>
        <v>59.649262692943083</v>
      </c>
      <c r="J108" s="91">
        <f t="shared" ca="true" si="19"/>
        <v>69.542349104937955</v>
      </c>
      <c r="K108" s="89"/>
      <c r="L108" s="89"/>
      <c r="M108" s="92">
        <f t="shared" ca="true" si="20"/>
        <v>2.6212006195891884</v>
      </c>
      <c r="N108" s="2">
        <f t="shared" ca="true" si="21"/>
        <v>79.679226176705896</v>
      </c>
      <c r="O108" s="91">
        <f t="shared" ca="true" si="22"/>
        <v>84.740340038167304</v>
      </c>
      <c r="P108" s="89"/>
      <c r="Q108" s="89"/>
      <c r="R108" s="92">
        <f t="shared" ca="true" si="23"/>
        <v>0.64388639076940291</v>
      </c>
      <c r="S108" s="2">
        <f t="shared" ca="true" si="24"/>
        <v>95.195641146861348</v>
      </c>
      <c r="T108" s="91">
        <f t="shared" ca="true" si="25"/>
        <v>93.489190265923071</v>
      </c>
      <c r="U108" s="89"/>
      <c r="V108" s="89"/>
      <c r="W108" s="92">
        <f t="shared" ca="true" si="26"/>
        <v>0.30291735637884964</v>
      </c>
      <c r="X108" s="2">
        <f t="shared" ca="true" si="27"/>
        <v>98.561867642572409</v>
      </c>
      <c r="Y108" s="91">
        <f t="shared" ca="true" si="28"/>
        <v>96.577984125003908</v>
      </c>
      <c r="Z108" s="89"/>
      <c r="AA108" s="89"/>
      <c r="AB108" s="92">
        <f t="shared" ca="true" si="29"/>
        <v>6.1101965938189604E-2</v>
      </c>
    </row>
    <row r="109" x14ac:dyDescent="0.2">
      <c r="A109" s="87"/>
      <c r="B109" s="467"/>
      <c r="C109" s="468"/>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67"/>
      <c r="C110" s="468"/>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67"/>
      <c r="C111" s="468"/>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67"/>
      <c r="C112" s="468"/>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67"/>
      <c r="C113" s="468"/>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67"/>
      <c r="C114" s="468"/>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67"/>
      <c r="C115" s="468"/>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69"/>
      <c r="C116" s="470"/>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278" t="str">
        <f>CONCATENATE("National use of drinking water sources, ",C99,"–",C100)</f>
        <v>National use of drinking water sources, 2000–2020</v>
      </c>
      <c r="C118" s="2279"/>
      <c r="D118" s="2279"/>
      <c r="E118" s="2279"/>
      <c r="F118" s="2279"/>
      <c r="G118" s="2279"/>
      <c r="H118" s="2279"/>
      <c r="I118" s="2279"/>
      <c r="J118" s="2279"/>
      <c r="K118" s="2279"/>
      <c r="L118" s="2279"/>
      <c r="N118" s="98"/>
      <c r="O118" s="98"/>
      <c r="P118" s="98"/>
      <c r="Q118" s="98"/>
      <c r="R118" s="98"/>
      <c r="S118" s="2302" t="s">
        <v>11</v>
      </c>
      <c r="T118" s="2303"/>
      <c r="U118" s="2303"/>
      <c r="V118" s="2303"/>
      <c r="W118" s="2304"/>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300" t="s">
        <v>6</v>
      </c>
      <c r="B197" s="2300"/>
      <c r="C197" s="2300"/>
      <c r="D197" s="2297" t="s">
        <v>0</v>
      </c>
      <c r="E197" s="2298"/>
      <c r="F197" s="2298"/>
      <c r="G197" s="2298"/>
      <c r="H197" s="2299"/>
      <c r="I197" s="2297" t="s">
        <v>1</v>
      </c>
      <c r="J197" s="2298"/>
      <c r="K197" s="2298"/>
      <c r="L197" s="2298"/>
      <c r="M197" s="2299"/>
      <c r="N197" s="2297" t="s">
        <v>2</v>
      </c>
      <c r="O197" s="2298"/>
      <c r="P197" s="2298"/>
      <c r="Q197" s="2298"/>
      <c r="R197" s="2299"/>
      <c r="S197" s="2297" t="s">
        <v>3</v>
      </c>
      <c r="T197" s="2298"/>
      <c r="U197" s="2298"/>
      <c r="V197" s="2298"/>
      <c r="W197" s="2299"/>
      <c r="X197" s="2297" t="s">
        <v>4</v>
      </c>
      <c r="Y197" s="2298"/>
      <c r="Z197" s="2298"/>
      <c r="AA197" s="2298"/>
      <c r="AB197" s="2299"/>
    </row>
    <row r="198" s="44" customFormat="true" ht="22.5" customHeight="true" x14ac:dyDescent="0.2">
      <c r="A198" s="2313"/>
      <c r="B198" s="2313"/>
      <c r="C198" s="2313"/>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305" t="s">
        <v>10</v>
      </c>
      <c r="B199" s="2306"/>
      <c r="C199" s="209">
        <v>2000</v>
      </c>
      <c r="D199" s="56">
        <f ca="true">IF((D201+H201)&gt;100,D201*100/(D201+H201),D201)</f>
        <v>85.28455759569016</v>
      </c>
      <c r="E199" s="57">
        <f ca="true">D199*AVERAGEIF(E205:E216,"&gt;0")/100</f>
        <v>74.991886733699559</v>
      </c>
      <c r="F199" s="58">
        <f ca="true">D199*(100-AVERAGEIF(E205:E216,"&gt;0"))/100</f>
        <v>10.292670861990597</v>
      </c>
      <c r="G199" s="59">
        <f ca="true">100-(E199+F199+H199)</f>
        <v>11.157967779878277</v>
      </c>
      <c r="H199" s="60">
        <f ca="true">IF((D201+H201)&gt;100,H201*100/(D201+H201),H201)</f>
        <v>3.5574746244315634</v>
      </c>
      <c r="I199" s="56">
        <f ca="true">IF((I201+M201)&gt;100,I201*100/(I201+M201),I201)</f>
        <v>95.748283705096327</v>
      </c>
      <c r="J199" s="57">
        <f ca="true">I199*AVERAGEIF(J205:J216,"&gt;0")/100</f>
        <v>87.751544885557564</v>
      </c>
      <c r="K199" s="61">
        <f ca="true">I199*(100-AVERAGEIF(J205:J216,"&gt;0"))/100</f>
        <v>7.9967388195387601</v>
      </c>
      <c r="L199" s="62">
        <f ca="true">100-(J199+K199+M199)</f>
        <v>4.0472719991011701</v>
      </c>
      <c r="M199" s="63">
        <f ca="true">IF((I201+M201)&gt;100,M201*100/(I201+M201),M201)</f>
        <v>0.20444429580250656</v>
      </c>
      <c r="N199" s="56">
        <f ca="true">IF((N201+R201)&gt;100,N201*100/(N201+R201),N201)</f>
        <v>98.664109486578184</v>
      </c>
      <c r="O199" s="57">
        <f ca="true">N199*AVERAGEIF(O205:O216,"&gt;0")/100</f>
        <v>92.377726379530756</v>
      </c>
      <c r="P199" s="61">
        <f ca="true">N199*(100-AVERAGEIF(O205:O216,"&gt;0"))/100</f>
        <v>6.2863831070474214</v>
      </c>
      <c r="Q199" s="62">
        <f ca="true">100-(O199+P199+R199)</f>
        <v>1.3358905134218162</v>
      </c>
      <c r="R199" s="63">
        <f ca="true">IF((N201+R201)&gt;100,R201*100/(N201+R201),R201)</f>
        <v>0</v>
      </c>
      <c r="S199" s="56">
        <f ca="true">IF((S201+W201)&gt;100,S201*100/(S201+W201),S201)</f>
        <v>98.313907194411712</v>
      </c>
      <c r="T199" s="57">
        <f ca="true">S199*AVERAGEIF(T205:T216,"&gt;0")/100</f>
        <v>94.666261754881475</v>
      </c>
      <c r="U199" s="61">
        <f ca="true">S199*(100-AVERAGEIF(T205:T216,"&gt;0"))/100</f>
        <v>3.6476454395302365</v>
      </c>
      <c r="V199" s="62">
        <f ca="true">100-(T199+U199+W199)</f>
        <v>1.686092805588288</v>
      </c>
      <c r="W199" s="63">
        <f ca="true">IF((S201+W201)&gt;100,W201*100/(S201+W201),W201)</f>
        <v>0</v>
      </c>
      <c r="X199" s="56">
        <f ca="true">IF((X201+AB201)&gt;100,X201*100/(X201+AB201),X201)</f>
        <v>99.595065323524125</v>
      </c>
      <c r="Y199" s="57">
        <f ca="true">X199*AVERAGEIF(Y205:Y216,"&gt;0")/100</f>
        <v>96.620406446742976</v>
      </c>
      <c r="Z199" s="61">
        <f ca="true">X199*(100-AVERAGEIF(Y205:Y216,"&gt;0"))/100</f>
        <v>2.9746588767811404</v>
      </c>
      <c r="AA199" s="62">
        <f ca="true">100-(Y199+Z199+AB199)</f>
        <v>0.40493467647588943</v>
      </c>
      <c r="AB199" s="63">
        <f ca="true">IF((X201+AB201)&gt;100,AB201*100/(X201+AB201),AB201)</f>
        <v>0</v>
      </c>
    </row>
    <row r="200" s="64" customFormat="true" ht="15" customHeight="true" x14ac:dyDescent="0.2">
      <c r="A200" s="2307"/>
      <c r="B200" s="2308"/>
      <c r="C200" s="210">
        <v>2020</v>
      </c>
      <c r="D200" s="65">
        <f ca="true">IF((D202+H202)&gt;100,D202*100/(D202+H202),D202)</f>
        <v>89.738564131545502</v>
      </c>
      <c r="E200" s="66">
        <f ca="true">D200*AVERAGEIF(E205:E216,"&gt;0")/100</f>
        <v>78.90835605785891</v>
      </c>
      <c r="F200" s="67">
        <f ca="true">D200*(100-AVERAGEIF(E205:E216,"&gt;0"))/100</f>
        <v>10.830208073686595</v>
      </c>
      <c r="G200" s="68">
        <f ca="true">100-(E200+F200+H200)</f>
        <v>10.261435868454498</v>
      </c>
      <c r="H200" s="69">
        <f ca="true">IF((D202+H202)&gt;100,H202*100/(D202+H202),H202)</f>
        <v>0</v>
      </c>
      <c r="I200" s="65">
        <f ca="true">IF((I202+M202)&gt;100,I202*100/(I202+M202),I202)</f>
        <v>94.317262627009882</v>
      </c>
      <c r="J200" s="66">
        <f ca="true">I200*AVERAGEIF(J205:J216,"&gt;0")/100</f>
        <v>86.440040328957366</v>
      </c>
      <c r="K200" s="67">
        <f ca="true">I200*(100-AVERAGEIF(J205:J216,"&gt;0"))/100</f>
        <v>7.8772222980525068</v>
      </c>
      <c r="L200" s="68">
        <f ca="true">100-(J200+K200+M200)</f>
        <v>5.5625320677362851</v>
      </c>
      <c r="M200" s="69">
        <f ca="true">IF((I202+M202)&gt;100,M202*100/(I202+M202),M202)</f>
        <v>0.1202053052538492</v>
      </c>
      <c r="N200" s="65">
        <f ca="true">IF((N202+R202)&gt;100,N202*100/(N202+R202),N202)</f>
        <v>96.780076432574248</v>
      </c>
      <c r="O200" s="66">
        <f ca="true">N200*AVERAGEIF(O205:O216,"&gt;0")/100</f>
        <v>90.61373447955377</v>
      </c>
      <c r="P200" s="67">
        <f ca="true">N200*(100-AVERAGEIF(O205:O216,"&gt;0"))/100</f>
        <v>6.1663419530204795</v>
      </c>
      <c r="Q200" s="68">
        <f ca="true">100-(O200+P200+R200)</f>
        <v>3.2199235674257523</v>
      </c>
      <c r="R200" s="69">
        <f ca="true">IF((N202+R202)&gt;100,R202*100/(N202+R202),R202)</f>
        <v>0</v>
      </c>
      <c r="S200" s="65">
        <f ca="true">IF((S202+W202)&gt;100,S202*100/(S202+W202),S202)</f>
        <v>98.486862015355641</v>
      </c>
      <c r="T200" s="66">
        <f ca="true">S200*AVERAGEIF(T205:T216,"&gt;0")/100</f>
        <v>94.832799601036555</v>
      </c>
      <c r="U200" s="67">
        <f ca="true">S200*(100-AVERAGEIF(T205:T216,"&gt;0"))/100</f>
        <v>3.654062414319097</v>
      </c>
      <c r="V200" s="68">
        <f ca="true">100-(T200+U200+W200)</f>
        <v>1.3934317431258876</v>
      </c>
      <c r="W200" s="69">
        <f ca="true">IF((S202+W202)&gt;100,W202*100/(S202+W202),W202)</f>
        <v>0.1197062415184611</v>
      </c>
      <c r="X200" s="65">
        <f ca="true">IF((X202+AB202)&gt;100,X202*100/(X202+AB202),X202)</f>
        <v>98.647268846850722</v>
      </c>
      <c r="Y200" s="66">
        <f ca="true">X200*AVERAGEIF(Y205:Y216,"&gt;0")/100</f>
        <v>95.700918312391167</v>
      </c>
      <c r="Z200" s="67">
        <f ca="true">X200*(100-AVERAGEIF(Y205:Y216,"&gt;0"))/100</f>
        <v>2.9463505344595604</v>
      </c>
      <c r="AA200" s="68">
        <f ca="true">100-(Y200+Z200+AB200)</f>
        <v>1.3527311531492785</v>
      </c>
      <c r="AB200" s="69">
        <f ca="true">IF((X202+AB202)&gt;100,AB202*100/(X202+AB202),AB202)</f>
        <v>0</v>
      </c>
    </row>
    <row r="201" hidden="true" x14ac:dyDescent="0.2">
      <c r="A201" s="2309" t="s">
        <v>12</v>
      </c>
      <c r="B201" s="2310"/>
      <c r="C201" s="70">
        <f>MinRegYear(C199,C205:C216)</f>
        <v>2000</v>
      </c>
      <c r="D201" s="71">
        <f ca="true">IF(MAX(C205:C216)-MIN(C205:C216)&lt;5,AVERAGEIF(C205:C216,"&gt;0",D205:D216),
IF(FORECAST($C201,D$205:D$216,$C$205:$C$216)&lt;0,0,
IF(FORECAST($C201,D$205:D$216,$C$205:$C$216)&gt;100,100,
FORECAST($C201,D$205:D$216,$C$205:$C$216))))</f>
        <v>85.28455759569016</v>
      </c>
      <c r="E201" s="72"/>
      <c r="F201" s="73"/>
      <c r="G201" s="73"/>
      <c r="H201" s="74">
        <f ca="true">IF(MAX(C205:C216)-MIN(C205:C216)&lt;5,AVERAGEIF(C205:C216,"&gt;0",H205:H216),
IF(FORECAST($C201,H$205:H$216,$C$205:$C$216)&lt;0,0,
IF(FORECAST($C201,H$205:H$216,$C$205:$C$216)&gt;100,100,
FORECAST($C201,H$205:H$216,$C$205:$C$216))))</f>
        <v>3.5574746244315634</v>
      </c>
      <c r="I201" s="71">
        <f ca="true">IF(MAX(C205:C216)-MIN(C205:C216)&lt;5,AVERAGEIF(C205:C216,"&gt;0",I205:I216),
IF(FORECAST($C201,I$205:I$216,$C$205:$C$216)&lt;0,0,
IF(FORECAST($C201,I$205:I$216,$C$205:$C$216)&gt;100,100,
FORECAST($C201,I$205:I$216,$C$205:$C$216))))</f>
        <v>95.748283705096327</v>
      </c>
      <c r="J201" s="72"/>
      <c r="K201" s="73"/>
      <c r="L201" s="73"/>
      <c r="M201" s="74">
        <f ca="true">IF(MAX(C205:C216)-MIN(C205:C216)&lt;5,AVERAGEIF(C205:C216,"&gt;0",M205:M216),
IF(FORECAST($C201,M$205:M$216,$C$205:$C$216)&lt;0,0,
IF(FORECAST($C201,M$205:M$216,$C$205:$C$216)&gt;100,100,
FORECAST($C201,M$205:M$216,$C$205:$C$216))))</f>
        <v>0.20444429580250656</v>
      </c>
      <c r="N201" s="71">
        <f ca="true">IF(MAX(C205:C216)-MIN(C205:C216)&lt;5,AVERAGEIF(C205:C216,"&gt;0",N205:N216),
IF(FORECAST($C201,N$205:N$216,$C$205:$C$216)&lt;0,0,
IF(FORECAST($C201,N$205:N$216,$C$205:$C$216)&gt;100,100,
FORECAST($C201,N$205:N$216,$C$205:$C$216))))</f>
        <v>98.664109486578184</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98.313907194411712</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99.595065323524125</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311"/>
      <c r="B202" s="2312"/>
      <c r="C202" s="49">
        <f>MaxRegYear(C200,C205:C216)</f>
        <v>2019</v>
      </c>
      <c r="D202" s="75">
        <f ca="true">IF(MAX(C205:C216)-MIN(C205:C216)&lt;5,AVERAGEIF(C205:C216,"&gt;0",D205:D216),
IF(FORECAST($C202,D$205:D$216,$C$205:$C$216)&lt;0,0,
IF(FORECAST($C202,D$205:D$216,$C$205:$C$216)&gt;100,100,
FORECAST($C202,D$205:D$216,$C$205:$C$216))))</f>
        <v>89.738564131545502</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94.317262627009882</v>
      </c>
      <c r="J202" s="76"/>
      <c r="K202" s="77"/>
      <c r="L202" s="77"/>
      <c r="M202" s="78">
        <f ca="true">IF(MAX(C205:C216)-MIN(C205:C216)&lt;5,AVERAGEIF(C205:C216,"&gt;0",M205:M216),
IF(FORECAST($C202,M$205:M$216,$C$205:$C$216)&lt;0,0,
IF(FORECAST($C202,M$205:M$216,$C$205:$C$216)&gt;100,100,
FORECAST($C202,M$205:M$216,$C$205:$C$216))))</f>
        <v>0.1202053052538492</v>
      </c>
      <c r="N202" s="75">
        <f ca="true">IF(MAX(C205:C216)-MIN(C205:C216)&lt;5,AVERAGEIF(C205:C216,"&gt;0",N205:N216),
IF(FORECAST($C202,N$205:N$216,$C$205:$C$216)&lt;0,0,
IF(FORECAST($C202,N$205:N$216,$C$205:$C$216)&gt;100,100,
FORECAST($C202,N$205:N$216,$C$205:$C$216))))</f>
        <v>96.780076432574248</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98.486862015355641</v>
      </c>
      <c r="T202" s="76"/>
      <c r="U202" s="77"/>
      <c r="V202" s="77"/>
      <c r="W202" s="78">
        <f ca="true">IF(MAX(C205:C216)-MIN(C205:C216)&lt;5,AVERAGEIF(C205:C216,"&gt;0",W205:W216),
IF(FORECAST($C202,W$205:W$216,$C$205:$C$216)&lt;0,0,
IF(FORECAST($C202,W$205:W$216,$C$205:$C$216)&gt;100,100,
FORECAST($C202,W$205:W$216,$C$205:$C$216))))</f>
        <v>0.1197062415184611</v>
      </c>
      <c r="X202" s="75">
        <f ca="true">IF(MAX(C205:C216)-MIN(C205:C216)&lt;5,AVERAGEIF(C205:C216,"&gt;0",X205:X216),
IF(FORECAST($C202,X$205:X$216,$C$205:$C$216)&lt;0,0,
IF(FORECAST($C202,X$205:X$216,$C$205:$C$216)&gt;100,100,
FORECAST($C202,X$205:X$216,$C$205:$C$216))))</f>
        <v>98.647268846850722</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268" t="s">
        <v>471</v>
      </c>
      <c r="F204" s="219"/>
      <c r="G204" s="219"/>
      <c r="H204" s="85" t="s">
        <v>17</v>
      </c>
      <c r="I204" s="83" t="s">
        <v>14</v>
      </c>
      <c r="J204" s="2268" t="s">
        <v>471</v>
      </c>
      <c r="K204" s="219"/>
      <c r="L204" s="219"/>
      <c r="M204" s="85" t="s">
        <v>17</v>
      </c>
      <c r="N204" s="83" t="s">
        <v>14</v>
      </c>
      <c r="O204" s="2268" t="s">
        <v>471</v>
      </c>
      <c r="P204" s="219"/>
      <c r="Q204" s="219"/>
      <c r="R204" s="85" t="s">
        <v>17</v>
      </c>
      <c r="S204" s="83" t="s">
        <v>14</v>
      </c>
      <c r="T204" s="2268" t="s">
        <v>471</v>
      </c>
      <c r="U204" s="219"/>
      <c r="V204" s="219"/>
      <c r="W204" s="85" t="s">
        <v>17</v>
      </c>
      <c r="X204" s="83" t="s">
        <v>14</v>
      </c>
      <c r="Y204" s="2268" t="s">
        <v>471</v>
      </c>
      <c r="Z204" s="219"/>
      <c r="AA204" s="219"/>
      <c r="AB204" s="85" t="s">
        <v>17</v>
      </c>
      <c r="AD204" s="220"/>
    </row>
    <row r="205" x14ac:dyDescent="0.2">
      <c r="A205" s="87"/>
      <c r="B205" s="465" t="s">
        <v>182</v>
      </c>
      <c r="C205" s="466">
        <v>2000</v>
      </c>
      <c r="D205" s="1">
        <f t="shared" ref="D205:D216" ca="true" si="50">IF(ISERROR(INDIRECT(CONCATENATE($B205,"!H16"))),"",INDIRECT(CONCATENATE($B205,"!H16")))</f>
        <v>89.366323331317346</v>
      </c>
      <c r="E205" s="91" t="str">
        <f t="shared" ref="E205:E216" ca="true" si="51">IF(ISERROR(INDIRECT(CONCATENATE($B205,"!H23"))),"",INDIRECT(CONCATENATE($B205,"!H23")))</f>
        <v>N/A</v>
      </c>
      <c r="F205" s="89"/>
      <c r="G205" s="89"/>
      <c r="H205" s="90">
        <f t="shared" ref="H205:H216" ca="true" si="52">IF(ISERROR(INDIRECT(CONCATENATE($B205,"!H21"))),"",INDIRECT(CONCATENATE($B205,"!H21")))</f>
        <v>3.3769717907621732</v>
      </c>
      <c r="I205" s="1">
        <f t="shared" ref="I205:I216" ca="true" si="53">IF(ISERROR(INDIRECT(CONCATENATE($B205,"!I16"))),"",INDIRECT(CONCATENATE($B205,"!I16")))</f>
        <v>98.576672530205911</v>
      </c>
      <c r="J205" s="91" t="str">
        <f t="shared" ref="J205:J216" ca="true" si="54">IF(ISERROR(INDIRECT(CONCATENATE($B205,"!I23"))),"",INDIRECT(CONCATENATE($B205,"!I23")))</f>
        <v>N/A</v>
      </c>
      <c r="K205" s="89"/>
      <c r="L205" s="89"/>
      <c r="M205" s="90">
        <f t="shared" ref="M205:M216" ca="true" si="55">IF(ISERROR(INDIRECT(CONCATENATE($B205,"!I21"))),"",INDIRECT(CONCATENATE($B205,"!I21")))</f>
        <v>0.24047201442427632</v>
      </c>
      <c r="N205" s="1">
        <f t="shared" ref="N205:N216" ca="true" si="56">IF(ISERROR(INDIRECT(CONCATENATE($B205,"!J16"))),"",INDIRECT(CONCATENATE($B205,"!J16")))</f>
        <v>100.18361759529415</v>
      </c>
      <c r="O205" s="91" t="str">
        <f t="shared" ref="O205:O216" ca="true" si="57">IF(ISERROR(INDIRECT(CONCATENATE($B205,"!J23"))),"",INDIRECT(CONCATENATE($B205,"!J23")))</f>
        <v>N/A</v>
      </c>
      <c r="P205" s="89"/>
      <c r="Q205" s="89"/>
      <c r="R205" s="90">
        <f t="shared" ref="R205:R216" ca="true" si="58">IF(ISERROR(INDIRECT(CONCATENATE($B205,"!J21"))),"",INDIRECT(CONCATENATE($B205,"!J21")))</f>
        <v>0</v>
      </c>
      <c r="S205" s="1">
        <f t="shared" ref="S205:S216" ca="true" si="59">IF(ISERROR(INDIRECT(CONCATENATE($B205,"!K16"))),"",INDIRECT(CONCATENATE($B205,"!K16")))</f>
        <v>99.247405939117868</v>
      </c>
      <c r="T205" s="91" t="str">
        <f t="shared" ref="T205:T216" ca="true" si="60">IF(ISERROR(INDIRECT(CONCATENATE($B205,"!K23"))),"",INDIRECT(CONCATENATE($B205,"!K23")))</f>
        <v>N/A</v>
      </c>
      <c r="U205" s="89"/>
      <c r="V205" s="89"/>
      <c r="W205" s="90">
        <f t="shared" ref="W205:W216" ca="true" si="61">IF(ISERROR(INDIRECT(CONCATENATE($B205,"!K21"))),"",INDIRECT(CONCATENATE($B205,"!K21")))</f>
        <v>0</v>
      </c>
      <c r="X205" s="1">
        <f t="shared" ref="X205:X216" ca="true" si="62">IF(ISERROR(INDIRECT(CONCATENATE($B205,"!L16"))),"",INDIRECT(CONCATENATE($B205,"!L16")))</f>
        <v>100.05010403030577</v>
      </c>
      <c r="Y205" s="91" t="str">
        <f t="shared" ref="Y205:Y216" ca="true" si="63">IF(ISERROR(INDIRECT(CONCATENATE($B205,"!L23"))),"",INDIRECT(CONCATENATE($B205,"!L23")))</f>
        <v>N/A</v>
      </c>
      <c r="Z205" s="89"/>
      <c r="AA205" s="89"/>
      <c r="AB205" s="90">
        <f t="shared" ref="AB205:AB216" ca="true" si="64">IF(ISERROR(INDIRECT(CONCATENATE($B205,"!L221"))),"",INDIRECT(CONCATENATE($B205,"!L21")))</f>
        <v>0</v>
      </c>
    </row>
    <row r="206" x14ac:dyDescent="0.2">
      <c r="A206" s="87"/>
      <c r="B206" s="467" t="s">
        <v>147</v>
      </c>
      <c r="C206" s="468">
        <v>2006</v>
      </c>
      <c r="D206" s="2">
        <f t="shared" ca="true" si="50"/>
        <v>81.2</v>
      </c>
      <c r="E206" s="91">
        <f t="shared" ca="true" si="51"/>
        <v>91.3</v>
      </c>
      <c r="F206" s="89"/>
      <c r="G206" s="89"/>
      <c r="H206" s="92">
        <f t="shared" ca="true" si="52"/>
        <v>3</v>
      </c>
      <c r="I206" s="2">
        <f t="shared" ca="true" si="53"/>
        <v>91.9</v>
      </c>
      <c r="J206" s="91">
        <f t="shared" ca="true" si="54"/>
        <v>91.6</v>
      </c>
      <c r="K206" s="89"/>
      <c r="L206" s="89"/>
      <c r="M206" s="92">
        <f t="shared" ca="true" si="55"/>
        <v>0.1</v>
      </c>
      <c r="N206" s="2">
        <f t="shared" ca="true" si="56"/>
        <v>96.3</v>
      </c>
      <c r="O206" s="91">
        <f t="shared" ca="true" si="57"/>
        <v>93.4</v>
      </c>
      <c r="P206" s="89"/>
      <c r="Q206" s="89"/>
      <c r="R206" s="92">
        <f t="shared" ca="true" si="58"/>
        <v>0</v>
      </c>
      <c r="S206" s="2">
        <f t="shared" ca="true" si="59"/>
        <v>97.3</v>
      </c>
      <c r="T206" s="91">
        <f t="shared" ca="true" si="60"/>
        <v>96</v>
      </c>
      <c r="U206" s="89"/>
      <c r="V206" s="89"/>
      <c r="W206" s="92">
        <f t="shared" ca="true" si="61"/>
        <v>0</v>
      </c>
      <c r="X206" s="2">
        <f t="shared" ca="true" si="62"/>
        <v>99</v>
      </c>
      <c r="Y206" s="91">
        <f t="shared" ca="true" si="63"/>
        <v>98.3</v>
      </c>
      <c r="Z206" s="89"/>
      <c r="AA206" s="89"/>
      <c r="AB206" s="92">
        <f t="shared" ca="true" si="64"/>
        <v>0</v>
      </c>
    </row>
    <row r="207" x14ac:dyDescent="0.2">
      <c r="A207" s="87"/>
      <c r="B207" s="467" t="s">
        <v>378</v>
      </c>
      <c r="C207" s="468">
        <v>2012</v>
      </c>
      <c r="D207" s="2">
        <f t="shared" ca="true" si="50"/>
        <v>86.3</v>
      </c>
      <c r="E207" s="91">
        <f t="shared" ca="true" si="51"/>
        <v>86.9</v>
      </c>
      <c r="F207" s="89"/>
      <c r="G207" s="89"/>
      <c r="H207" s="92">
        <f t="shared" ca="true" si="52"/>
        <v>0</v>
      </c>
      <c r="I207" s="2">
        <f t="shared" ca="true" si="53"/>
        <v>92.7</v>
      </c>
      <c r="J207" s="91">
        <f t="shared" ca="true" si="54"/>
        <v>91.1</v>
      </c>
      <c r="K207" s="89"/>
      <c r="L207" s="89"/>
      <c r="M207" s="92">
        <f t="shared" ca="true" si="55"/>
        <v>0.2</v>
      </c>
      <c r="N207" s="2">
        <f t="shared" ca="true" si="56"/>
        <v>96.2</v>
      </c>
      <c r="O207" s="91">
        <f t="shared" ca="true" si="57"/>
        <v>92.3</v>
      </c>
      <c r="P207" s="89"/>
      <c r="Q207" s="89"/>
      <c r="R207" s="92">
        <f t="shared" ca="true" si="58"/>
        <v>0</v>
      </c>
      <c r="S207" s="2">
        <f t="shared" ca="true" si="59"/>
        <v>97.6</v>
      </c>
      <c r="T207" s="91">
        <f t="shared" ca="true" si="60"/>
        <v>94.9</v>
      </c>
      <c r="U207" s="89"/>
      <c r="V207" s="89"/>
      <c r="W207" s="92">
        <f t="shared" ca="true" si="61"/>
        <v>0</v>
      </c>
      <c r="X207" s="2">
        <f t="shared" ca="true" si="62"/>
        <v>98.1</v>
      </c>
      <c r="Y207" s="91">
        <f t="shared" ca="true" si="63"/>
        <v>94.9</v>
      </c>
      <c r="Z207" s="89"/>
      <c r="AA207" s="89"/>
      <c r="AB207" s="92">
        <f t="shared" ca="true" si="64"/>
        <v>0</v>
      </c>
      <c r="AD207" s="93"/>
    </row>
    <row r="208" x14ac:dyDescent="0.2">
      <c r="A208" s="87"/>
      <c r="B208" s="467" t="s">
        <v>390</v>
      </c>
      <c r="C208" s="468">
        <v>2017</v>
      </c>
      <c r="D208" s="2">
        <f t="shared" ca="true" si="50"/>
        <v>92.476655933282046</v>
      </c>
      <c r="E208" s="91">
        <f t="shared" ca="true" si="51"/>
        <v>85.594134065447506</v>
      </c>
      <c r="F208" s="89"/>
      <c r="G208" s="89"/>
      <c r="H208" s="92">
        <f t="shared" ca="true" si="52"/>
        <v>0.35622055049627283</v>
      </c>
      <c r="I208" s="2">
        <f t="shared" ca="true" si="53"/>
        <v>97.180370830546508</v>
      </c>
      <c r="J208" s="91">
        <f t="shared" ca="true" si="54"/>
        <v>92.244494532658308</v>
      </c>
      <c r="K208" s="89"/>
      <c r="L208" s="89"/>
      <c r="M208" s="92">
        <f t="shared" ca="true" si="55"/>
        <v>0.12212808093296251</v>
      </c>
      <c r="N208" s="2">
        <f t="shared" ca="true" si="56"/>
        <v>98.502233146274406</v>
      </c>
      <c r="O208" s="91">
        <f t="shared" ca="true" si="57"/>
        <v>95.185501912214804</v>
      </c>
      <c r="P208" s="89"/>
      <c r="Q208" s="89"/>
      <c r="R208" s="92">
        <f t="shared" ca="true" si="58"/>
        <v>0</v>
      </c>
      <c r="S208" s="2">
        <f t="shared" ca="true" si="59"/>
        <v>99.426823824478276</v>
      </c>
      <c r="T208" s="91">
        <f t="shared" ca="true" si="60"/>
        <v>97.969391288710042</v>
      </c>
      <c r="U208" s="89"/>
      <c r="V208" s="89"/>
      <c r="W208" s="92">
        <f t="shared" ca="true" si="61"/>
        <v>0.15554643358985798</v>
      </c>
      <c r="X208" s="2">
        <f t="shared" ca="true" si="62"/>
        <v>99.484216385708066</v>
      </c>
      <c r="Y208" s="91">
        <f t="shared" ca="true" si="63"/>
        <v>97.839740170504626</v>
      </c>
      <c r="Z208" s="89"/>
      <c r="AA208" s="89"/>
      <c r="AB208" s="92">
        <f t="shared" ca="true" si="64"/>
        <v>0</v>
      </c>
    </row>
    <row r="209" x14ac:dyDescent="0.2">
      <c r="A209" s="87"/>
      <c r="B209" s="467"/>
      <c r="C209" s="468"/>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67"/>
      <c r="C210" s="468"/>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67"/>
      <c r="C211" s="468"/>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67"/>
      <c r="C212" s="468"/>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67"/>
      <c r="C213" s="468"/>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67"/>
      <c r="C214" s="468"/>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67"/>
      <c r="C215" s="468"/>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69"/>
      <c r="C216" s="470"/>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278" t="str">
        <f>CONCATENATE("Urban use of drinking water sources,  ",C199,"–",C200)</f>
        <v>Urban use of drinking water sources,  2000–2020</v>
      </c>
      <c r="C218" s="2279"/>
      <c r="D218" s="2279"/>
      <c r="E218" s="2279"/>
      <c r="F218" s="2279"/>
      <c r="G218" s="2279"/>
      <c r="H218" s="2279"/>
      <c r="I218" s="2279"/>
      <c r="J218" s="2279"/>
      <c r="K218" s="2279"/>
      <c r="L218" s="2279"/>
      <c r="N218" s="98"/>
      <c r="O218" s="98"/>
      <c r="P218" s="98"/>
      <c r="Q218" s="98"/>
      <c r="R218" s="98"/>
      <c r="S218" s="2302" t="s">
        <v>11</v>
      </c>
      <c r="T218" s="2303"/>
      <c r="U218" s="2303"/>
      <c r="V218" s="2303"/>
      <c r="W218" s="2304"/>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300" t="s">
        <v>7</v>
      </c>
      <c r="B297" s="2300"/>
      <c r="C297" s="2300"/>
      <c r="D297" s="2297" t="s">
        <v>0</v>
      </c>
      <c r="E297" s="2298"/>
      <c r="F297" s="2298"/>
      <c r="G297" s="2298"/>
      <c r="H297" s="2299"/>
      <c r="I297" s="2297" t="s">
        <v>1</v>
      </c>
      <c r="J297" s="2298"/>
      <c r="K297" s="2298"/>
      <c r="L297" s="2298"/>
      <c r="M297" s="2299"/>
      <c r="N297" s="2297" t="s">
        <v>2</v>
      </c>
      <c r="O297" s="2298"/>
      <c r="P297" s="2298"/>
      <c r="Q297" s="2298"/>
      <c r="R297" s="2299"/>
      <c r="S297" s="2297" t="s">
        <v>3</v>
      </c>
      <c r="T297" s="2298"/>
      <c r="U297" s="2298"/>
      <c r="V297" s="2298"/>
      <c r="W297" s="2299"/>
      <c r="X297" s="2297" t="s">
        <v>4</v>
      </c>
      <c r="Y297" s="2298"/>
      <c r="Z297" s="2298"/>
      <c r="AA297" s="2298"/>
      <c r="AB297" s="2299"/>
    </row>
    <row r="298" s="44" customFormat="true" ht="22.5" customHeight="true" x14ac:dyDescent="0.2">
      <c r="A298" s="2301"/>
      <c r="B298" s="2301"/>
      <c r="C298" s="2301"/>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305" t="s">
        <v>10</v>
      </c>
      <c r="B299" s="2306"/>
      <c r="C299" s="209">
        <v>2000</v>
      </c>
      <c r="D299" s="56">
        <f ca="true">IF((D301+H301)&gt;100,D301*100/(D301+H301),D301)</f>
        <v>43.589194111339793</v>
      </c>
      <c r="E299" s="57">
        <f ca="true">D299*AVERAGEIF(E305:E316,"&gt;0")/100</f>
        <v>29.248934489711523</v>
      </c>
      <c r="F299" s="58">
        <f ca="true">D299*(100-AVERAGEIF(E305:E316,"&gt;0"))/100</f>
        <v>14.34025962162827</v>
      </c>
      <c r="G299" s="59">
        <f ca="true">100-(E299+F299+H299)</f>
        <v>43.482670581837283</v>
      </c>
      <c r="H299" s="60">
        <f ca="true">IF((D301+H301)&gt;100,H301*100/(D301+H301),H301)</f>
        <v>12.928135306822924</v>
      </c>
      <c r="I299" s="56">
        <f ca="true">IF((I301+M301)&gt;100,I301*100/(I301+M301),I301)</f>
        <v>40.591024776372819</v>
      </c>
      <c r="J299" s="57">
        <f ca="true">I299*AVERAGEIF(J305:J316,"&gt;0")/100</f>
        <v>29.234373171146753</v>
      </c>
      <c r="K299" s="61">
        <f ca="true">I299*(100-AVERAGEIF(J305:J316,"&gt;0"))/100</f>
        <v>11.356651605226064</v>
      </c>
      <c r="L299" s="62">
        <f ca="true">100-(J299+K299+M299)</f>
        <v>49.487179069144304</v>
      </c>
      <c r="M299" s="63">
        <f ca="true">IF((I301+M301)&gt;100,M301*100/(I301+M301),M301)</f>
        <v>9.9217961544828768</v>
      </c>
      <c r="N299" s="56">
        <f ca="true">IF((N301+R301)&gt;100,N301*100/(N301+R301),N301)</f>
        <v>47.191827617335321</v>
      </c>
      <c r="O299" s="57">
        <f ca="true">N299*AVERAGEIF(O305:O316,"&gt;0")/100</f>
        <v>34.030462074677182</v>
      </c>
      <c r="P299" s="61">
        <f ca="true">N299*(100-AVERAGEIF(O305:O316,"&gt;0"))/100</f>
        <v>13.161365542658139</v>
      </c>
      <c r="Q299" s="62">
        <f ca="true">100-(O299+P299+R299)</f>
        <v>42.088101089660995</v>
      </c>
      <c r="R299" s="63">
        <f ca="true">IF((N301+R301)&gt;100,R301*100/(N301+R301),R301)</f>
        <v>10.720071293003684</v>
      </c>
      <c r="S299" s="56">
        <f ca="true">IF((S301+W301)&gt;100,S301*100/(S301+W301),S301)</f>
        <v>56.369035781577054</v>
      </c>
      <c r="T299" s="57">
        <f ca="true">S299*AVERAGEIF(T305:T316,"&gt;0")/100</f>
        <v>45.927310087631298</v>
      </c>
      <c r="U299" s="61">
        <f ca="true">S299*(100-AVERAGEIF(T305:T316,"&gt;0"))/100</f>
        <v>10.441725693945758</v>
      </c>
      <c r="V299" s="62">
        <f ca="true">100-(T299+U299+W299)</f>
        <v>34.854526055548376</v>
      </c>
      <c r="W299" s="63">
        <f ca="true">IF((S301+W301)&gt;100,W301*100/(S301+W301),W301)</f>
        <v>8.7764381628745696</v>
      </c>
      <c r="X299" s="56">
        <f ca="true">IF((X301+AB301)&gt;100,X301*100/(X301+AB301),X301)</f>
        <v>76.146744754070824</v>
      </c>
      <c r="Y299" s="57">
        <f ca="true">X299*AVERAGEIF(Y305:Y316,"&gt;0")/100</f>
        <v>68.263591921651425</v>
      </c>
      <c r="Z299" s="61">
        <f ca="true">X299*(100-AVERAGEIF(Y305:Y316,"&gt;0"))/100</f>
        <v>7.8831528324193929</v>
      </c>
      <c r="AA299" s="62">
        <f ca="true">100-(Y299+Z299+AB299)</f>
        <v>20.316207750046487</v>
      </c>
      <c r="AB299" s="63">
        <f ca="true">IF((X301+AB301)&gt;100,AB301*100/(X301+AB301),AB301)</f>
        <v>3.537047495882689</v>
      </c>
    </row>
    <row r="300" s="64" customFormat="true" ht="15" customHeight="true" x14ac:dyDescent="0.2">
      <c r="A300" s="2307"/>
      <c r="B300" s="2308"/>
      <c r="C300" s="210">
        <v>2020</v>
      </c>
      <c r="D300" s="65">
        <f ca="true">IF((D302+H302)&gt;100,D302*100/(D302+H302),D302)</f>
        <v>32.259763129017301</v>
      </c>
      <c r="E300" s="66">
        <f ca="true">D300*AVERAGEIF(E305:E316,"&gt;0")/100</f>
        <v>21.646734188388418</v>
      </c>
      <c r="F300" s="67">
        <f ca="true">D300*(100-AVERAGEIF(E305:E316,"&gt;0"))/100</f>
        <v>10.613028940628881</v>
      </c>
      <c r="G300" s="68">
        <f ca="true">100-(E300+F300+H300)</f>
        <v>67.620842433718963</v>
      </c>
      <c r="H300" s="69">
        <f ca="true">IF((D302+H302)&gt;100,H302*100/(D302+H302),H302)</f>
        <v>0.11939443726373611</v>
      </c>
      <c r="I300" s="65">
        <f ca="true">IF((I302+M302)&gt;100,I302*100/(I302+M302),I302)</f>
        <v>42.025161131470156</v>
      </c>
      <c r="J300" s="66">
        <f ca="true">I300*AVERAGEIF(J305:J316,"&gt;0")/100</f>
        <v>30.267263511171578</v>
      </c>
      <c r="K300" s="67">
        <f ca="true">I300*(100-AVERAGEIF(J305:J316,"&gt;0"))/100</f>
        <v>11.757897620298577</v>
      </c>
      <c r="L300" s="68">
        <f ca="true">100-(J300+K300+M300)</f>
        <v>55.913570693334179</v>
      </c>
      <c r="M300" s="69">
        <f ca="true">IF((I302+M302)&gt;100,M302*100/(I302+M302),M302)</f>
        <v>2.0612681751956643</v>
      </c>
      <c r="N300" s="65">
        <f ca="true">IF((N302+R302)&gt;100,N302*100/(N302+R302),N302)</f>
        <v>48.241790088059503</v>
      </c>
      <c r="O300" s="66">
        <f ca="true">N300*AVERAGEIF(O305:O316,"&gt;0")/100</f>
        <v>34.787599694553734</v>
      </c>
      <c r="P300" s="67">
        <f ca="true">N300*(100-AVERAGEIF(O305:O316,"&gt;0"))/100</f>
        <v>13.454190393505771</v>
      </c>
      <c r="Q300" s="68">
        <f ca="true">100-(O300+P300+R300)</f>
        <v>50.543876588364441</v>
      </c>
      <c r="R300" s="69">
        <f ca="true">IF((N302+R302)&gt;100,R302*100/(N302+R302),R302)</f>
        <v>1.2143333235760565</v>
      </c>
      <c r="S300" s="65">
        <f ca="true">IF((S302+W302)&gt;100,S302*100/(S302+W302),S302)</f>
        <v>65.338666700858084</v>
      </c>
      <c r="T300" s="66">
        <f ca="true">S300*AVERAGEIF(T305:T316,"&gt;0")/100</f>
        <v>53.235418429198177</v>
      </c>
      <c r="U300" s="67">
        <f ca="true">S300*(100-AVERAGEIF(T305:T316,"&gt;0"))/100</f>
        <v>12.103248271659906</v>
      </c>
      <c r="V300" s="68">
        <f ca="true">100-(T300+U300+W300)</f>
        <v>34.568478028088066</v>
      </c>
      <c r="W300" s="69">
        <f ca="true">IF((S302+W302)&gt;100,W302*100/(S302+W302),W302)</f>
        <v>9.2855271053849719E-2</v>
      </c>
      <c r="X300" s="65">
        <f ca="true">IF((X302+AB302)&gt;100,X302*100/(X302+AB302),X302)</f>
        <v>90.492243503253576</v>
      </c>
      <c r="Y300" s="66">
        <f ca="true">X300*AVERAGEIF(Y305:Y316,"&gt;0")/100</f>
        <v>81.123961405462097</v>
      </c>
      <c r="Z300" s="67">
        <f ca="true">X300*(100-AVERAGEIF(Y305:Y316,"&gt;0"))/100</f>
        <v>9.3682820977914769</v>
      </c>
      <c r="AA300" s="68">
        <f ca="true">100-(Y300+Z300+AB300)</f>
        <v>9.5077564967464241</v>
      </c>
      <c r="AB300" s="69">
        <f ca="true">IF((X302+AB302)&gt;100,AB302*100/(X302+AB302),AB302)</f>
        <v>0</v>
      </c>
    </row>
    <row r="301" hidden="true" x14ac:dyDescent="0.2">
      <c r="A301" s="2309" t="s">
        <v>12</v>
      </c>
      <c r="B301" s="2310"/>
      <c r="C301" s="70">
        <f>MinRegYear(C299,C305:C316)</f>
        <v>2000</v>
      </c>
      <c r="D301" s="71">
        <f ca="true">IF(MAX(C305:C316)-MIN(C305:C316)&lt;5,AVERAGEIF(C305:C316,"&gt;0",D305:D316),
IF(FORECAST($C301,D$305:D$316,$C$305:$C$316)&lt;0,0,
IF(FORECAST($C301,D$305:D$316,$C$305:$C$316)&gt;100,100,
FORECAST($C301,D$305:D$316,$C$305:$C$316))))</f>
        <v>43.589194111339793</v>
      </c>
      <c r="E301" s="72"/>
      <c r="F301" s="73"/>
      <c r="G301" s="73"/>
      <c r="H301" s="74">
        <f ca="true">IF(MAX(C305:C316)-MIN(C305:C316)&lt;5,AVERAGEIF(C305:C316,"&gt;0",H305:H316),
IF(FORECAST($C301,H$305:H$316,$C$305:$C$316)&lt;0,0,
IF(FORECAST($C301,H$305:H$316,$C$305:$C$316)&gt;100,100,
FORECAST($C301,H$305:H$316,$C$305:$C$316))))</f>
        <v>12.928135306822924</v>
      </c>
      <c r="I301" s="71">
        <f ca="true">IF(MAX(C305:C316)-MIN(C305:C316)&lt;5,AVERAGEIF(C305:C316,"&gt;0",I305:I316),
IF(FORECAST($C301,I$305:I$316,$C$305:$C$316)&lt;0,0,
IF(FORECAST($C301,I$305:I$316,$C$305:$C$316)&gt;100,100,
FORECAST($C301,I$305:I$316,$C$305:$C$316))))</f>
        <v>40.591024776372819</v>
      </c>
      <c r="J301" s="72"/>
      <c r="K301" s="73"/>
      <c r="L301" s="73"/>
      <c r="M301" s="74">
        <f ca="true">IF(MAX(C305:C316)-MIN(C305:C316)&lt;5,AVERAGEIF(C305:C316,"&gt;0",M305:M316),
IF(FORECAST($C301,M$305:M$316,$C$305:$C$316)&lt;0,0,
IF(FORECAST($C301,M$305:M$316,$C$305:$C$316)&gt;100,100,
FORECAST($C301,M$305:M$316,$C$305:$C$316))))</f>
        <v>9.9217961544828768</v>
      </c>
      <c r="N301" s="71">
        <f ca="true">IF(MAX(C305:C316)-MIN(C305:C316)&lt;5,AVERAGEIF(C305:C316,"&gt;0",N305:N316),
IF(FORECAST($C301,N$305:N$316,$C$305:$C$316)&lt;0,0,
IF(FORECAST($C301,N$305:N$316,$C$305:$C$316)&gt;100,100,
FORECAST($C301,N$305:N$316,$C$305:$C$316))))</f>
        <v>47.191827617335321</v>
      </c>
      <c r="O301" s="72"/>
      <c r="P301" s="73"/>
      <c r="Q301" s="73"/>
      <c r="R301" s="74">
        <f ca="true">IF(MAX(C305:C316)-MIN(C305:C316)&lt;5,AVERAGEIF(C305:C316,"&gt;0",R305:R316),
IF(FORECAST($C301,R$305:R$316,$C$305:$C$316)&lt;0,0,
IF(FORECAST($C301,R$305:R$316,$C$305:$C$316)&gt;100,100,
FORECAST($C301,R$305:R$316,$C$305:$C$316))))</f>
        <v>10.720071293003684</v>
      </c>
      <c r="S301" s="71">
        <f ca="true">IF(MAX(C305:C316)-MIN(C305:C316)&lt;5,AVERAGEIF(C305:C316,"&gt;0",S305:S316),
IF(FORECAST($C301,S$305:S$316,$C$305:$C$316)&lt;0,0,
IF(FORECAST($C301,S$305:S$316,$C$305:$C$316)&gt;100,100,
FORECAST($C301,S$305:S$316,$C$305:$C$316))))</f>
        <v>56.369035781577054</v>
      </c>
      <c r="T301" s="72"/>
      <c r="U301" s="73"/>
      <c r="V301" s="73"/>
      <c r="W301" s="74">
        <f ca="true">IF(MAX(C305:C316)-MIN(C305:C316)&lt;5,AVERAGEIF(C305:C316,"&gt;0",W305:W316),
IF(FORECAST($C301,W$305:W$316,$C$305:$C$316)&lt;0,0,
IF(FORECAST($C301,W$305:W$316,$C$305:$C$316)&gt;100,100,
FORECAST($C301,W$305:W$316,$C$305:$C$316))))</f>
        <v>8.7764381628745696</v>
      </c>
      <c r="X301" s="71">
        <f ca="true">IF(MAX(C305:C316)-MIN(C305:C316)&lt;5,AVERAGEIF(C305:C316,"&gt;0",X305:X316),
IF(FORECAST($C301,X$305:X$316,$C$305:$C$316)&lt;0,0,
IF(FORECAST($C301,X$305:X$316,$C$305:$C$316)&gt;100,100,
FORECAST($C301,X$305:X$316,$C$305:$C$316))))</f>
        <v>76.146744754070824</v>
      </c>
      <c r="Y301" s="72"/>
      <c r="Z301" s="73"/>
      <c r="AA301" s="73"/>
      <c r="AB301" s="74">
        <f ca="true">IF(MAX(C305:C316)-MIN(C305:C316)&lt;5,AVERAGEIF(C305:C316,"&gt;0",AB305:AB316),
IF(FORECAST($C301,AB$305:AB$316,$C$305:$C$316)&lt;0,0,
IF(FORECAST($C301,AB$305:AB$316,$C$305:$C$316)&gt;100,100,
FORECAST($C301,AB$305:AB$316,$C$305:$C$316))))</f>
        <v>3.537047495882689</v>
      </c>
    </row>
    <row r="302" hidden="true" x14ac:dyDescent="0.2">
      <c r="A302" s="2311"/>
      <c r="B302" s="2312"/>
      <c r="C302" s="49">
        <f>MaxRegYear(C300,C305:C316)</f>
        <v>2019</v>
      </c>
      <c r="D302" s="75">
        <f ca="true">IF(MAX(C305:C316)-MIN(C305:C316)&lt;5,AVERAGEIF(C305:C316,"&gt;0",D305:D316),
IF(FORECAST($C302,D$305:D$316,$C$305:$C$316)&lt;0,0,
IF(FORECAST($C302,D$305:D$316,$C$305:$C$316)&gt;100,100,
FORECAST($C302,D$305:D$316,$C$305:$C$316))))</f>
        <v>32.259763129017301</v>
      </c>
      <c r="E302" s="76"/>
      <c r="F302" s="77"/>
      <c r="G302" s="77"/>
      <c r="H302" s="78">
        <f ca="true">IF(MAX(C305:C316)-MIN(C305:C316)&lt;5,AVERAGEIF(C305:C316,"&gt;0",H305:H316),
IF(FORECAST($C302,H$305:H$316,$C$305:$C$316)&lt;0,0,
IF(FORECAST($C302,H$305:H$316,$C$305:$C$316)&gt;100,100,
FORECAST($C302,H$305:H$316,$C$305:$C$316))))</f>
        <v>0.11939443726373611</v>
      </c>
      <c r="I302" s="75">
        <f ca="true">IF(MAX(C305:C316)-MIN(C305:C316)&lt;5,AVERAGEIF(C305:C316,"&gt;0",I305:I316),
IF(FORECAST($C302,I$305:I$316,$C$305:$C$316)&lt;0,0,
IF(FORECAST($C302,I$305:I$316,$C$305:$C$316)&gt;100,100,
FORECAST($C302,I$305:I$316,$C$305:$C$316))))</f>
        <v>42.025161131470156</v>
      </c>
      <c r="J302" s="76"/>
      <c r="K302" s="77"/>
      <c r="L302" s="77"/>
      <c r="M302" s="78">
        <f ca="true">IF(MAX(C305:C316)-MIN(C305:C316)&lt;5,AVERAGEIF(C305:C316,"&gt;0",M305:M316),
IF(FORECAST($C302,M$305:M$316,$C$305:$C$316)&lt;0,0,
IF(FORECAST($C302,M$305:M$316,$C$305:$C$316)&gt;100,100,
FORECAST($C302,M$305:M$316,$C$305:$C$316))))</f>
        <v>2.0612681751956643</v>
      </c>
      <c r="N302" s="75">
        <f ca="true">IF(MAX(C305:C316)-MIN(C305:C316)&lt;5,AVERAGEIF(C305:C316,"&gt;0",N305:N316),
IF(FORECAST($C302,N$305:N$316,$C$305:$C$316)&lt;0,0,
IF(FORECAST($C302,N$305:N$316,$C$305:$C$316)&gt;100,100,
FORECAST($C302,N$305:N$316,$C$305:$C$316))))</f>
        <v>48.241790088059503</v>
      </c>
      <c r="O302" s="76"/>
      <c r="P302" s="77"/>
      <c r="Q302" s="77"/>
      <c r="R302" s="78">
        <f ca="true">IF(MAX(C305:C316)-MIN(C305:C316)&lt;5,AVERAGEIF(C305:C316,"&gt;0",R305:R316),
IF(FORECAST($C302,R$305:R$316,$C$305:$C$316)&lt;0,0,
IF(FORECAST($C302,R$305:R$316,$C$305:$C$316)&gt;100,100,
FORECAST($C302,R$305:R$316,$C$305:$C$316))))</f>
        <v>1.2143333235760565</v>
      </c>
      <c r="S302" s="75">
        <f ca="true">IF(MAX(C305:C316)-MIN(C305:C316)&lt;5,AVERAGEIF(C305:C316,"&gt;0",S305:S316),
IF(FORECAST($C302,S$305:S$316,$C$305:$C$316)&lt;0,0,
IF(FORECAST($C302,S$305:S$316,$C$305:$C$316)&gt;100,100,
FORECAST($C302,S$305:S$316,$C$305:$C$316))))</f>
        <v>65.338666700858084</v>
      </c>
      <c r="T302" s="76"/>
      <c r="U302" s="77"/>
      <c r="V302" s="77"/>
      <c r="W302" s="78">
        <f ca="true">IF(MAX(C305:C316)-MIN(C305:C316)&lt;5,AVERAGEIF(C305:C316,"&gt;0",W305:W316),
IF(FORECAST($C302,W$305:W$316,$C$305:$C$316)&lt;0,0,
IF(FORECAST($C302,W$305:W$316,$C$305:$C$316)&gt;100,100,
FORECAST($C302,W$305:W$316,$C$305:$C$316))))</f>
        <v>9.2855271053849719E-2</v>
      </c>
      <c r="X302" s="75">
        <f ca="true">IF(MAX(C305:C316)-MIN(C305:C316)&lt;5,AVERAGEIF(C305:C316,"&gt;0",X305:X316),
IF(FORECAST($C302,X$305:X$316,$C$305:$C$316)&lt;0,0,
IF(FORECAST($C302,X$305:X$316,$C$305:$C$316)&gt;100,100,
FORECAST($C302,X$305:X$316,$C$305:$C$316))))</f>
        <v>90.492243503253576</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268" t="s">
        <v>471</v>
      </c>
      <c r="F304" s="219"/>
      <c r="G304" s="219"/>
      <c r="H304" s="85" t="s">
        <v>17</v>
      </c>
      <c r="I304" s="83" t="s">
        <v>14</v>
      </c>
      <c r="J304" s="2268" t="s">
        <v>471</v>
      </c>
      <c r="K304" s="219"/>
      <c r="L304" s="219"/>
      <c r="M304" s="85" t="s">
        <v>17</v>
      </c>
      <c r="N304" s="83" t="s">
        <v>14</v>
      </c>
      <c r="O304" s="2268" t="s">
        <v>471</v>
      </c>
      <c r="P304" s="219"/>
      <c r="Q304" s="219"/>
      <c r="R304" s="85" t="s">
        <v>17</v>
      </c>
      <c r="S304" s="83" t="s">
        <v>14</v>
      </c>
      <c r="T304" s="2268" t="s">
        <v>471</v>
      </c>
      <c r="U304" s="219"/>
      <c r="V304" s="219"/>
      <c r="W304" s="85" t="s">
        <v>17</v>
      </c>
      <c r="X304" s="83" t="s">
        <v>14</v>
      </c>
      <c r="Y304" s="2268" t="s">
        <v>471</v>
      </c>
      <c r="Z304" s="219"/>
      <c r="AA304" s="219"/>
      <c r="AB304" s="85" t="s">
        <v>17</v>
      </c>
      <c r="AD304" s="220"/>
    </row>
    <row r="305" x14ac:dyDescent="0.2">
      <c r="A305" s="87"/>
      <c r="B305" s="465" t="s">
        <v>182</v>
      </c>
      <c r="C305" s="466">
        <v>2000</v>
      </c>
      <c r="D305" s="1">
        <f t="shared" ref="D305:D316" ca="true" si="65">IF(ISERROR(INDIRECT(CONCATENATE($B305,"!M16"))),"",INDIRECT(CONCATENATE($B305,"!M16")))</f>
        <v>49.577140569775636</v>
      </c>
      <c r="E305" s="91" t="str">
        <f t="shared" ref="E305:E316" ca="true" si="66">IF(ISERROR(INDIRECT(CONCATENATE($B305,"!M23"))),"",INDIRECT(CONCATENATE($B305,"!M23")))</f>
        <v>N/A</v>
      </c>
      <c r="F305" s="89"/>
      <c r="G305" s="89"/>
      <c r="H305" s="90">
        <f t="shared" ref="H305:H316" ca="true" si="67">IF(ISERROR(INDIRECT(CONCATENATE($B305,"!M21"))),"",INDIRECT(CONCATENATE($B305,"!M21")))</f>
        <v>13.675664048957842</v>
      </c>
      <c r="I305" s="1">
        <f t="shared" ref="I305:I316" ca="true" si="68">IF(ISERROR(INDIRECT(CONCATENATE($B305,"!N16"))),"",INDIRECT(CONCATENATE($B305,"!N16")))</f>
        <v>46.918494475318923</v>
      </c>
      <c r="J305" s="88" t="str">
        <f t="shared" ref="J305:J316" ca="true" si="69">IF(ISERROR(INDIRECT(CONCATENATE($B305,"!N23"))),"",INDIRECT(CONCATENATE($B305,"!N23")))</f>
        <v>N/A</v>
      </c>
      <c r="K305" s="89"/>
      <c r="L305" s="89"/>
      <c r="M305" s="90">
        <f t="shared" ref="M305:M316" ca="true" si="70">IF(ISERROR(INDIRECT(CONCATENATE($B305,"!N21"))),"",INDIRECT(CONCATENATE($B305,"!N21")))</f>
        <v>9.1289153667819996</v>
      </c>
      <c r="N305" s="1">
        <f t="shared" ref="N305:N316" ca="true" si="71">IF(ISERROR(INDIRECT(CONCATENATE($B305,"!O16"))),"",INDIRECT(CONCATENATE($B305,"!O16")))</f>
        <v>51.705483552261583</v>
      </c>
      <c r="O305" s="88" t="str">
        <f t="shared" ref="O305:O316" ca="true" si="72">IF(ISERROR(INDIRECT(CONCATENATE($B305,"!O23"))),"",INDIRECT(CONCATENATE($B305,"!O23")))</f>
        <v>N/A</v>
      </c>
      <c r="P305" s="89"/>
      <c r="Q305" s="89"/>
      <c r="R305" s="90">
        <f t="shared" ref="R305:R316" ca="true" si="73">IF(ISERROR(INDIRECT(CONCATENATE($B305,"!O21"))),"",INDIRECT(CONCATENATE($B305,"!O21")))</f>
        <v>10.719076521874239</v>
      </c>
      <c r="S305" s="1">
        <f t="shared" ref="S305:S316" ca="true" si="74">IF(ISERROR(INDIRECT(CONCATENATE($B305,"!P16"))),"",INDIRECT(CONCATENATE($B305,"!P16")))</f>
        <v>60.956529197765356</v>
      </c>
      <c r="T305" s="88" t="str">
        <f t="shared" ref="T305:T316" ca="true" si="75">IF(ISERROR(INDIRECT(CONCATENATE($B305,"!P23"))),"",INDIRECT(CONCATENATE($B305,"!P23")))</f>
        <v>N/A</v>
      </c>
      <c r="U305" s="89"/>
      <c r="V305" s="89"/>
      <c r="W305" s="90">
        <f t="shared" ref="W305:W316" ca="true" si="76">IF(ISERROR(INDIRECT(CONCATENATE($B305,"!P21"))),"",INDIRECT(CONCATENATE($B305,"!P21")))</f>
        <v>8.3903878753959713</v>
      </c>
      <c r="X305" s="1">
        <f t="shared" ref="X305:X316" ca="true" si="77">IF(ISERROR(INDIRECT(CONCATENATE($B305,"!Q16"))),"",INDIRECT(CONCATENATE($B305,"!Q16")))</f>
        <v>77.380934375230353</v>
      </c>
      <c r="Y305" s="88" t="str">
        <f t="shared" ref="Y305:Y316" ca="true" si="78">IF(ISERROR(INDIRECT(CONCATENATE($B305,"!Q23"))),"",INDIRECT(CONCATENATE($B305,"!Q23")))</f>
        <v>N/A</v>
      </c>
      <c r="Z305" s="89"/>
      <c r="AA305" s="89"/>
      <c r="AB305" s="90">
        <f t="shared" ref="AB305:AB316" ca="true" si="79">IF(ISERROR(INDIRECT(CONCATENATE($B305,"!Q221"))),"",INDIRECT(CONCATENATE($B305,"!Q21")))</f>
        <v>3.4958758710741389</v>
      </c>
    </row>
    <row r="306" x14ac:dyDescent="0.2">
      <c r="A306" s="87"/>
      <c r="B306" s="467" t="s">
        <v>147</v>
      </c>
      <c r="C306" s="468">
        <v>2006</v>
      </c>
      <c r="D306" s="2">
        <f t="shared" ca="true" si="65"/>
        <v>32.5</v>
      </c>
      <c r="E306" s="91">
        <f t="shared" ca="true" si="66"/>
        <v>74.900000000000006</v>
      </c>
      <c r="F306" s="89"/>
      <c r="G306" s="89"/>
      <c r="H306" s="92">
        <f t="shared" ca="true" si="67"/>
        <v>8.6999999999999993</v>
      </c>
      <c r="I306" s="2">
        <f t="shared" ca="true" si="68"/>
        <v>33.4</v>
      </c>
      <c r="J306" s="91">
        <f t="shared" ca="true" si="69"/>
        <v>81.599999999999994</v>
      </c>
      <c r="K306" s="89"/>
      <c r="L306" s="89"/>
      <c r="M306" s="92">
        <f t="shared" ca="true" si="70"/>
        <v>9.6</v>
      </c>
      <c r="N306" s="2">
        <f t="shared" ca="true" si="71"/>
        <v>45.3</v>
      </c>
      <c r="O306" s="91">
        <f t="shared" ca="true" si="72"/>
        <v>77</v>
      </c>
      <c r="P306" s="89"/>
      <c r="Q306" s="89"/>
      <c r="R306" s="92">
        <f t="shared" ca="true" si="73"/>
        <v>8</v>
      </c>
      <c r="S306" s="2">
        <f t="shared" ca="true" si="74"/>
        <v>54.4</v>
      </c>
      <c r="T306" s="91">
        <f t="shared" ca="true" si="75"/>
        <v>83.1</v>
      </c>
      <c r="U306" s="89"/>
      <c r="V306" s="89"/>
      <c r="W306" s="92">
        <f t="shared" ca="true" si="76"/>
        <v>6.9</v>
      </c>
      <c r="X306" s="2">
        <f t="shared" ca="true" si="77"/>
        <v>78.5</v>
      </c>
      <c r="Y306" s="91">
        <f t="shared" ca="true" si="78"/>
        <v>90.9</v>
      </c>
      <c r="Z306" s="89"/>
      <c r="AA306" s="89"/>
      <c r="AB306" s="92">
        <f t="shared" ca="true" si="79"/>
        <v>2.7</v>
      </c>
    </row>
    <row r="307" x14ac:dyDescent="0.2">
      <c r="A307" s="87"/>
      <c r="B307" s="467" t="s">
        <v>378</v>
      </c>
      <c r="C307" s="468">
        <v>2012</v>
      </c>
      <c r="D307" s="2">
        <f t="shared" ca="true" si="65"/>
        <v>32.6</v>
      </c>
      <c r="E307" s="91">
        <f t="shared" ca="true" si="66"/>
        <v>59.2</v>
      </c>
      <c r="F307" s="89"/>
      <c r="G307" s="89"/>
      <c r="H307" s="92">
        <f t="shared" ca="true" si="67"/>
        <v>2.7</v>
      </c>
      <c r="I307" s="2">
        <f t="shared" ca="true" si="68"/>
        <v>36.799999999999997</v>
      </c>
      <c r="J307" s="91">
        <f t="shared" ca="true" si="69"/>
        <v>69.5</v>
      </c>
      <c r="K307" s="89"/>
      <c r="L307" s="89"/>
      <c r="M307" s="92">
        <f t="shared" ca="true" si="70"/>
        <v>2.9</v>
      </c>
      <c r="N307" s="2">
        <f t="shared" ca="true" si="71"/>
        <v>37.4</v>
      </c>
      <c r="O307" s="91">
        <f t="shared" ca="true" si="72"/>
        <v>70</v>
      </c>
      <c r="P307" s="89"/>
      <c r="Q307" s="89"/>
      <c r="R307" s="92">
        <f t="shared" ca="true" si="73"/>
        <v>4.0999999999999996</v>
      </c>
      <c r="S307" s="2">
        <f t="shared" ca="true" si="74"/>
        <v>57</v>
      </c>
      <c r="T307" s="91">
        <f t="shared" ca="true" si="75"/>
        <v>79.400000000000006</v>
      </c>
      <c r="U307" s="89"/>
      <c r="V307" s="89"/>
      <c r="W307" s="92">
        <f t="shared" ca="true" si="76"/>
        <v>2.7</v>
      </c>
      <c r="X307" s="2">
        <f t="shared" ca="true" si="77"/>
        <v>85.8</v>
      </c>
      <c r="Y307" s="91">
        <f t="shared" ca="true" si="78"/>
        <v>88.4</v>
      </c>
      <c r="Z307" s="89"/>
      <c r="AA307" s="89"/>
      <c r="AB307" s="92">
        <f t="shared" ca="true" si="79"/>
        <v>0.6</v>
      </c>
      <c r="AD307" s="93"/>
    </row>
    <row r="308" x14ac:dyDescent="0.2">
      <c r="A308" s="87"/>
      <c r="B308" s="467" t="s">
        <v>390</v>
      </c>
      <c r="C308" s="468">
        <v>2017</v>
      </c>
      <c r="D308" s="2">
        <f t="shared" ca="true" si="65"/>
        <v>38.80963143446391</v>
      </c>
      <c r="E308" s="91">
        <f t="shared" ca="true" si="66"/>
        <v>67.204027885909241</v>
      </c>
      <c r="F308" s="89"/>
      <c r="G308" s="89"/>
      <c r="H308" s="92">
        <f t="shared" ca="true" si="67"/>
        <v>3.041828208092527</v>
      </c>
      <c r="I308" s="2">
        <f t="shared" ca="true" si="68"/>
        <v>47.8874347579832</v>
      </c>
      <c r="J308" s="91">
        <f t="shared" ca="true" si="69"/>
        <v>64.965300141154358</v>
      </c>
      <c r="K308" s="89"/>
      <c r="L308" s="89"/>
      <c r="M308" s="92">
        <f t="shared" ca="true" si="70"/>
        <v>3.578349289304684</v>
      </c>
      <c r="N308" s="2">
        <f t="shared" ca="true" si="71"/>
        <v>56.295968310518973</v>
      </c>
      <c r="O308" s="91">
        <f t="shared" ca="true" si="72"/>
        <v>69.332766452404954</v>
      </c>
      <c r="P308" s="89"/>
      <c r="Q308" s="89"/>
      <c r="R308" s="92">
        <f t="shared" ca="true" si="73"/>
        <v>2.5506387064577569</v>
      </c>
      <c r="S308" s="2">
        <f t="shared" ca="true" si="74"/>
        <v>69.642618253534167</v>
      </c>
      <c r="T308" s="91">
        <f t="shared" ca="true" si="75"/>
        <v>81.928396463586111</v>
      </c>
      <c r="U308" s="89"/>
      <c r="V308" s="89"/>
      <c r="W308" s="92">
        <f t="shared" ca="true" si="76"/>
        <v>1.1192910280112924</v>
      </c>
      <c r="X308" s="2">
        <f t="shared" ca="true" si="77"/>
        <v>89.331963389547127</v>
      </c>
      <c r="Y308" s="91">
        <f t="shared" ca="true" si="78"/>
        <v>89.642259352467107</v>
      </c>
      <c r="Z308" s="89"/>
      <c r="AA308" s="89"/>
      <c r="AB308" s="92">
        <f t="shared" ca="true" si="79"/>
        <v>0.52101479138195805</v>
      </c>
    </row>
    <row r="309" x14ac:dyDescent="0.2">
      <c r="A309" s="87"/>
      <c r="B309" s="467"/>
      <c r="C309" s="468"/>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67"/>
      <c r="C310" s="468"/>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67"/>
      <c r="C311" s="468"/>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67"/>
      <c r="C312" s="468"/>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67"/>
      <c r="C313" s="468"/>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67"/>
      <c r="C314" s="468"/>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67"/>
      <c r="C315" s="468"/>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69"/>
      <c r="C316" s="470"/>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278" t="str">
        <f>CONCATENATE("Rural use of drinking water sources, ",C299,"–",C300)</f>
        <v>Rural use of drinking water sources, 2000–2020</v>
      </c>
      <c r="C318" s="2279"/>
      <c r="D318" s="2279"/>
      <c r="E318" s="2279"/>
      <c r="F318" s="2279"/>
      <c r="G318" s="2279"/>
      <c r="H318" s="2279"/>
      <c r="I318" s="2279"/>
      <c r="J318" s="2279"/>
      <c r="K318" s="2279"/>
      <c r="L318" s="2280"/>
      <c r="N318" s="98"/>
      <c r="O318" s="98"/>
      <c r="P318" s="98"/>
      <c r="Q318" s="98"/>
      <c r="R318" s="98"/>
      <c r="S318" s="2302" t="s">
        <v>11</v>
      </c>
      <c r="T318" s="2303"/>
      <c r="U318" s="2303"/>
      <c r="V318" s="2303"/>
      <c r="W318" s="2304"/>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317" t="s">
        <v>124</v>
      </c>
      <c r="C4" s="2318"/>
      <c r="D4" s="2318"/>
      <c r="E4" s="2318"/>
      <c r="F4" s="2318"/>
      <c r="G4" s="2318"/>
      <c r="H4" s="2318"/>
      <c r="I4" s="2318"/>
      <c r="J4" s="2318"/>
      <c r="K4" s="2318"/>
      <c r="L4" s="2318"/>
      <c r="M4" s="2318"/>
      <c r="N4" s="2318"/>
      <c r="O4" s="2318"/>
      <c r="P4" s="2318"/>
      <c r="Q4" s="2318"/>
      <c r="R4" s="2318"/>
      <c r="S4" s="2318"/>
      <c r="T4" s="2318"/>
      <c r="U4" s="2318"/>
      <c r="V4" s="2318"/>
      <c r="W4" s="2318"/>
      <c r="X4" s="2318"/>
      <c r="Y4" s="2318"/>
    </row>
    <row r="5" ht="28.5" customHeight="true" x14ac:dyDescent="0.2">
      <c r="B5" s="2281" t="str">
        <f ca="true">IF(ISERROR(INDIRECT(CONCATENATE($B105,"!A2"))),"",INDIRECT(CONCATENATE($B105,"!A2")))</f>
        <v>Haiti</v>
      </c>
      <c r="C5" s="2315"/>
      <c r="D5" s="2315"/>
      <c r="E5" s="2315"/>
      <c r="F5" s="2315"/>
      <c r="G5" s="2315"/>
      <c r="H5" s="2315"/>
      <c r="I5" s="2315"/>
      <c r="J5" s="2315"/>
      <c r="K5" s="2316"/>
      <c r="L5" s="2316"/>
      <c r="M5" s="2316"/>
      <c r="N5" s="2316"/>
      <c r="O5" s="2316"/>
      <c r="P5" s="2316"/>
      <c r="Q5" s="2316"/>
      <c r="R5" s="2316"/>
      <c r="S5" s="2316"/>
      <c r="T5" s="2316"/>
      <c r="U5" s="2316"/>
      <c r="V5" s="2316"/>
      <c r="W5" s="2316"/>
      <c r="X5" s="2316"/>
      <c r="Y5" s="2316"/>
    </row>
    <row r="6" x14ac:dyDescent="0.2">
      <c r="F6" s="36"/>
      <c r="G6" s="36"/>
      <c r="J6" s="37"/>
      <c r="K6" s="37"/>
      <c r="L6" s="37"/>
      <c r="M6" s="37"/>
      <c r="N6" s="37"/>
      <c r="O6" s="37"/>
      <c r="P6" s="37"/>
    </row>
    <row r="7" s="38" customFormat="true" ht="18" x14ac:dyDescent="0.25">
      <c r="B7" s="2278" t="str">
        <f>B118</f>
        <v>National use of sanitation facilities, 2000–2020</v>
      </c>
      <c r="C7" s="2319"/>
      <c r="D7" s="2319"/>
      <c r="E7" s="2319"/>
      <c r="F7" s="2319"/>
      <c r="G7" s="2319"/>
      <c r="H7" s="2319"/>
      <c r="I7" s="2319"/>
      <c r="J7" s="2278" t="str">
        <f>B218</f>
        <v>Urban use of sanitation facilities, 2000–2020</v>
      </c>
      <c r="K7" s="2319"/>
      <c r="L7" s="2319"/>
      <c r="M7" s="2319"/>
      <c r="N7" s="2319"/>
      <c r="O7" s="2319"/>
      <c r="P7" s="2319"/>
      <c r="Q7" s="2319"/>
      <c r="R7" s="2278" t="str">
        <f>B318</f>
        <v>Rural use of sanitation facilities, 2000–2020</v>
      </c>
      <c r="S7" s="2319"/>
      <c r="T7" s="2319"/>
      <c r="U7" s="2319"/>
      <c r="V7" s="2319"/>
      <c r="W7" s="2319"/>
      <c r="X7" s="2319"/>
      <c r="Y7" s="231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291" t="str">
        <f ca="true">IF(ISERROR(INDIRECT(CONCATENATE($B105,"!A2"))),"",INDIRECT(CONCATENATE($B105,"!A2")))</f>
        <v>Haiti</v>
      </c>
      <c r="C31" s="2292"/>
      <c r="D31" s="2292"/>
      <c r="E31" s="2293"/>
      <c r="F31" s="2283" t="s">
        <v>0</v>
      </c>
      <c r="G31" s="2283"/>
      <c r="H31" s="2283"/>
      <c r="I31" s="2284"/>
      <c r="J31" s="2282" t="s">
        <v>1</v>
      </c>
      <c r="K31" s="2283"/>
      <c r="L31" s="2283"/>
      <c r="M31" s="2284"/>
      <c r="N31" s="2282" t="s">
        <v>2</v>
      </c>
      <c r="O31" s="2283"/>
      <c r="P31" s="2283"/>
      <c r="Q31" s="2284"/>
      <c r="R31" s="2282" t="s">
        <v>3</v>
      </c>
      <c r="S31" s="2283"/>
      <c r="T31" s="2283"/>
      <c r="U31" s="2284"/>
      <c r="V31" s="2282" t="s">
        <v>4</v>
      </c>
      <c r="W31" s="2283"/>
      <c r="X31" s="2283"/>
      <c r="Y31" s="2284"/>
    </row>
    <row r="32" s="44" customFormat="true" ht="22.5" customHeight="true" x14ac:dyDescent="0.2">
      <c r="B32" s="2294"/>
      <c r="C32" s="2295"/>
      <c r="D32" s="2295"/>
      <c r="E32" s="2296"/>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285" t="s">
        <v>5</v>
      </c>
      <c r="C33" s="2286"/>
      <c r="D33" s="2289" t="s">
        <v>25</v>
      </c>
      <c r="E33" s="33">
        <f>C99</f>
        <v>2000</v>
      </c>
      <c r="F33" s="103">
        <f ca="true">E99</f>
        <v>3.0174789588992788</v>
      </c>
      <c r="G33" s="46">
        <f t="shared" ref="G33:I34" ca="true" si="0">F99</f>
        <v>1.835682809453669</v>
      </c>
      <c r="H33" s="47">
        <f t="shared" ca="true" si="0"/>
        <v>23.452407584336015</v>
      </c>
      <c r="I33" s="48">
        <f t="shared" ca="true" si="0"/>
        <v>71.694430647311037</v>
      </c>
      <c r="J33" s="103">
        <f ca="true">J99</f>
        <v>4.3144495905702094</v>
      </c>
      <c r="K33" s="46">
        <f t="shared" ref="K33:M34" ca="true" si="1">K99</f>
        <v>3.3629892673926882</v>
      </c>
      <c r="L33" s="47">
        <f t="shared" ca="true" si="1"/>
        <v>30.586870601001465</v>
      </c>
      <c r="M33" s="48">
        <f t="shared" ca="true" si="1"/>
        <v>61.735690541035638</v>
      </c>
      <c r="N33" s="103">
        <f ca="true">O99</f>
        <v>8.366420901404128</v>
      </c>
      <c r="O33" s="46">
        <f t="shared" ref="O33:Q34" ca="true" si="2">P99</f>
        <v>7.7494204889462681</v>
      </c>
      <c r="P33" s="47">
        <f t="shared" ca="true" si="2"/>
        <v>39.997334396914539</v>
      </c>
      <c r="Q33" s="48">
        <f t="shared" ca="true" si="2"/>
        <v>43.886824212735064</v>
      </c>
      <c r="R33" s="103">
        <f ca="true">T99</f>
        <v>14.09013741003969</v>
      </c>
      <c r="S33" s="46">
        <f t="shared" ref="S33:U34" ca="true" si="3">U99</f>
        <v>18.239539232311241</v>
      </c>
      <c r="T33" s="47">
        <f t="shared" ca="true" si="3"/>
        <v>52.645182668466077</v>
      </c>
      <c r="U33" s="48">
        <f t="shared" ca="true" si="3"/>
        <v>15.02514068918299</v>
      </c>
      <c r="V33" s="103">
        <f ca="true">Y99</f>
        <v>42.690166776224906</v>
      </c>
      <c r="W33" s="46">
        <f t="shared" ref="W33:Y34" ca="true" si="4">Z99</f>
        <v>18.469589661865069</v>
      </c>
      <c r="X33" s="47">
        <f t="shared" ca="true" si="4"/>
        <v>36.53987782607183</v>
      </c>
      <c r="Y33" s="48">
        <f t="shared" ca="true" si="4"/>
        <v>2.3003657358381986</v>
      </c>
    </row>
    <row r="34" x14ac:dyDescent="0.2">
      <c r="B34" s="2287"/>
      <c r="C34" s="2288"/>
      <c r="D34" s="2290"/>
      <c r="E34" s="34">
        <f>C100</f>
        <v>2020</v>
      </c>
      <c r="F34" s="104">
        <f ca="true">E100</f>
        <v>12.593491234580831</v>
      </c>
      <c r="G34" s="51">
        <f t="shared" ca="true" si="0"/>
        <v>7.661248242393178</v>
      </c>
      <c r="H34" s="52">
        <f t="shared" ca="true" si="0"/>
        <v>27.956461737807331</v>
      </c>
      <c r="I34" s="53">
        <f t="shared" ca="true" si="0"/>
        <v>51.78879878521866</v>
      </c>
      <c r="J34" s="104">
        <f ca="true">J100</f>
        <v>19.717244024950649</v>
      </c>
      <c r="K34" s="51">
        <f t="shared" ca="true" si="1"/>
        <v>15.369024170174182</v>
      </c>
      <c r="L34" s="52">
        <f t="shared" ca="true" si="1"/>
        <v>29.96481471364541</v>
      </c>
      <c r="M34" s="53">
        <f t="shared" ca="true" si="1"/>
        <v>34.94891709122976</v>
      </c>
      <c r="N34" s="104">
        <f ca="true">O100</f>
        <v>32.025660752949769</v>
      </c>
      <c r="O34" s="51">
        <f t="shared" ca="true" si="2"/>
        <v>29.663856807550697</v>
      </c>
      <c r="P34" s="52">
        <f t="shared" ca="true" si="2"/>
        <v>20.352574237126191</v>
      </c>
      <c r="Q34" s="53">
        <f t="shared" ca="true" si="2"/>
        <v>17.957908202373346</v>
      </c>
      <c r="R34" s="104">
        <f ca="true">T100</f>
        <v>38.75126036072492</v>
      </c>
      <c r="S34" s="51">
        <f t="shared" ca="true" si="3"/>
        <v>50.163111478765821</v>
      </c>
      <c r="T34" s="52">
        <f t="shared" ca="true" si="3"/>
        <v>5.9443223938594656</v>
      </c>
      <c r="U34" s="53">
        <f t="shared" ca="true" si="3"/>
        <v>5.1413057666497934</v>
      </c>
      <c r="V34" s="104">
        <f ca="true">Y100</f>
        <v>69.505761926818138</v>
      </c>
      <c r="W34" s="51">
        <f t="shared" ca="true" si="4"/>
        <v>30.07116155466883</v>
      </c>
      <c r="X34" s="52">
        <f t="shared" ca="true" si="4"/>
        <v>0</v>
      </c>
      <c r="Y34" s="53">
        <f t="shared" ca="true" si="4"/>
        <v>0.4230765185130228</v>
      </c>
    </row>
    <row r="35" x14ac:dyDescent="0.2">
      <c r="F35" s="36"/>
      <c r="H35" s="39"/>
    </row>
    <row r="36" x14ac:dyDescent="0.2">
      <c r="B36" s="2285" t="s">
        <v>6</v>
      </c>
      <c r="C36" s="2286"/>
      <c r="D36" s="2289" t="s">
        <v>25</v>
      </c>
      <c r="E36" s="33">
        <f>C199</f>
        <v>2000</v>
      </c>
      <c r="F36" s="103">
        <f ca="true">E199</f>
        <v>7.0507732473349112</v>
      </c>
      <c r="G36" s="46">
        <f t="shared" ref="G36:I37" ca="true" si="5">F199</f>
        <v>14.81449274242579</v>
      </c>
      <c r="H36" s="47">
        <f t="shared" ca="true" si="5"/>
        <v>50.866927155521552</v>
      </c>
      <c r="I36" s="48">
        <f t="shared" ca="true" si="5"/>
        <v>27.267806854717747</v>
      </c>
      <c r="J36" s="103">
        <f ca="true">J199</f>
        <v>12.521779458984126</v>
      </c>
      <c r="K36" s="46">
        <f t="shared" ref="K36:M37" ca="true" si="6">K199</f>
        <v>21.469577132117848</v>
      </c>
      <c r="L36" s="47">
        <f t="shared" ca="true" si="6"/>
        <v>55.720320794900161</v>
      </c>
      <c r="M36" s="48">
        <f t="shared" ca="true" si="6"/>
        <v>10.288322613997863</v>
      </c>
      <c r="N36" s="103">
        <f ca="true">O199</f>
        <v>21.108104722523684</v>
      </c>
      <c r="O36" s="46">
        <f t="shared" ref="O36:Q37" ca="true" si="7">P199</f>
        <v>26.804457125225518</v>
      </c>
      <c r="P36" s="47">
        <f t="shared" ca="true" si="7"/>
        <v>47.254235688303567</v>
      </c>
      <c r="Q36" s="48">
        <f t="shared" ca="true" si="7"/>
        <v>4.8332024639472309</v>
      </c>
      <c r="R36" s="103">
        <f ca="true">T199</f>
        <v>29.97019391818861</v>
      </c>
      <c r="S36" s="46">
        <f t="shared" ref="S36:U37" ca="true" si="8">U199</f>
        <v>24.238018110957515</v>
      </c>
      <c r="T36" s="47">
        <f t="shared" ca="true" si="8"/>
        <v>42.979784347687939</v>
      </c>
      <c r="U36" s="48">
        <f t="shared" ca="true" si="8"/>
        <v>2.8120036231659356</v>
      </c>
      <c r="V36" s="103">
        <f ca="true">Y199</f>
        <v>59.8118341866967</v>
      </c>
      <c r="W36" s="46">
        <f t="shared" ref="W36:Y37" ca="true" si="9">Z199</f>
        <v>12.108880290738771</v>
      </c>
      <c r="X36" s="47">
        <f t="shared" ca="true" si="9"/>
        <v>27.302992482202157</v>
      </c>
      <c r="Y36" s="48">
        <f t="shared" ca="true" si="9"/>
        <v>0.77629304036237556</v>
      </c>
    </row>
    <row r="37" x14ac:dyDescent="0.2">
      <c r="B37" s="2287"/>
      <c r="C37" s="2288"/>
      <c r="D37" s="2290"/>
      <c r="E37" s="34">
        <f>C200</f>
        <v>2020</v>
      </c>
      <c r="F37" s="104">
        <f ca="true">E200</f>
        <v>18.552744766885159</v>
      </c>
      <c r="G37" s="51">
        <f t="shared" ca="true" si="5"/>
        <v>38.981469557964765</v>
      </c>
      <c r="H37" s="52">
        <f t="shared" ca="true" si="5"/>
        <v>14.034824097022437</v>
      </c>
      <c r="I37" s="53">
        <f t="shared" ca="true" si="5"/>
        <v>28.430961578127636</v>
      </c>
      <c r="J37" s="104">
        <f ca="true">J200</f>
        <v>31.661482243793156</v>
      </c>
      <c r="K37" s="51">
        <f t="shared" ca="true" si="6"/>
        <v>54.286105052152443</v>
      </c>
      <c r="L37" s="52">
        <f t="shared" ca="true" si="6"/>
        <v>4.5384974866431236</v>
      </c>
      <c r="M37" s="53">
        <f t="shared" ca="true" si="6"/>
        <v>9.5139152174112809</v>
      </c>
      <c r="N37" s="104">
        <f ca="true">O200</f>
        <v>40.853137636456417</v>
      </c>
      <c r="O37" s="51">
        <f t="shared" ca="true" si="7"/>
        <v>51.8779961821418</v>
      </c>
      <c r="P37" s="52">
        <f t="shared" ca="true" si="7"/>
        <v>3.437725428469605</v>
      </c>
      <c r="Q37" s="53">
        <f t="shared" ca="true" si="7"/>
        <v>3.8311407529321855</v>
      </c>
      <c r="R37" s="104">
        <f ca="true">T200</f>
        <v>54.819706399194892</v>
      </c>
      <c r="S37" s="51">
        <f t="shared" ca="true" si="8"/>
        <v>44.334749390282461</v>
      </c>
      <c r="T37" s="52">
        <f t="shared" ca="true" si="8"/>
        <v>0</v>
      </c>
      <c r="U37" s="53">
        <f t="shared" ca="true" si="8"/>
        <v>0.84554421052264617</v>
      </c>
      <c r="V37" s="104">
        <f ca="true">Y200</f>
        <v>83.163570636471036</v>
      </c>
      <c r="W37" s="51">
        <f t="shared" ca="true" si="9"/>
        <v>16.836429363528964</v>
      </c>
      <c r="X37" s="52">
        <f t="shared" ca="true" si="9"/>
        <v>0</v>
      </c>
      <c r="Y37" s="53">
        <f t="shared" ca="true" si="9"/>
        <v>0</v>
      </c>
    </row>
    <row r="38" x14ac:dyDescent="0.2">
      <c r="F38" s="36"/>
      <c r="G38" s="36"/>
      <c r="H38" s="39"/>
      <c r="I38" s="39"/>
    </row>
    <row r="39" x14ac:dyDescent="0.2">
      <c r="B39" s="2285" t="s">
        <v>7</v>
      </c>
      <c r="C39" s="2286"/>
      <c r="D39" s="2289" t="s">
        <v>25</v>
      </c>
      <c r="E39" s="33">
        <f>C299</f>
        <v>2000</v>
      </c>
      <c r="F39" s="103">
        <f ca="true">E299</f>
        <v>4.1898030579296002</v>
      </c>
      <c r="G39" s="46">
        <f t="shared" ref="G39:I40" ca="true" si="10">F299</f>
        <v>2.4091602205157527</v>
      </c>
      <c r="H39" s="47">
        <f t="shared" ca="true" si="10"/>
        <v>28.62811962257274</v>
      </c>
      <c r="I39" s="48">
        <f t="shared" ca="true" si="10"/>
        <v>64.772917098981907</v>
      </c>
      <c r="J39" s="103">
        <f ca="true">J299</f>
        <v>2.4426692800459056</v>
      </c>
      <c r="K39" s="46">
        <f t="shared" ref="K39:M40" ca="true" si="11">K299</f>
        <v>1.6090257199714839</v>
      </c>
      <c r="L39" s="47">
        <f t="shared" ca="true" si="11"/>
        <v>23.631478321601662</v>
      </c>
      <c r="M39" s="48">
        <f t="shared" ca="true" si="11"/>
        <v>72.316826678380949</v>
      </c>
      <c r="N39" s="103">
        <f ca="true">O299</f>
        <v>5.3121816792634107</v>
      </c>
      <c r="O39" s="46">
        <f t="shared" ref="O39:Q40" ca="true" si="12">P299</f>
        <v>3.2354710042302419</v>
      </c>
      <c r="P39" s="47">
        <f t="shared" ca="true" si="12"/>
        <v>28.800844240115111</v>
      </c>
      <c r="Q39" s="48">
        <f t="shared" ca="true" si="12"/>
        <v>62.651503076391236</v>
      </c>
      <c r="R39" s="103">
        <f ca="true">T299</f>
        <v>7.4652836094506414</v>
      </c>
      <c r="S39" s="46">
        <f t="shared" ref="S39:U40" ca="true" si="13">U299</f>
        <v>4.8226483968705294</v>
      </c>
      <c r="T39" s="47">
        <f t="shared" ca="true" si="13"/>
        <v>40.559983622614254</v>
      </c>
      <c r="U39" s="48">
        <f t="shared" ca="true" si="13"/>
        <v>47.152084371064575</v>
      </c>
      <c r="V39" s="103">
        <f ca="true">Y299</f>
        <v>16.800034156905109</v>
      </c>
      <c r="W39" s="46">
        <f t="shared" ref="W39:Y40" ca="true" si="14">Z299</f>
        <v>10.148258701606085</v>
      </c>
      <c r="X39" s="47">
        <f t="shared" ca="true" si="14"/>
        <v>43.598395342061849</v>
      </c>
      <c r="Y39" s="48">
        <f t="shared" ca="true" si="14"/>
        <v>29.453311799426956</v>
      </c>
    </row>
    <row r="40" x14ac:dyDescent="0.2">
      <c r="B40" s="2287"/>
      <c r="C40" s="2288"/>
      <c r="D40" s="2290"/>
      <c r="E40" s="34">
        <f>C300</f>
        <v>2020</v>
      </c>
      <c r="F40" s="104">
        <f ca="true">E300</f>
        <v>10.775058390213896</v>
      </c>
      <c r="G40" s="51">
        <f t="shared" ca="true" si="10"/>
        <v>6.1957189129231862</v>
      </c>
      <c r="H40" s="52">
        <f t="shared" ca="true" si="10"/>
        <v>24.787160047115776</v>
      </c>
      <c r="I40" s="53">
        <f t="shared" ca="true" si="10"/>
        <v>58.24206264974714</v>
      </c>
      <c r="J40" s="104">
        <f ca="true">J300</f>
        <v>15.208807459639273</v>
      </c>
      <c r="K40" s="51">
        <f t="shared" ca="true" si="11"/>
        <v>10.018287196125813</v>
      </c>
      <c r="L40" s="52">
        <f t="shared" ca="true" si="11"/>
        <v>31.244302860226526</v>
      </c>
      <c r="M40" s="53">
        <f t="shared" ca="true" si="11"/>
        <v>43.528602484008388</v>
      </c>
      <c r="N40" s="104">
        <f ca="true">O300</f>
        <v>21.334500668744063</v>
      </c>
      <c r="O40" s="51">
        <f t="shared" ca="true" si="12"/>
        <v>12.994126042960083</v>
      </c>
      <c r="P40" s="52">
        <f t="shared" ca="true" si="12"/>
        <v>30.403612708943001</v>
      </c>
      <c r="Q40" s="53">
        <f t="shared" ca="true" si="12"/>
        <v>35.267760579352853</v>
      </c>
      <c r="R40" s="104">
        <f ca="true">T300</f>
        <v>33.199972405181271</v>
      </c>
      <c r="S40" s="51">
        <f t="shared" ca="true" si="13"/>
        <v>21.447516540872002</v>
      </c>
      <c r="T40" s="52">
        <f t="shared" ca="true" si="13"/>
        <v>25.005384628193497</v>
      </c>
      <c r="U40" s="53">
        <f t="shared" ca="true" si="13"/>
        <v>20.347126425753231</v>
      </c>
      <c r="V40" s="104">
        <f ca="true">Y300</f>
        <v>54.768169134125898</v>
      </c>
      <c r="W40" s="51">
        <f t="shared" ca="true" si="14"/>
        <v>33.083358271505816</v>
      </c>
      <c r="X40" s="52">
        <f t="shared" ca="true" si="14"/>
        <v>9.17017009705296</v>
      </c>
      <c r="Y40" s="53">
        <f t="shared" ca="true" si="14"/>
        <v>2.978302497315326</v>
      </c>
    </row>
    <row r="97" s="40" customFormat="true" ht="16.5" customHeight="true" x14ac:dyDescent="0.2">
      <c r="A97" s="2300" t="s">
        <v>5</v>
      </c>
      <c r="B97" s="2300"/>
      <c r="C97" s="2300"/>
      <c r="D97" s="2297" t="s">
        <v>0</v>
      </c>
      <c r="E97" s="2298"/>
      <c r="F97" s="2298"/>
      <c r="G97" s="2298"/>
      <c r="H97" s="2299"/>
      <c r="I97" s="2297" t="s">
        <v>1</v>
      </c>
      <c r="J97" s="2298"/>
      <c r="K97" s="2298"/>
      <c r="L97" s="2298"/>
      <c r="M97" s="2299"/>
      <c r="N97" s="2297" t="s">
        <v>2</v>
      </c>
      <c r="O97" s="2298"/>
      <c r="P97" s="2298"/>
      <c r="Q97" s="2298"/>
      <c r="R97" s="2299"/>
      <c r="S97" s="2297" t="s">
        <v>3</v>
      </c>
      <c r="T97" s="2298"/>
      <c r="U97" s="2298"/>
      <c r="V97" s="2298"/>
      <c r="W97" s="2299"/>
      <c r="X97" s="2297" t="s">
        <v>4</v>
      </c>
      <c r="Y97" s="2298"/>
      <c r="Z97" s="2298"/>
      <c r="AA97" s="2298"/>
      <c r="AB97" s="2299"/>
    </row>
    <row r="98" s="44" customFormat="true" ht="22.5" customHeight="true" x14ac:dyDescent="0.2">
      <c r="A98" s="2301"/>
      <c r="B98" s="2301"/>
      <c r="C98" s="2301"/>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305" t="s">
        <v>10</v>
      </c>
      <c r="B99" s="2306"/>
      <c r="C99" s="209">
        <v>2000</v>
      </c>
      <c r="D99" s="56">
        <f ca="true">IF((D101+H101)&gt;100,D101*100/(D101+H101),D101)</f>
        <v>4.8531617683529475</v>
      </c>
      <c r="E99" s="105">
        <f ca="true">D99*AVERAGEIF(E105:E116,"&gt;0")/100</f>
        <v>3.0174789588992788</v>
      </c>
      <c r="F99" s="58">
        <f ca="true">D99*(100-AVERAGEIF(E105:E116,"&gt;0"))/100</f>
        <v>1.835682809453669</v>
      </c>
      <c r="G99" s="59">
        <f ca="true">100-(E99+F99+H99)</f>
        <v>23.452407584336015</v>
      </c>
      <c r="H99" s="60">
        <f ca="true">IF((D101+H101)&gt;100,H101*100/(D101+H101),H101)</f>
        <v>71.694430647311037</v>
      </c>
      <c r="I99" s="56">
        <f ca="true">IF((I101+M101)&gt;100,I101*100/(I101+M101),I101)</f>
        <v>7.6774388579628976</v>
      </c>
      <c r="J99" s="105">
        <f ca="true">I99*AVERAGEIF(J105:J116,"&gt;0")/100</f>
        <v>4.3144495905702094</v>
      </c>
      <c r="K99" s="61">
        <f ca="true">I99*(100-AVERAGEIF(J105:J116,"&gt;0"))/100</f>
        <v>3.3629892673926882</v>
      </c>
      <c r="L99" s="62">
        <f ca="true">100-(J99+K99+M99)</f>
        <v>30.586870601001465</v>
      </c>
      <c r="M99" s="63">
        <f ca="true">IF((I101+M101)&gt;100,M101*100/(I101+M101),M101)</f>
        <v>61.735690541035638</v>
      </c>
      <c r="N99" s="56">
        <f ca="true">IF((N101+R101)&gt;100,N101*100/(N101+R101),N101)</f>
        <v>16.115841390350397</v>
      </c>
      <c r="O99" s="105">
        <f ca="true">N99*AVERAGEIF(O105:O116,"&gt;0")/100</f>
        <v>8.366420901404128</v>
      </c>
      <c r="P99" s="61">
        <f ca="true">N99*(100-AVERAGEIF(O105:O116,"&gt;0"))/100</f>
        <v>7.7494204889462681</v>
      </c>
      <c r="Q99" s="62">
        <f ca="true">100-(O99+P99+R99)</f>
        <v>39.997334396914539</v>
      </c>
      <c r="R99" s="63">
        <f ca="true">IF((N101+R101)&gt;100,R101*100/(N101+R101),R101)</f>
        <v>43.886824212735064</v>
      </c>
      <c r="S99" s="56">
        <f ca="true">IF((S101+W101)&gt;100,S101*100/(S101+W101),S101)</f>
        <v>32.329676642350933</v>
      </c>
      <c r="T99" s="105">
        <f ca="true">S99*AVERAGEIF(T105:T116,"&gt;0")/100</f>
        <v>14.09013741003969</v>
      </c>
      <c r="U99" s="61">
        <f ca="true">S99*(100-AVERAGEIF(T105:T116,"&gt;0"))/100</f>
        <v>18.239539232311241</v>
      </c>
      <c r="V99" s="62">
        <f ca="true">100-(T99+U99+W99)</f>
        <v>52.645182668466077</v>
      </c>
      <c r="W99" s="63">
        <f ca="true">IF((S101+W101)&gt;100,W101*100/(S101+W101),W101)</f>
        <v>15.02514068918299</v>
      </c>
      <c r="X99" s="56">
        <f ca="true">IF((X101+AB101)&gt;100,X101*100/(X101+AB101),X101)</f>
        <v>61.159756438089971</v>
      </c>
      <c r="Y99" s="105">
        <f ca="true">X99*AVERAGEIF(Y105:Y116,"&gt;0")/100</f>
        <v>42.690166776224906</v>
      </c>
      <c r="Z99" s="61">
        <f ca="true">X99*(100-AVERAGEIF(Y105:Y116,"&gt;0"))/100</f>
        <v>18.469589661865069</v>
      </c>
      <c r="AA99" s="62">
        <f ca="true">100-(Y99+Z99+AB99)</f>
        <v>36.53987782607183</v>
      </c>
      <c r="AB99" s="63">
        <f ca="true">IF((X101+AB101)&gt;100,AB101*100/(X101+AB101),AB101)</f>
        <v>2.3003657358381986</v>
      </c>
    </row>
    <row r="100" s="64" customFormat="true" ht="15" customHeight="true" x14ac:dyDescent="0.2">
      <c r="A100" s="2307"/>
      <c r="B100" s="2308"/>
      <c r="C100" s="210">
        <v>2020</v>
      </c>
      <c r="D100" s="65">
        <f ca="true">IF((D102+H102)&gt;100,D102*100/(D102+H102),D102)</f>
        <v>20.254739476974009</v>
      </c>
      <c r="E100" s="106">
        <f ca="true">D100*AVERAGEIF(E105:E116,"&gt;0")/100</f>
        <v>12.593491234580831</v>
      </c>
      <c r="F100" s="67">
        <f ca="true">D100*(100-AVERAGEIF(E105:E116,"&gt;0"))/100</f>
        <v>7.661248242393178</v>
      </c>
      <c r="G100" s="68">
        <f ca="true">100-(E100+F100+H100)</f>
        <v>27.956461737807331</v>
      </c>
      <c r="H100" s="69">
        <f ca="true">IF((D102+H102)&gt;100,H102*100/(D102+H102),H102)</f>
        <v>51.78879878521866</v>
      </c>
      <c r="I100" s="65">
        <f ca="true">IF((I102+M102)&gt;100,I102*100/(I102+M102),I102)</f>
        <v>35.086268195124831</v>
      </c>
      <c r="J100" s="106">
        <f ca="true">I100*AVERAGEIF(J105:J116,"&gt;0")/100</f>
        <v>19.717244024950649</v>
      </c>
      <c r="K100" s="67">
        <f ca="true">I100*(100-AVERAGEIF(J105:J116,"&gt;0"))/100</f>
        <v>15.369024170174182</v>
      </c>
      <c r="L100" s="68">
        <f ca="true">100-(J100+K100+M100)</f>
        <v>29.96481471364541</v>
      </c>
      <c r="M100" s="69">
        <f ca="true">IF((I102+M102)&gt;100,M102*100/(I102+M102),M102)</f>
        <v>34.94891709122976</v>
      </c>
      <c r="N100" s="65">
        <f ca="true">IF((N102+R102)&gt;100,N102*100/(N102+R102),N102)</f>
        <v>61.689517560500462</v>
      </c>
      <c r="O100" s="106">
        <f ca="true">N100*AVERAGEIF(O105:O116,"&gt;0")/100</f>
        <v>32.025660752949769</v>
      </c>
      <c r="P100" s="67">
        <f ca="true">N100*(100-AVERAGEIF(O105:O116,"&gt;0"))/100</f>
        <v>29.663856807550697</v>
      </c>
      <c r="Q100" s="68">
        <f ca="true">100-(O100+P100+R100)</f>
        <v>20.352574237126191</v>
      </c>
      <c r="R100" s="69">
        <f ca="true">IF((N102+R102)&gt;100,R102*100/(N102+R102),R102)</f>
        <v>17.957908202373346</v>
      </c>
      <c r="S100" s="65">
        <f ca="true">IF((S102+W102)&gt;100,S102*100/(S102+W102),S102)</f>
        <v>88.914371839490741</v>
      </c>
      <c r="T100" s="106">
        <f ca="true">S100*AVERAGEIF(T105:T116,"&gt;0")/100</f>
        <v>38.75126036072492</v>
      </c>
      <c r="U100" s="67">
        <f ca="true">S100*(100-AVERAGEIF(T105:T116,"&gt;0"))/100</f>
        <v>50.163111478765821</v>
      </c>
      <c r="V100" s="68">
        <f ca="true">100-(T100+U100+W100)</f>
        <v>5.9443223938594656</v>
      </c>
      <c r="W100" s="69">
        <f ca="true">IF((S102+W102)&gt;100,W102*100/(S102+W102),W102)</f>
        <v>5.1413057666497934</v>
      </c>
      <c r="X100" s="65">
        <f ca="true">IF((X102+AB102)&gt;100,X102*100/(X102+AB102),X102)</f>
        <v>99.576923481486972</v>
      </c>
      <c r="Y100" s="106">
        <f ca="true">X100*AVERAGEIF(Y105:Y116,"&gt;0")/100</f>
        <v>69.505761926818138</v>
      </c>
      <c r="Z100" s="67">
        <f ca="true">X100*(100-AVERAGEIF(Y105:Y116,"&gt;0"))/100</f>
        <v>30.07116155466883</v>
      </c>
      <c r="AA100" s="68">
        <f ca="true">100-(Y100+Z100+AB100)</f>
        <v>0</v>
      </c>
      <c r="AB100" s="69">
        <f ca="true">IF((X102+AB102)&gt;100,AB102*100/(X102+AB102),AB102)</f>
        <v>0.4230765185130228</v>
      </c>
    </row>
    <row r="101" hidden="true" x14ac:dyDescent="0.2">
      <c r="A101" s="2309" t="s">
        <v>12</v>
      </c>
      <c r="B101" s="2310"/>
      <c r="C101" s="70">
        <f>MinRegYear(C99,C105:C116)</f>
        <v>2000</v>
      </c>
      <c r="D101" s="71">
        <f ca="true">IF(MAX(C105:C116)-MIN(C105:C116)&lt;5,AVERAGEIF(C105:C116,"&gt;0",D105:D116),
IF(FORECAST($C101,D$105:D$116,$C$105:$C$116)&lt;0,0,
IF(FORECAST($C101,D$105:D$116,$C$105:$C$116)&gt;100,100,
FORECAST($C101,D$105:D$116,$C$105:$C$116))))</f>
        <v>4.8531617683529475</v>
      </c>
      <c r="E101" s="72"/>
      <c r="F101" s="73"/>
      <c r="G101" s="73"/>
      <c r="H101" s="74">
        <f ca="true">IF(MAX(C105:C116)-MIN(C105:C116)&lt;5,AVERAGEIF(C105:C116,"&gt;0",H105:H116),
IF(FORECAST($C101,H$105:H$116,$C$105:$C$116)&lt;0,0,
IF(FORECAST($C101,H$105:H$116,$C$105:$C$116)&gt;100,100,
FORECAST($C101,H$105:H$116,$C$105:$C$116))))</f>
        <v>71.694430647311037</v>
      </c>
      <c r="I101" s="71">
        <f ca="true">IF(MAX(C105:C116)-MIN(C105:C116)&lt;5,AVERAGEIF(C105:C116,"&gt;0",I105:I116),
IF(FORECAST($C101,I$105:I$116,$C$105:$C$116)&lt;0,0,
IF(FORECAST($C101,I$105:I$116,$C$105:$C$116)&gt;100,100,
FORECAST($C101,I$105:I$116,$C$105:$C$116))))</f>
        <v>7.6774388579628976</v>
      </c>
      <c r="J101" s="72"/>
      <c r="K101" s="73"/>
      <c r="L101" s="73"/>
      <c r="M101" s="74">
        <f ca="true">IF(MAX(C105:C116)-MIN(C105:C116)&lt;5,AVERAGEIF(C105:C116,"&gt;0",M105:M116),
IF(FORECAST($C101,M$105:M$116,$C$105:$C$116)&lt;0,0,
IF(FORECAST($C101,M$105:M$116,$C$105:$C$116)&gt;100,100,
FORECAST($C101,M$105:M$116,$C$105:$C$116))))</f>
        <v>61.735690541035638</v>
      </c>
      <c r="N101" s="71">
        <f ca="true">IF(MAX(C105:C116)-MIN(C105:C116)&lt;5,AVERAGEIF(C105:C116,"&gt;0",N105:N116),
IF(FORECAST($C101,N$105:N$116,$C$105:$C$116)&lt;0,0,
IF(FORECAST($C101,N$105:N$116,$C$105:$C$116)&gt;100,100,
FORECAST($C101,N$105:N$116,$C$105:$C$116))))</f>
        <v>16.115841390350397</v>
      </c>
      <c r="O101" s="72"/>
      <c r="P101" s="73"/>
      <c r="Q101" s="73"/>
      <c r="R101" s="74">
        <f ca="true">IF(MAX(C105:C116)-MIN(C105:C116)&lt;5,AVERAGEIF(C105:C116,"&gt;0",R105:R116),
IF(FORECAST($C101,R$105:R$116,$C$105:$C$116)&lt;0,0,
IF(FORECAST($C101,R$105:R$116,$C$105:$C$116)&gt;100,100,
FORECAST($C101,R$105:R$116,$C$105:$C$116))))</f>
        <v>43.886824212735064</v>
      </c>
      <c r="S101" s="71">
        <f ca="true">IF(MAX(C105:C116)-MIN(C105:C116)&lt;5,AVERAGEIF(C105:C116,"&gt;0",S105:S116),
IF(FORECAST($C101,S$105:S$116,$C$105:$C$116)&lt;0,0,
IF(FORECAST($C101,S$105:S$116,$C$105:$C$116)&gt;100,100,
FORECAST($C101,S$105:S$116,$C$105:$C$116))))</f>
        <v>32.329676642350933</v>
      </c>
      <c r="T101" s="72"/>
      <c r="U101" s="73"/>
      <c r="V101" s="73"/>
      <c r="W101" s="74">
        <f ca="true">IF(MAX(C105:C116)-MIN(C105:C116)&lt;5,AVERAGEIF(C105:C116,"&gt;0",W105:W116),
IF(FORECAST($C101,W$105:W$116,$C$105:$C$116)&lt;0,0,
IF(FORECAST($C101,W$105:W$116,$C$105:$C$116)&gt;100,100,
FORECAST($C101,W$105:W$116,$C$105:$C$116))))</f>
        <v>15.02514068918299</v>
      </c>
      <c r="X101" s="71">
        <f ca="true">IF(MAX(C105:C116)-MIN(C105:C116)&lt;5,AVERAGEIF(C105:C116,"&gt;0",X105:X116),
IF(FORECAST($C101,X$105:X$116,$C$105:$C$116)&lt;0,0,
IF(FORECAST($C101,X$105:X$116,$C$105:$C$116)&gt;100,100,
FORECAST($C101,X$105:X$116,$C$105:$C$116))))</f>
        <v>61.159756438089971</v>
      </c>
      <c r="Y101" s="72"/>
      <c r="Z101" s="73"/>
      <c r="AA101" s="73"/>
      <c r="AB101" s="74">
        <f ca="true">IF(MAX(C105:C116)-MIN(C105:C116)&lt;5,AVERAGEIF(C105:C116,"&gt;0",AB105:AB116),
IF(FORECAST($C101,AB$105:AB$116,$C$105:$C$116)&lt;0,0,
IF(FORECAST($C101,AB$105:AB$116,$C$105:$C$116)&gt;100,100,
FORECAST($C101,AB$105:AB$116,$C$105:$C$116))))</f>
        <v>2.3003657358381986</v>
      </c>
    </row>
    <row r="102" hidden="true" x14ac:dyDescent="0.2">
      <c r="A102" s="2311"/>
      <c r="B102" s="2312"/>
      <c r="C102" s="49">
        <f>MaxRegYear(C100,C105:C116)</f>
        <v>2019</v>
      </c>
      <c r="D102" s="75">
        <f ca="true">IF(MAX(C105:C116)-MIN(C105:C116)&lt;5,AVERAGEIF(C105:C116,"&gt;0",D105:D116),
IF(FORECAST($C102,D$105:D$116,$C$105:$C$116)&lt;0,0,
IF(FORECAST($C102,D$105:D$116,$C$105:$C$116)&gt;100,100,
FORECAST($C102,D$105:D$116,$C$105:$C$116))))</f>
        <v>20.254739476974009</v>
      </c>
      <c r="E102" s="76"/>
      <c r="F102" s="77"/>
      <c r="G102" s="77"/>
      <c r="H102" s="78">
        <f ca="true">IF(MAX(C105:C116)-MIN(C105:C116)&lt;5,AVERAGEIF(C105:C116,"&gt;0",H105:H116),
IF(FORECAST($C102,H$105:H$116,$C$105:$C$116)&lt;0,0,
IF(FORECAST($C102,H$105:H$116,$C$105:$C$116)&gt;100,100,
FORECAST($C102,H$105:H$116,$C$105:$C$116))))</f>
        <v>51.78879878521866</v>
      </c>
      <c r="I102" s="75">
        <f ca="true">IF(MAX(C105:C116)-MIN(C105:C116)&lt;5,AVERAGEIF(C105:C116,"&gt;0",I105:I116),
IF(FORECAST($C102,I$105:I$116,$C$105:$C$116)&lt;0,0,
IF(FORECAST($C102,I$105:I$116,$C$105:$C$116)&gt;100,100,
FORECAST($C102,I$105:I$116,$C$105:$C$116))))</f>
        <v>35.086268195124831</v>
      </c>
      <c r="J102" s="76"/>
      <c r="K102" s="77"/>
      <c r="L102" s="77"/>
      <c r="M102" s="78">
        <f ca="true">IF(MAX(C105:C116)-MIN(C105:C116)&lt;5,AVERAGEIF(C105:C116,"&gt;0",M105:M116),
IF(FORECAST($C102,M$105:M$116,$C$105:$C$116)&lt;0,0,
IF(FORECAST($C102,M$105:M$116,$C$105:$C$116)&gt;100,100,
FORECAST($C102,M$105:M$116,$C$105:$C$116))))</f>
        <v>34.94891709122976</v>
      </c>
      <c r="N102" s="75">
        <f ca="true">IF(MAX(C105:C116)-MIN(C105:C116)&lt;5,AVERAGEIF(C105:C116,"&gt;0",N105:N116),
IF(FORECAST($C102,N$105:N$116,$C$105:$C$116)&lt;0,0,
IF(FORECAST($C102,N$105:N$116,$C$105:$C$116)&gt;100,100,
FORECAST($C102,N$105:N$116,$C$105:$C$116))))</f>
        <v>61.689517560500462</v>
      </c>
      <c r="O102" s="76"/>
      <c r="P102" s="77"/>
      <c r="Q102" s="77"/>
      <c r="R102" s="78">
        <f ca="true">IF(MAX(C105:C116)-MIN(C105:C116)&lt;5,AVERAGEIF(C105:C116,"&gt;0",R105:R116),
IF(FORECAST($C102,R$105:R$116,$C$105:$C$116)&lt;0,0,
IF(FORECAST($C102,R$105:R$116,$C$105:$C$116)&gt;100,100,
FORECAST($C102,R$105:R$116,$C$105:$C$116))))</f>
        <v>17.957908202373346</v>
      </c>
      <c r="S102" s="75">
        <f ca="true">IF(MAX(C105:C116)-MIN(C105:C116)&lt;5,AVERAGEIF(C105:C116,"&gt;0",S105:S116),
IF(FORECAST($C102,S$105:S$116,$C$105:$C$116)&lt;0,0,
IF(FORECAST($C102,S$105:S$116,$C$105:$C$116)&gt;100,100,
FORECAST($C102,S$105:S$116,$C$105:$C$116))))</f>
        <v>88.914371839490741</v>
      </c>
      <c r="T102" s="76"/>
      <c r="U102" s="77"/>
      <c r="V102" s="77"/>
      <c r="W102" s="78">
        <f ca="true">IF(MAX(C105:C116)-MIN(C105:C116)&lt;5,AVERAGEIF(C105:C116,"&gt;0",W105:W116),
IF(FORECAST($C102,W$105:W$116,$C$105:$C$116)&lt;0,0,
IF(FORECAST($C102,W$105:W$116,$C$105:$C$116)&gt;100,100,
FORECAST($C102,W$105:W$116,$C$105:$C$116))))</f>
        <v>5.1413057666497934</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0.42487406089793467</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65" t="s">
        <v>182</v>
      </c>
      <c r="C105" s="466">
        <v>2000</v>
      </c>
      <c r="D105" s="1">
        <f t="shared" ref="D105:D116" ca="true" si="15">IF(ISERROR(INDIRECT(CONCATENATE($B105,"!C122"))),"",INDIRECT(CONCATENATE($B105,"!C122")))</f>
        <v>6.3985565181038373</v>
      </c>
      <c r="E105" s="88" t="str">
        <f t="shared" ref="E105:E116" ca="true" si="16">IF(ISERROR(INDIRECT(CONCATENATE($B105,"!C129"))),"",INDIRECT(CONCATENATE($B105,"!C129")))</f>
        <v>N/A</v>
      </c>
      <c r="F105" s="89"/>
      <c r="G105" s="89"/>
      <c r="H105" s="90">
        <f t="shared" ref="H105:H116" ca="true" si="17">IF(ISERROR(INDIRECT(CONCATENATE($B105,"!C127"))),"",INDIRECT(CONCATENATE($B105,"!C127")))</f>
        <v>67.907237529190752</v>
      </c>
      <c r="I105" s="1">
        <f t="shared" ref="I105:I116" ca="true" si="18">IF(ISERROR(INDIRECT(CONCATENATE($B105,"!D122"))),"",INDIRECT(CONCATENATE($B105,"!D122")))</f>
        <v>10.30282234614371</v>
      </c>
      <c r="J105" s="88" t="str">
        <f t="shared" ref="J105:J116" ca="true" si="19">IF(ISERROR(INDIRECT(CONCATENATE($B105,"!D129"))),"",INDIRECT(CONCATENATE($B105,"!D129")))</f>
        <v>N/A</v>
      </c>
      <c r="K105" s="89"/>
      <c r="L105" s="89"/>
      <c r="M105" s="90">
        <f t="shared" ref="M105:M116" ca="true" si="20">IF(ISERROR(INDIRECT(CONCATENATE($B105,"!D127"))),"",INDIRECT(CONCATENATE($B105,"!D127")))</f>
        <v>60.000481898671843</v>
      </c>
      <c r="N105" s="1">
        <f t="shared" ref="N105:N116" ca="true" si="21">IF(ISERROR(INDIRECT(CONCATENATE($B105,"!E122"))),"",INDIRECT(CONCATENATE($B105,"!E122")))</f>
        <v>17.76947904156393</v>
      </c>
      <c r="O105" s="88" t="str">
        <f t="shared" ref="O105:O116" ca="true" si="22">IF(ISERROR(INDIRECT(CONCATENATE($B105,"!E129"))),"",INDIRECT(CONCATENATE($B105,"!E129")))</f>
        <v>N/A</v>
      </c>
      <c r="P105" s="89"/>
      <c r="Q105" s="89"/>
      <c r="R105" s="90">
        <f t="shared" ref="R105:R116" ca="true" si="23">IF(ISERROR(INDIRECT(CONCATENATE($B105,"!E127"))),"",INDIRECT(CONCATENATE($B105,"!E127")))</f>
        <v>46.948645075757291</v>
      </c>
      <c r="S105" s="1">
        <f t="shared" ref="S105:S116" ca="true" si="24">IF(ISERROR(INDIRECT(CONCATENATE($B105,"!F122"))),"",INDIRECT(CONCATENATE($B105,"!F122")))</f>
        <v>35.42149442379128</v>
      </c>
      <c r="T105" s="88" t="str">
        <f t="shared" ref="T105:T116" ca="true" si="25">IF(ISERROR(INDIRECT(CONCATENATE($B105,"!F129"))),"",INDIRECT(CONCATENATE($B105,"!F129")))</f>
        <v>N/A</v>
      </c>
      <c r="U105" s="89"/>
      <c r="V105" s="89"/>
      <c r="W105" s="90">
        <f t="shared" ref="W105:W116" ca="true" si="26">IF(ISERROR(INDIRECT(CONCATENATE($B105,"!F127"))),"",INDIRECT(CONCATENATE($B105,"!F127")))</f>
        <v>16.606550869812679</v>
      </c>
      <c r="X105" s="1">
        <f t="shared" ref="X105:X116" ca="true" si="27">IF(ISERROR(INDIRECT(CONCATENATE($B105,"!G122"))),"",INDIRECT(CONCATENATE($B105,"!G122")))</f>
        <v>61.922782455350216</v>
      </c>
      <c r="Y105" s="88" t="str">
        <f t="shared" ref="Y105:Y116" ca="true" si="28">IF(ISERROR(INDIRECT(CONCATENATE($B105,"!G129"))),"",INDIRECT(CONCATENATE($B105,"!G129")))</f>
        <v>N/A</v>
      </c>
      <c r="Z105" s="89"/>
      <c r="AA105" s="89"/>
      <c r="AB105" s="90">
        <f t="shared" ref="AB105:AB116" ca="true" si="29">IF(ISERROR(INDIRECT(CONCATENATE($B105,"!G2127"))),"",INDIRECT(CONCATENATE($B105,"!G127")))</f>
        <v>2.9665718998279651</v>
      </c>
    </row>
    <row r="106" x14ac:dyDescent="0.2">
      <c r="A106" s="87"/>
      <c r="B106" s="467" t="s">
        <v>147</v>
      </c>
      <c r="C106" s="468">
        <v>2006</v>
      </c>
      <c r="D106" s="2">
        <f t="shared" ca="true" si="15"/>
        <v>5.0577772398247482</v>
      </c>
      <c r="E106" s="91">
        <f t="shared" ca="true" si="16"/>
        <v>70.401512028186957</v>
      </c>
      <c r="F106" s="89"/>
      <c r="G106" s="89"/>
      <c r="H106" s="92">
        <f t="shared" ca="true" si="17"/>
        <v>75.534660199457122</v>
      </c>
      <c r="I106" s="2">
        <f t="shared" ca="true" si="18"/>
        <v>11.662505949220808</v>
      </c>
      <c r="J106" s="91">
        <f t="shared" ca="true" si="19"/>
        <v>59.782670071194488</v>
      </c>
      <c r="K106" s="89"/>
      <c r="L106" s="89"/>
      <c r="M106" s="92">
        <f t="shared" ca="true" si="20"/>
        <v>56.292854096169776</v>
      </c>
      <c r="N106" s="2">
        <f t="shared" ca="true" si="21"/>
        <v>24.058413039143922</v>
      </c>
      <c r="O106" s="91">
        <f t="shared" ca="true" si="22"/>
        <v>60.969022704632778</v>
      </c>
      <c r="P106" s="89"/>
      <c r="Q106" s="89"/>
      <c r="R106" s="92">
        <f t="shared" ca="true" si="23"/>
        <v>32.356834471625092</v>
      </c>
      <c r="S106" s="2">
        <f t="shared" ca="true" si="24"/>
        <v>40.509759648026161</v>
      </c>
      <c r="T106" s="91">
        <f t="shared" ca="true" si="25"/>
        <v>40.253337363301249</v>
      </c>
      <c r="U106" s="89"/>
      <c r="V106" s="89"/>
      <c r="W106" s="92">
        <f t="shared" ca="true" si="26"/>
        <v>9.655937818446203</v>
      </c>
      <c r="X106" s="2">
        <f t="shared" ca="true" si="27"/>
        <v>68.922630104366277</v>
      </c>
      <c r="Y106" s="91">
        <f t="shared" ca="true" si="28"/>
        <v>71.398014616811381</v>
      </c>
      <c r="Z106" s="89"/>
      <c r="AA106" s="89"/>
      <c r="AB106" s="92">
        <f t="shared" ca="true" si="29"/>
        <v>0.8324850970672214</v>
      </c>
    </row>
    <row r="107" x14ac:dyDescent="0.2">
      <c r="A107" s="87"/>
      <c r="B107" s="467" t="s">
        <v>378</v>
      </c>
      <c r="C107" s="468">
        <v>2012</v>
      </c>
      <c r="D107" s="2">
        <f t="shared" ca="true" si="15"/>
        <v>19.576021279711917</v>
      </c>
      <c r="E107" s="91">
        <f t="shared" ca="true" si="16"/>
        <v>57.711522958004615</v>
      </c>
      <c r="F107" s="89"/>
      <c r="G107" s="89"/>
      <c r="H107" s="92">
        <f t="shared" ca="true" si="17"/>
        <v>49.721228396056951</v>
      </c>
      <c r="I107" s="2">
        <f t="shared" ca="true" si="18"/>
        <v>26.336750518248191</v>
      </c>
      <c r="J107" s="91">
        <f t="shared" ca="true" si="19"/>
        <v>47.350761258396034</v>
      </c>
      <c r="K107" s="89"/>
      <c r="L107" s="89"/>
      <c r="M107" s="92">
        <f t="shared" ca="true" si="20"/>
        <v>44.081919528245784</v>
      </c>
      <c r="N107" s="2">
        <f t="shared" ca="true" si="21"/>
        <v>53.464902037709315</v>
      </c>
      <c r="O107" s="91">
        <f t="shared" ca="true" si="22"/>
        <v>40.242609098401267</v>
      </c>
      <c r="P107" s="89"/>
      <c r="Q107" s="89"/>
      <c r="R107" s="92">
        <f t="shared" ca="true" si="23"/>
        <v>24.452680000424522</v>
      </c>
      <c r="S107" s="2">
        <f t="shared" ca="true" si="24"/>
        <v>78.870488255491125</v>
      </c>
      <c r="T107" s="91">
        <f t="shared" ca="true" si="25"/>
        <v>40.05278129131554</v>
      </c>
      <c r="U107" s="89"/>
      <c r="V107" s="89"/>
      <c r="W107" s="92">
        <f t="shared" ca="true" si="26"/>
        <v>8.3515060723571057</v>
      </c>
      <c r="X107" s="2">
        <f t="shared" ca="true" si="27"/>
        <v>95.337136550054211</v>
      </c>
      <c r="Y107" s="91">
        <f t="shared" ca="true" si="28"/>
        <v>64.927665143465191</v>
      </c>
      <c r="Z107" s="89"/>
      <c r="AA107" s="89"/>
      <c r="AB107" s="92">
        <f t="shared" ca="true" si="29"/>
        <v>0.77710796206934696</v>
      </c>
      <c r="AD107" s="93"/>
    </row>
    <row r="108" x14ac:dyDescent="0.2">
      <c r="A108" s="87"/>
      <c r="B108" s="467" t="s">
        <v>390</v>
      </c>
      <c r="C108" s="468">
        <v>2017</v>
      </c>
      <c r="D108" s="2">
        <f t="shared" ca="true" si="15"/>
        <v>16.751619393757462</v>
      </c>
      <c r="E108" s="91">
        <f t="shared" ca="true" si="16"/>
        <v>58.413549306300027</v>
      </c>
      <c r="F108" s="89"/>
      <c r="G108" s="89"/>
      <c r="H108" s="92">
        <f t="shared" ca="true" si="17"/>
        <v>56.946327244896636</v>
      </c>
      <c r="I108" s="2">
        <f t="shared" ca="true" si="18"/>
        <v>32.897625397221255</v>
      </c>
      <c r="J108" s="91">
        <f t="shared" ca="true" si="19"/>
        <v>61.455977341323567</v>
      </c>
      <c r="K108" s="89"/>
      <c r="L108" s="89"/>
      <c r="M108" s="92">
        <f t="shared" ca="true" si="20"/>
        <v>37.223450286149635</v>
      </c>
      <c r="N108" s="2">
        <f t="shared" ca="true" si="21"/>
        <v>53.122080177471673</v>
      </c>
      <c r="O108" s="91">
        <f t="shared" ca="true" si="22"/>
        <v>54.531168689163344</v>
      </c>
      <c r="P108" s="89"/>
      <c r="Q108" s="89"/>
      <c r="R108" s="92">
        <f t="shared" ca="true" si="23"/>
        <v>24.025344652468874</v>
      </c>
      <c r="S108" s="2">
        <f t="shared" ca="true" si="24"/>
        <v>78.751929078931639</v>
      </c>
      <c r="T108" s="91">
        <f t="shared" ca="true" si="25"/>
        <v>50.441901802680519</v>
      </c>
      <c r="U108" s="89"/>
      <c r="V108" s="89"/>
      <c r="W108" s="92">
        <f t="shared" ca="true" si="26"/>
        <v>7.2795036651344418</v>
      </c>
      <c r="X108" s="2">
        <f t="shared" ca="true" si="27"/>
        <v>93.248130304335149</v>
      </c>
      <c r="Y108" s="91">
        <f t="shared" ca="true" si="28"/>
        <v>73.077541879947418</v>
      </c>
      <c r="Z108" s="89"/>
      <c r="AA108" s="89"/>
      <c r="AB108" s="92">
        <f t="shared" ca="true" si="29"/>
        <v>1.1704448989719329</v>
      </c>
    </row>
    <row r="109" x14ac:dyDescent="0.2">
      <c r="A109" s="87"/>
      <c r="B109" s="467"/>
      <c r="C109" s="468"/>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67"/>
      <c r="C110" s="468"/>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67"/>
      <c r="C111" s="468"/>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67"/>
      <c r="C112" s="468"/>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67"/>
      <c r="C113" s="468"/>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67"/>
      <c r="C114" s="468"/>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67"/>
      <c r="C115" s="468"/>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69"/>
      <c r="C116" s="470"/>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278" t="str">
        <f>CONCATENATE("National use of sanitation facilities, ",C99,"–",C100)</f>
        <v>National use of sanitation facilities, 2000–2020</v>
      </c>
      <c r="C118" s="2279"/>
      <c r="D118" s="2279"/>
      <c r="E118" s="2279"/>
      <c r="F118" s="2279"/>
      <c r="G118" s="2279"/>
      <c r="H118" s="2279"/>
      <c r="I118" s="2279"/>
      <c r="J118" s="2279"/>
      <c r="K118" s="2279"/>
      <c r="L118" s="2279"/>
      <c r="N118" s="98"/>
      <c r="O118" s="98"/>
      <c r="P118" s="98"/>
      <c r="Q118" s="98"/>
      <c r="R118" s="98"/>
      <c r="S118" s="2302" t="s">
        <v>11</v>
      </c>
      <c r="T118" s="2303"/>
      <c r="U118" s="2303"/>
      <c r="V118" s="2303"/>
      <c r="W118" s="2304"/>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300" t="s">
        <v>6</v>
      </c>
      <c r="B197" s="2300"/>
      <c r="C197" s="2300"/>
      <c r="D197" s="2297" t="s">
        <v>0</v>
      </c>
      <c r="E197" s="2298"/>
      <c r="F197" s="2298"/>
      <c r="G197" s="2298"/>
      <c r="H197" s="2299"/>
      <c r="I197" s="2297" t="s">
        <v>1</v>
      </c>
      <c r="J197" s="2298"/>
      <c r="K197" s="2298"/>
      <c r="L197" s="2298"/>
      <c r="M197" s="2299"/>
      <c r="N197" s="2297" t="s">
        <v>2</v>
      </c>
      <c r="O197" s="2298"/>
      <c r="P197" s="2298"/>
      <c r="Q197" s="2298"/>
      <c r="R197" s="2299"/>
      <c r="S197" s="2297" t="s">
        <v>3</v>
      </c>
      <c r="T197" s="2298"/>
      <c r="U197" s="2298"/>
      <c r="V197" s="2298"/>
      <c r="W197" s="2299"/>
      <c r="X197" s="2297" t="s">
        <v>4</v>
      </c>
      <c r="Y197" s="2298"/>
      <c r="Z197" s="2298"/>
      <c r="AA197" s="2298"/>
      <c r="AB197" s="2299"/>
    </row>
    <row r="198" s="44" customFormat="true" ht="22.5" customHeight="true" x14ac:dyDescent="0.2">
      <c r="A198" s="2313"/>
      <c r="B198" s="2313"/>
      <c r="C198" s="2313"/>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305" t="s">
        <v>10</v>
      </c>
      <c r="B199" s="2306"/>
      <c r="C199" s="209">
        <v>2000</v>
      </c>
      <c r="D199" s="56">
        <f ca="true">IF((D201+H201)&gt;100,D201*100/(D201+H201),D201)</f>
        <v>21.865265989760701</v>
      </c>
      <c r="E199" s="105">
        <f ca="true">D199*AVERAGEIF(E205:E216,"&gt;0")/100</f>
        <v>7.0507732473349112</v>
      </c>
      <c r="F199" s="58">
        <f ca="true">D199*(100-AVERAGEIF(E205:E216,"&gt;0"))/100</f>
        <v>14.81449274242579</v>
      </c>
      <c r="G199" s="59">
        <f ca="true">100-(E199+F199+H199)</f>
        <v>50.866927155521552</v>
      </c>
      <c r="H199" s="60">
        <f ca="true">IF((D201+H201)&gt;100,H201*100/(D201+H201),H201)</f>
        <v>27.267806854717747</v>
      </c>
      <c r="I199" s="56">
        <f ca="true">IF((I201+M201)&gt;100,I201*100/(I201+M201),I201)</f>
        <v>33.991356591101976</v>
      </c>
      <c r="J199" s="105">
        <f ca="true">I199*AVERAGEIF(J205:J216,"&gt;0")/100</f>
        <v>12.521779458984126</v>
      </c>
      <c r="K199" s="61">
        <f ca="true">I199*(100-AVERAGEIF(J205:J216,"&gt;0"))/100</f>
        <v>21.469577132117848</v>
      </c>
      <c r="L199" s="62">
        <f ca="true">100-(J199+K199+M199)</f>
        <v>55.720320794900161</v>
      </c>
      <c r="M199" s="63">
        <f ca="true">IF((I201+M201)&gt;100,M201*100/(I201+M201),M201)</f>
        <v>10.288322613997863</v>
      </c>
      <c r="N199" s="56">
        <f ca="true">IF((N201+R201)&gt;100,N201*100/(N201+R201),N201)</f>
        <v>47.912561847749203</v>
      </c>
      <c r="O199" s="105">
        <f ca="true">N199*AVERAGEIF(O205:O216,"&gt;0")/100</f>
        <v>21.108104722523684</v>
      </c>
      <c r="P199" s="61">
        <f ca="true">N199*(100-AVERAGEIF(O205:O216,"&gt;0"))/100</f>
        <v>26.804457125225518</v>
      </c>
      <c r="Q199" s="62">
        <f ca="true">100-(O199+P199+R199)</f>
        <v>47.254235688303567</v>
      </c>
      <c r="R199" s="63">
        <f ca="true">IF((N201+R201)&gt;100,R201*100/(N201+R201),R201)</f>
        <v>4.8332024639472309</v>
      </c>
      <c r="S199" s="56">
        <f ca="true">IF((S201+W201)&gt;100,S201*100/(S201+W201),S201)</f>
        <v>54.208212029146125</v>
      </c>
      <c r="T199" s="105">
        <f ca="true">S199*AVERAGEIF(T205:T216,"&gt;0")/100</f>
        <v>29.97019391818861</v>
      </c>
      <c r="U199" s="61">
        <f ca="true">S199*(100-AVERAGEIF(T205:T216,"&gt;0"))/100</f>
        <v>24.238018110957515</v>
      </c>
      <c r="V199" s="62">
        <f ca="true">100-(T199+U199+W199)</f>
        <v>42.979784347687939</v>
      </c>
      <c r="W199" s="63">
        <f ca="true">IF((S201+W201)&gt;100,W201*100/(S201+W201),W201)</f>
        <v>2.8120036231659356</v>
      </c>
      <c r="X199" s="56">
        <f ca="true">IF((X201+AB201)&gt;100,X201*100/(X201+AB201),X201)</f>
        <v>71.920714477435467</v>
      </c>
      <c r="Y199" s="105">
        <f ca="true">X199*AVERAGEIF(Y205:Y216,"&gt;0")/100</f>
        <v>59.8118341866967</v>
      </c>
      <c r="Z199" s="61">
        <f ca="true">X199*(100-AVERAGEIF(Y205:Y216,"&gt;0"))/100</f>
        <v>12.108880290738771</v>
      </c>
      <c r="AA199" s="62">
        <f ca="true">100-(Y199+Z199+AB199)</f>
        <v>27.302992482202157</v>
      </c>
      <c r="AB199" s="63">
        <f ca="true">IF((X201+AB201)&gt;100,AB201*100/(X201+AB201),AB201)</f>
        <v>0.77629304036237556</v>
      </c>
    </row>
    <row r="200" s="64" customFormat="true" ht="15" customHeight="true" x14ac:dyDescent="0.2">
      <c r="A200" s="2307"/>
      <c r="B200" s="2308"/>
      <c r="C200" s="210">
        <v>2020</v>
      </c>
      <c r="D200" s="65">
        <f ca="true">IF((D202+H202)&gt;100,D202*100/(D202+H202),D202)</f>
        <v>57.534214324849927</v>
      </c>
      <c r="E200" s="106">
        <f ca="true">D200*AVERAGEIF(E205:E216,"&gt;0")/100</f>
        <v>18.552744766885159</v>
      </c>
      <c r="F200" s="67">
        <f ca="true">D200*(100-AVERAGEIF(E205:E216,"&gt;0"))/100</f>
        <v>38.981469557964765</v>
      </c>
      <c r="G200" s="68">
        <f ca="true">100-(E200+F200+H200)</f>
        <v>14.034824097022437</v>
      </c>
      <c r="H200" s="69">
        <f ca="true">IF((D202+H202)&gt;100,H202*100/(D202+H202),H202)</f>
        <v>28.430961578127636</v>
      </c>
      <c r="I200" s="65">
        <f ca="true">IF((I202+M202)&gt;100,I202*100/(I202+M202),I202)</f>
        <v>85.947587295945596</v>
      </c>
      <c r="J200" s="106">
        <f ca="true">I200*AVERAGEIF(J205:J216,"&gt;0")/100</f>
        <v>31.661482243793156</v>
      </c>
      <c r="K200" s="67">
        <f ca="true">I200*(100-AVERAGEIF(J205:J216,"&gt;0"))/100</f>
        <v>54.286105052152443</v>
      </c>
      <c r="L200" s="68">
        <f ca="true">100-(J200+K200+M200)</f>
        <v>4.5384974866431236</v>
      </c>
      <c r="M200" s="69">
        <f ca="true">IF((I202+M202)&gt;100,M202*100/(I202+M202),M202)</f>
        <v>9.5139152174112809</v>
      </c>
      <c r="N200" s="65">
        <f ca="true">IF((N202+R202)&gt;100,N202*100/(N202+R202),N202)</f>
        <v>92.731133818598209</v>
      </c>
      <c r="O200" s="106">
        <f ca="true">N200*AVERAGEIF(O205:O216,"&gt;0")/100</f>
        <v>40.853137636456417</v>
      </c>
      <c r="P200" s="67">
        <f ca="true">N200*(100-AVERAGEIF(O205:O216,"&gt;0"))/100</f>
        <v>51.8779961821418</v>
      </c>
      <c r="Q200" s="68">
        <f ca="true">100-(O200+P200+R200)</f>
        <v>3.437725428469605</v>
      </c>
      <c r="R200" s="69">
        <f ca="true">IF((N202+R202)&gt;100,R202*100/(N202+R202),R202)</f>
        <v>3.8311407529321855</v>
      </c>
      <c r="S200" s="65">
        <f ca="true">IF((S202+W202)&gt;100,S202*100/(S202+W202),S202)</f>
        <v>99.154455789477353</v>
      </c>
      <c r="T200" s="106">
        <f ca="true">S200*AVERAGEIF(T205:T216,"&gt;0")/100</f>
        <v>54.819706399194892</v>
      </c>
      <c r="U200" s="67">
        <f ca="true">S200*(100-AVERAGEIF(T205:T216,"&gt;0"))/100</f>
        <v>44.334749390282461</v>
      </c>
      <c r="V200" s="68">
        <f ca="true">100-(T200+U200+W200)</f>
        <v>0</v>
      </c>
      <c r="W200" s="69">
        <f ca="true">IF((S202+W202)&gt;100,W202*100/(S202+W202),W202)</f>
        <v>0.84554421052264617</v>
      </c>
      <c r="X200" s="65">
        <f ca="true">IF((X202+AB202)&gt;100,X202*100/(X202+AB202),X202)</f>
        <v>100</v>
      </c>
      <c r="Y200" s="106">
        <f ca="true">X200*AVERAGEIF(Y205:Y216,"&gt;0")/100</f>
        <v>83.163570636471036</v>
      </c>
      <c r="Z200" s="67">
        <f ca="true">X200*(100-AVERAGEIF(Y205:Y216,"&gt;0"))/100</f>
        <v>16.836429363528964</v>
      </c>
      <c r="AA200" s="68">
        <f ca="true">100-(Y200+Z200+AB200)</f>
        <v>0</v>
      </c>
      <c r="AB200" s="69">
        <f ca="true">IF((X202+AB202)&gt;100,AB202*100/(X202+AB202),AB202)</f>
        <v>0</v>
      </c>
    </row>
    <row r="201" hidden="true" x14ac:dyDescent="0.2">
      <c r="A201" s="2309" t="s">
        <v>12</v>
      </c>
      <c r="B201" s="2310"/>
      <c r="C201" s="70">
        <f>MinRegYear(C199,C205:C216)</f>
        <v>2000</v>
      </c>
      <c r="D201" s="71">
        <f ca="true">IF(MAX(C205:C216)-MIN(C205:C216)&lt;5,AVERAGEIF(C205:C216,"&gt;0",D205:D216),
IF(FORECAST($C201,D$205:D$216,$C$205:$C$216)&lt;0,0,
IF(FORECAST($C201,D$205:D$216,$C$205:$C$216)&gt;100,100,
FORECAST($C201,D$205:D$216,$C$205:$C$216))))</f>
        <v>21.865265989760701</v>
      </c>
      <c r="E201" s="72"/>
      <c r="F201" s="73"/>
      <c r="G201" s="73"/>
      <c r="H201" s="74">
        <f ca="true">IF(MAX(C205:C216)-MIN(C205:C216)&lt;5,AVERAGEIF(C205:C216,"&gt;0",H205:H216),
IF(FORECAST($C201,H$205:H$216,$C$205:$C$216)&lt;0,0,
IF(FORECAST($C201,H$205:H$216,$C$205:$C$216)&gt;100,100,
FORECAST($C201,H$205:H$216,$C$205:$C$216))))</f>
        <v>27.267806854717747</v>
      </c>
      <c r="I201" s="71">
        <f ca="true">IF(MAX(C205:C216)-MIN(C205:C216)&lt;5,AVERAGEIF(C205:C216,"&gt;0",I205:I216),
IF(FORECAST($C201,I$205:I$216,$C$205:$C$216)&lt;0,0,
IF(FORECAST($C201,I$205:I$216,$C$205:$C$216)&gt;100,100,
FORECAST($C201,I$205:I$216,$C$205:$C$216))))</f>
        <v>33.991356591101976</v>
      </c>
      <c r="J201" s="72"/>
      <c r="K201" s="73"/>
      <c r="L201" s="73"/>
      <c r="M201" s="74">
        <f ca="true">IF(MAX(C205:C216)-MIN(C205:C216)&lt;5,AVERAGEIF(C205:C216,"&gt;0",M205:M216),
IF(FORECAST($C201,M$205:M$216,$C$205:$C$216)&lt;0,0,
IF(FORECAST($C201,M$205:M$216,$C$205:$C$216)&gt;100,100,
FORECAST($C201,M$205:M$216,$C$205:$C$216))))</f>
        <v>10.288322613997863</v>
      </c>
      <c r="N201" s="71">
        <f ca="true">IF(MAX(C205:C216)-MIN(C205:C216)&lt;5,AVERAGEIF(C205:C216,"&gt;0",N205:N216),
IF(FORECAST($C201,N$205:N$216,$C$205:$C$216)&lt;0,0,
IF(FORECAST($C201,N$205:N$216,$C$205:$C$216)&gt;100,100,
FORECAST($C201,N$205:N$216,$C$205:$C$216))))</f>
        <v>47.912561847749203</v>
      </c>
      <c r="O201" s="72"/>
      <c r="P201" s="73"/>
      <c r="Q201" s="73"/>
      <c r="R201" s="74">
        <f ca="true">IF(MAX(C205:C216)-MIN(C205:C216)&lt;5,AVERAGEIF(C205:C216,"&gt;0",R205:R216),
IF(FORECAST($C201,R$205:R$216,$C$205:$C$216)&lt;0,0,
IF(FORECAST($C201,R$205:R$216,$C$205:$C$216)&gt;100,100,
FORECAST($C201,R$205:R$216,$C$205:$C$216))))</f>
        <v>4.8332024639472309</v>
      </c>
      <c r="S201" s="71">
        <f ca="true">IF(MAX(C205:C216)-MIN(C205:C216)&lt;5,AVERAGEIF(C205:C216,"&gt;0",S205:S216),
IF(FORECAST($C201,S$205:S$216,$C$205:$C$216)&lt;0,0,
IF(FORECAST($C201,S$205:S$216,$C$205:$C$216)&gt;100,100,
FORECAST($C201,S$205:S$216,$C$205:$C$216))))</f>
        <v>54.208212029146125</v>
      </c>
      <c r="T201" s="72"/>
      <c r="U201" s="73"/>
      <c r="V201" s="73"/>
      <c r="W201" s="74">
        <f ca="true">IF(MAX(C205:C216)-MIN(C205:C216)&lt;5,AVERAGEIF(C205:C216,"&gt;0",W205:W216),
IF(FORECAST($C201,W$205:W$216,$C$205:$C$216)&lt;0,0,
IF(FORECAST($C201,W$205:W$216,$C$205:$C$216)&gt;100,100,
FORECAST($C201,W$205:W$216,$C$205:$C$216))))</f>
        <v>2.8120036231659356</v>
      </c>
      <c r="X201" s="71">
        <f ca="true">IF(MAX(C205:C216)-MIN(C205:C216)&lt;5,AVERAGEIF(C205:C216,"&gt;0",X205:X216),
IF(FORECAST($C201,X$205:X$216,$C$205:$C$216)&lt;0,0,
IF(FORECAST($C201,X$205:X$216,$C$205:$C$216)&gt;100,100,
FORECAST($C201,X$205:X$216,$C$205:$C$216))))</f>
        <v>71.920714477435467</v>
      </c>
      <c r="Y201" s="72"/>
      <c r="Z201" s="73"/>
      <c r="AA201" s="73"/>
      <c r="AB201" s="74">
        <f ca="true">IF(MAX(C205:C216)-MIN(C205:C216)&lt;5,AVERAGEIF(C205:C216,"&gt;0",AB205:AB216),
IF(FORECAST($C201,AB$205:AB$216,$C$205:$C$216)&lt;0,0,
IF(FORECAST($C201,AB$205:AB$216,$C$205:$C$216)&gt;100,100,
FORECAST($C201,AB$205:AB$216,$C$205:$C$216))))</f>
        <v>0.77629304036237556</v>
      </c>
    </row>
    <row r="202" hidden="true" x14ac:dyDescent="0.2">
      <c r="A202" s="2311"/>
      <c r="B202" s="2312"/>
      <c r="C202" s="49">
        <f>MaxRegYear(C200,C205:C216)</f>
        <v>2019</v>
      </c>
      <c r="D202" s="75">
        <f ca="true">IF(MAX(C205:C216)-MIN(C205:C216)&lt;5,AVERAGEIF(C205:C216,"&gt;0",D205:D216),
IF(FORECAST($C202,D$205:D$216,$C$205:$C$216)&lt;0,0,
IF(FORECAST($C202,D$205:D$216,$C$205:$C$216)&gt;100,100,
FORECAST($C202,D$205:D$216,$C$205:$C$216))))</f>
        <v>57.534214324849927</v>
      </c>
      <c r="E202" s="76"/>
      <c r="F202" s="77"/>
      <c r="G202" s="77"/>
      <c r="H202" s="78">
        <f ca="true">IF(MAX(C205:C216)-MIN(C205:C216)&lt;5,AVERAGEIF(C205:C216,"&gt;0",H205:H216),
IF(FORECAST($C202,H$205:H$216,$C$205:$C$216)&lt;0,0,
IF(FORECAST($C202,H$205:H$216,$C$205:$C$216)&gt;100,100,
FORECAST($C202,H$205:H$216,$C$205:$C$216))))</f>
        <v>28.430961578127636</v>
      </c>
      <c r="I202" s="75">
        <f ca="true">IF(MAX(C205:C216)-MIN(C205:C216)&lt;5,AVERAGEIF(C205:C216,"&gt;0",I205:I216),
IF(FORECAST($C202,I$205:I$216,$C$205:$C$216)&lt;0,0,
IF(FORECAST($C202,I$205:I$216,$C$205:$C$216)&gt;100,100,
FORECAST($C202,I$205:I$216,$C$205:$C$216))))</f>
        <v>85.947587295945596</v>
      </c>
      <c r="J202" s="76"/>
      <c r="K202" s="77"/>
      <c r="L202" s="77"/>
      <c r="M202" s="78">
        <f ca="true">IF(MAX(C205:C216)-MIN(C205:C216)&lt;5,AVERAGEIF(C205:C216,"&gt;0",M205:M216),
IF(FORECAST($C202,M$205:M$216,$C$205:$C$216)&lt;0,0,
IF(FORECAST($C202,M$205:M$216,$C$205:$C$216)&gt;100,100,
FORECAST($C202,M$205:M$216,$C$205:$C$216))))</f>
        <v>9.5139152174112809</v>
      </c>
      <c r="N202" s="75">
        <f ca="true">IF(MAX(C205:C216)-MIN(C205:C216)&lt;5,AVERAGEIF(C205:C216,"&gt;0",N205:N216),
IF(FORECAST($C202,N$205:N$216,$C$205:$C$216)&lt;0,0,
IF(FORECAST($C202,N$205:N$216,$C$205:$C$216)&gt;100,100,
FORECAST($C202,N$205:N$216,$C$205:$C$216))))</f>
        <v>92.731133818598209</v>
      </c>
      <c r="O202" s="76"/>
      <c r="P202" s="77"/>
      <c r="Q202" s="77"/>
      <c r="R202" s="78">
        <f ca="true">IF(MAX(C205:C216)-MIN(C205:C216)&lt;5,AVERAGEIF(C205:C216,"&gt;0",R205:R216),
IF(FORECAST($C202,R$205:R$216,$C$205:$C$216)&lt;0,0,
IF(FORECAST($C202,R$205:R$216,$C$205:$C$216)&gt;100,100,
FORECAST($C202,R$205:R$216,$C$205:$C$216))))</f>
        <v>3.8311407529321855</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0.85275462790889378</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65" t="s">
        <v>182</v>
      </c>
      <c r="C205" s="466">
        <v>2000</v>
      </c>
      <c r="D205" s="1">
        <f t="shared" ref="D205:D216" ca="true" si="30">IF(ISERROR(INDIRECT(CONCATENATE($B205,"!H122"))),"",INDIRECT(CONCATENATE($B205,"!H122")))</f>
        <v>24.137585401186584</v>
      </c>
      <c r="E205" s="91" t="str">
        <f t="shared" ref="E205:E216" ca="true" si="31">IF(ISERROR(INDIRECT(CONCATENATE($B205,"!H129"))),"",INDIRECT(CONCATENATE($B205,"!H129")))</f>
        <v>N/A</v>
      </c>
      <c r="F205" s="89"/>
      <c r="G205" s="89"/>
      <c r="H205" s="90">
        <f t="shared" ref="H205:H216" ca="true" si="32">IF(ISERROR(INDIRECT(CONCATENATE($B205,"!H127"))),"",INDIRECT(CONCATENATE($B205,"!H127")))</f>
        <v>26.235881315471225</v>
      </c>
      <c r="I205" s="1">
        <f t="shared" ref="I205:I216" ca="true" si="33">IF(ISERROR(INDIRECT(CONCATENATE($B205,"!I122"))),"",INDIRECT(CONCATENATE($B205,"!I122")))</f>
        <v>38.649631403451316</v>
      </c>
      <c r="J205" s="91" t="str">
        <f t="shared" ref="J205:J216" ca="true" si="34">IF(ISERROR(INDIRECT(CONCATENATE($B205,"!I129"))),"",INDIRECT(CONCATENATE($B205,"!I129")))</f>
        <v>N/A</v>
      </c>
      <c r="K205" s="89"/>
      <c r="L205" s="89"/>
      <c r="M205" s="90">
        <f t="shared" ref="M205:M216" ca="true" si="35">IF(ISERROR(INDIRECT(CONCATENATE($B205,"!I127"))),"",INDIRECT(CONCATENATE($B205,"!I127")))</f>
        <v>9.0126621422569055</v>
      </c>
      <c r="N205" s="1">
        <f t="shared" ref="N205:N216" ca="true" si="36">IF(ISERROR(INDIRECT(CONCATENATE($B205,"!J122"))),"",INDIRECT(CONCATENATE($B205,"!J122")))</f>
        <v>50.324630529465743</v>
      </c>
      <c r="O205" s="91" t="str">
        <f t="shared" ref="O205:O216" ca="true" si="37">IF(ISERROR(INDIRECT(CONCATENATE($B205,"!J129"))),"",INDIRECT(CONCATENATE($B205,"!J129")))</f>
        <v>N/A</v>
      </c>
      <c r="P205" s="89"/>
      <c r="Q205" s="89"/>
      <c r="R205" s="90">
        <f t="shared" ref="R205:R216" ca="true" si="38">IF(ISERROR(INDIRECT(CONCATENATE($B205,"!J127"))),"",INDIRECT(CONCATENATE($B205,"!J127")))</f>
        <v>5.1708955228191451</v>
      </c>
      <c r="S205" s="1">
        <f t="shared" ref="S205:S216" ca="true" si="39">IF(ISERROR(INDIRECT(CONCATENATE($B205,"!K122"))),"",INDIRECT(CONCATENATE($B205,"!K122")))</f>
        <v>55.843252226871947</v>
      </c>
      <c r="T205" s="91" t="str">
        <f t="shared" ref="T205:T216" ca="true" si="40">IF(ISERROR(INDIRECT(CONCATENATE($B205,"!K129"))),"",INDIRECT(CONCATENATE($B205,"!K129")))</f>
        <v>N/A</v>
      </c>
      <c r="U205" s="89"/>
      <c r="V205" s="89"/>
      <c r="W205" s="90">
        <f t="shared" ref="W205:W216" ca="true" si="41">IF(ISERROR(INDIRECT(CONCATENATE($B205,"!K127"))),"",INDIRECT(CONCATENATE($B205,"!K127")))</f>
        <v>3.7531959141141908</v>
      </c>
      <c r="X205" s="1">
        <f t="shared" ref="X205:X216" ca="true" si="42">IF(ISERROR(INDIRECT(CONCATENATE($B205,"!L122"))),"",INDIRECT(CONCATENATE($B205,"!L122")))</f>
        <v>73.053440371080242</v>
      </c>
      <c r="Y205" s="91" t="str">
        <f t="shared" ref="Y205:Y216" ca="true" si="43">IF(ISERROR(INDIRECT(CONCATENATE($B205,"!L129"))),"",INDIRECT(CONCATENATE($B205,"!L129")))</f>
        <v>N/A</v>
      </c>
      <c r="Z205" s="89"/>
      <c r="AA205" s="89"/>
      <c r="AB205" s="90">
        <f t="shared" ref="AB205:AB216" ca="true" si="44">IF(ISERROR(INDIRECT(CONCATENATE($B205,"!L2127"))),"",INDIRECT(CONCATENATE($B205,"!L127")))</f>
        <v>1.068928022220069</v>
      </c>
    </row>
    <row r="206" x14ac:dyDescent="0.2">
      <c r="A206" s="87"/>
      <c r="B206" s="467" t="s">
        <v>147</v>
      </c>
      <c r="C206" s="468">
        <v>2006</v>
      </c>
      <c r="D206" s="2">
        <f t="shared" ca="true" si="30"/>
        <v>23.141049537089359</v>
      </c>
      <c r="E206" s="91">
        <f t="shared" ca="true" si="31"/>
        <v>32.074641889427348</v>
      </c>
      <c r="F206" s="89"/>
      <c r="G206" s="89"/>
      <c r="H206" s="92">
        <f t="shared" ca="true" si="32"/>
        <v>33.222670329659493</v>
      </c>
      <c r="I206" s="2">
        <f t="shared" ca="true" si="33"/>
        <v>39.036904818492758</v>
      </c>
      <c r="J206" s="91">
        <f t="shared" ca="true" si="34"/>
        <v>38.288665031980742</v>
      </c>
      <c r="K206" s="89"/>
      <c r="L206" s="89"/>
      <c r="M206" s="92">
        <f t="shared" ca="true" si="35"/>
        <v>11.4871466808814</v>
      </c>
      <c r="N206" s="2">
        <f t="shared" ca="true" si="36"/>
        <v>54.110779061449449</v>
      </c>
      <c r="O206" s="91">
        <f t="shared" ca="true" si="37"/>
        <v>41.07043521769652</v>
      </c>
      <c r="P206" s="89"/>
      <c r="Q206" s="89"/>
      <c r="R206" s="92">
        <f t="shared" ca="true" si="38"/>
        <v>3.6025860362935238</v>
      </c>
      <c r="S206" s="2">
        <f t="shared" ca="true" si="39"/>
        <v>61.727217699511662</v>
      </c>
      <c r="T206" s="91">
        <f t="shared" ca="true" si="40"/>
        <v>54.669678450189906</v>
      </c>
      <c r="U206" s="89"/>
      <c r="V206" s="89"/>
      <c r="W206" s="92">
        <f t="shared" ca="true" si="41"/>
        <v>0.842571713714238</v>
      </c>
      <c r="X206" s="2">
        <f t="shared" ca="true" si="42"/>
        <v>77.172709203843411</v>
      </c>
      <c r="Y206" s="91">
        <f t="shared" ca="true" si="43"/>
        <v>84.94262547959049</v>
      </c>
      <c r="Z206" s="89"/>
      <c r="AA206" s="89"/>
      <c r="AB206" s="92">
        <f t="shared" ca="true" si="44"/>
        <v>1.5596628782600668E-2</v>
      </c>
    </row>
    <row r="207" x14ac:dyDescent="0.2">
      <c r="A207" s="87"/>
      <c r="B207" s="467" t="s">
        <v>378</v>
      </c>
      <c r="C207" s="468">
        <v>2012</v>
      </c>
      <c r="D207" s="2">
        <f t="shared" ca="true" si="30"/>
        <v>58.640945557537869</v>
      </c>
      <c r="E207" s="91">
        <f t="shared" ca="true" si="31"/>
        <v>23.414563062351963</v>
      </c>
      <c r="F207" s="89"/>
      <c r="G207" s="89"/>
      <c r="H207" s="92">
        <f t="shared" ca="true" si="32"/>
        <v>19.218364518543535</v>
      </c>
      <c r="I207" s="2">
        <f t="shared" ca="true" si="33"/>
        <v>75.963385274229609</v>
      </c>
      <c r="J207" s="91">
        <f t="shared" ca="true" si="34"/>
        <v>29.020793665494804</v>
      </c>
      <c r="K207" s="89"/>
      <c r="L207" s="89"/>
      <c r="M207" s="92">
        <f t="shared" ca="true" si="35"/>
        <v>10.961046513195393</v>
      </c>
      <c r="N207" s="2">
        <f t="shared" ca="true" si="36"/>
        <v>85.519030126371973</v>
      </c>
      <c r="O207" s="91">
        <f t="shared" ca="true" si="37"/>
        <v>39.281700954267649</v>
      </c>
      <c r="P207" s="89"/>
      <c r="Q207" s="89"/>
      <c r="R207" s="92">
        <f t="shared" ca="true" si="38"/>
        <v>5.0633519352745786</v>
      </c>
      <c r="S207" s="2">
        <f t="shared" ca="true" si="39"/>
        <v>93.431939647572264</v>
      </c>
      <c r="T207" s="91">
        <f t="shared" ca="true" si="40"/>
        <v>50.947886846640586</v>
      </c>
      <c r="U207" s="89"/>
      <c r="V207" s="89"/>
      <c r="W207" s="92">
        <f t="shared" ca="true" si="41"/>
        <v>1.3461171568156902</v>
      </c>
      <c r="X207" s="2">
        <f t="shared" ca="true" si="42"/>
        <v>97.759457066802952</v>
      </c>
      <c r="Y207" s="91">
        <f t="shared" ca="true" si="43"/>
        <v>78.900080242174582</v>
      </c>
      <c r="Z207" s="89"/>
      <c r="AA207" s="89"/>
      <c r="AB207" s="92">
        <f t="shared" ca="true" si="44"/>
        <v>0</v>
      </c>
      <c r="AD207" s="93"/>
    </row>
    <row r="208" x14ac:dyDescent="0.2">
      <c r="A208" s="87"/>
      <c r="B208" s="467" t="s">
        <v>390</v>
      </c>
      <c r="C208" s="468">
        <v>2017</v>
      </c>
      <c r="D208" s="2">
        <f t="shared" ca="true" si="30"/>
        <v>47.247440922603218</v>
      </c>
      <c r="E208" s="91">
        <f t="shared" ca="true" si="31"/>
        <v>41.250161273676923</v>
      </c>
      <c r="F208" s="89"/>
      <c r="G208" s="89"/>
      <c r="H208" s="92">
        <f t="shared" ca="true" si="32"/>
        <v>32.536964693057072</v>
      </c>
      <c r="I208" s="2">
        <f t="shared" ca="true" si="33"/>
        <v>78.024350903474655</v>
      </c>
      <c r="J208" s="91">
        <f t="shared" ca="true" si="34"/>
        <v>43.204925382111256</v>
      </c>
      <c r="K208" s="89"/>
      <c r="L208" s="89"/>
      <c r="M208" s="92">
        <f t="shared" ca="true" si="35"/>
        <v>8.2658951785772352</v>
      </c>
      <c r="N208" s="2">
        <f t="shared" ca="true" si="36"/>
        <v>84.256334988432201</v>
      </c>
      <c r="O208" s="91">
        <f t="shared" ca="true" si="37"/>
        <v>51.814276404335722</v>
      </c>
      <c r="P208" s="89"/>
      <c r="Q208" s="89"/>
      <c r="R208" s="92">
        <f t="shared" ca="true" si="38"/>
        <v>3.6500732095318398</v>
      </c>
      <c r="S208" s="2">
        <f t="shared" ca="true" si="39"/>
        <v>91.003600716928517</v>
      </c>
      <c r="T208" s="91">
        <f t="shared" ca="true" si="40"/>
        <v>60.243986650729795</v>
      </c>
      <c r="U208" s="89"/>
      <c r="V208" s="89"/>
      <c r="W208" s="92">
        <f t="shared" ca="true" si="41"/>
        <v>1.6969868220198001</v>
      </c>
      <c r="X208" s="2">
        <f t="shared" ca="true" si="42"/>
        <v>96.981138803928758</v>
      </c>
      <c r="Y208" s="91">
        <f t="shared" ca="true" si="43"/>
        <v>85.648006187648036</v>
      </c>
      <c r="Z208" s="89"/>
      <c r="AA208" s="89"/>
      <c r="AB208" s="92">
        <f t="shared" ca="true" si="44"/>
        <v>0</v>
      </c>
    </row>
    <row r="209" x14ac:dyDescent="0.2">
      <c r="A209" s="87"/>
      <c r="B209" s="467"/>
      <c r="C209" s="468"/>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67"/>
      <c r="C210" s="468"/>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67"/>
      <c r="C211" s="468"/>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67"/>
      <c r="C212" s="468"/>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67"/>
      <c r="C213" s="468"/>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67"/>
      <c r="C214" s="468"/>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67"/>
      <c r="C215" s="468"/>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69"/>
      <c r="C216" s="470"/>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278" t="str">
        <f>CONCATENATE("Urban use of sanitation facilities, ",C199,"–",C200)</f>
        <v>Urban use of sanitation facilities, 2000–2020</v>
      </c>
      <c r="C218" s="2279"/>
      <c r="D218" s="2279"/>
      <c r="E218" s="2279"/>
      <c r="F218" s="2279"/>
      <c r="G218" s="2279"/>
      <c r="H218" s="2279"/>
      <c r="I218" s="2279"/>
      <c r="J218" s="2279"/>
      <c r="K218" s="2279"/>
      <c r="L218" s="2279"/>
      <c r="N218" s="98"/>
      <c r="O218" s="98"/>
      <c r="P218" s="98"/>
      <c r="Q218" s="98"/>
      <c r="R218" s="98"/>
      <c r="S218" s="2302" t="s">
        <v>11</v>
      </c>
      <c r="T218" s="2303"/>
      <c r="U218" s="2303"/>
      <c r="V218" s="2303"/>
      <c r="W218" s="2304"/>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300" t="s">
        <v>7</v>
      </c>
      <c r="B297" s="2300"/>
      <c r="C297" s="2300"/>
      <c r="D297" s="2297" t="s">
        <v>0</v>
      </c>
      <c r="E297" s="2298"/>
      <c r="F297" s="2298"/>
      <c r="G297" s="2298"/>
      <c r="H297" s="2299"/>
      <c r="I297" s="2297" t="s">
        <v>1</v>
      </c>
      <c r="J297" s="2298"/>
      <c r="K297" s="2298"/>
      <c r="L297" s="2298"/>
      <c r="M297" s="2299"/>
      <c r="N297" s="2297" t="s">
        <v>2</v>
      </c>
      <c r="O297" s="2298"/>
      <c r="P297" s="2298"/>
      <c r="Q297" s="2298"/>
      <c r="R297" s="2299"/>
      <c r="S297" s="2297" t="s">
        <v>3</v>
      </c>
      <c r="T297" s="2298"/>
      <c r="U297" s="2298"/>
      <c r="V297" s="2298"/>
      <c r="W297" s="2299"/>
      <c r="X297" s="2297" t="s">
        <v>4</v>
      </c>
      <c r="Y297" s="2298"/>
      <c r="Z297" s="2298"/>
      <c r="AA297" s="2298"/>
      <c r="AB297" s="2299"/>
    </row>
    <row r="298" s="44" customFormat="true" ht="22.5" customHeight="true" x14ac:dyDescent="0.2">
      <c r="A298" s="2301"/>
      <c r="B298" s="2301"/>
      <c r="C298" s="2301"/>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305" t="s">
        <v>10</v>
      </c>
      <c r="B299" s="2306"/>
      <c r="C299" s="209">
        <v>2000</v>
      </c>
      <c r="D299" s="56">
        <f ca="true">IF((D301+H301)&gt;100,D301*100/(D301+H301),D301)</f>
        <v>6.5989632784453534</v>
      </c>
      <c r="E299" s="105">
        <f ca="true">D299*AVERAGEIF(E305:E316,"&gt;0")/100</f>
        <v>4.1898030579296002</v>
      </c>
      <c r="F299" s="58">
        <f ca="true">D299*(100-AVERAGEIF(E305:E316,"&gt;0"))/100</f>
        <v>2.4091602205157527</v>
      </c>
      <c r="G299" s="59">
        <f ca="true">100-(E299+F299+H299)</f>
        <v>28.62811962257274</v>
      </c>
      <c r="H299" s="60">
        <f ca="true">IF((D301+H301)&gt;100,H301*100/(D301+H301),H301)</f>
        <v>64.772917098981907</v>
      </c>
      <c r="I299" s="56">
        <f ca="true">IF((I301+M301)&gt;100,I301*100/(I301+M301),I301)</f>
        <v>4.0516950000173892</v>
      </c>
      <c r="J299" s="105">
        <f ca="true">I299*AVERAGEIF(J305:J316,"&gt;0")/100</f>
        <v>2.4426692800459056</v>
      </c>
      <c r="K299" s="61">
        <f ca="true">I299*(100-AVERAGEIF(J305:J316,"&gt;0"))/100</f>
        <v>1.6090257199714839</v>
      </c>
      <c r="L299" s="62">
        <f ca="true">100-(J299+K299+M299)</f>
        <v>23.631478321601662</v>
      </c>
      <c r="M299" s="63">
        <f ca="true">IF((I301+M301)&gt;100,M301*100/(I301+M301),M301)</f>
        <v>72.316826678380949</v>
      </c>
      <c r="N299" s="56">
        <f ca="true">IF((N301+R301)&gt;100,N301*100/(N301+R301),N301)</f>
        <v>8.5476526834936521</v>
      </c>
      <c r="O299" s="105">
        <f ca="true">N299*AVERAGEIF(O305:O316,"&gt;0")/100</f>
        <v>5.3121816792634107</v>
      </c>
      <c r="P299" s="61">
        <f ca="true">N299*(100-AVERAGEIF(O305:O316,"&gt;0"))/100</f>
        <v>3.2354710042302419</v>
      </c>
      <c r="Q299" s="62">
        <f ca="true">100-(O299+P299+R299)</f>
        <v>28.800844240115111</v>
      </c>
      <c r="R299" s="63">
        <f ca="true">IF((N301+R301)&gt;100,R301*100/(N301+R301),R301)</f>
        <v>62.651503076391236</v>
      </c>
      <c r="S299" s="56">
        <f ca="true">IF((S301+W301)&gt;100,S301*100/(S301+W301),S301)</f>
        <v>12.287932006321171</v>
      </c>
      <c r="T299" s="105">
        <f ca="true">S299*AVERAGEIF(T305:T316,"&gt;0")/100</f>
        <v>7.4652836094506414</v>
      </c>
      <c r="U299" s="61">
        <f ca="true">S299*(100-AVERAGEIF(T305:T316,"&gt;0"))/100</f>
        <v>4.8226483968705294</v>
      </c>
      <c r="V299" s="62">
        <f ca="true">100-(T299+U299+W299)</f>
        <v>40.559983622614254</v>
      </c>
      <c r="W299" s="63">
        <f ca="true">IF((S301+W301)&gt;100,W301*100/(S301+W301),W301)</f>
        <v>47.152084371064575</v>
      </c>
      <c r="X299" s="56">
        <f ca="true">IF((X301+AB301)&gt;100,X301*100/(X301+AB301),X301)</f>
        <v>26.948292858511195</v>
      </c>
      <c r="Y299" s="105">
        <f ca="true">X299*AVERAGEIF(Y305:Y316,"&gt;0")/100</f>
        <v>16.800034156905109</v>
      </c>
      <c r="Z299" s="61">
        <f ca="true">X299*(100-AVERAGEIF(Y305:Y316,"&gt;0"))/100</f>
        <v>10.148258701606085</v>
      </c>
      <c r="AA299" s="62">
        <f ca="true">100-(Y299+Z299+AB299)</f>
        <v>43.598395342061849</v>
      </c>
      <c r="AB299" s="63">
        <f ca="true">IF((X301+AB301)&gt;100,AB301*100/(X301+AB301),AB301)</f>
        <v>29.453311799426956</v>
      </c>
    </row>
    <row r="300" s="64" customFormat="true" ht="15" customHeight="true" x14ac:dyDescent="0.2">
      <c r="A300" s="2307"/>
      <c r="B300" s="2308"/>
      <c r="C300" s="210">
        <v>2020</v>
      </c>
      <c r="D300" s="65">
        <f ca="true">IF((D302+H302)&gt;100,D302*100/(D302+H302),D302)</f>
        <v>16.970777303137083</v>
      </c>
      <c r="E300" s="106">
        <f ca="true">D300*AVERAGEIF(E305:E316,"&gt;0")/100</f>
        <v>10.775058390213896</v>
      </c>
      <c r="F300" s="67">
        <f ca="true">D300*(100-AVERAGEIF(E305:E316,"&gt;0"))/100</f>
        <v>6.1957189129231862</v>
      </c>
      <c r="G300" s="68">
        <f ca="true">100-(E300+F300+H300)</f>
        <v>24.787160047115776</v>
      </c>
      <c r="H300" s="69">
        <f ca="true">IF((D302+H302)&gt;100,H302*100/(D302+H302),H302)</f>
        <v>58.24206264974714</v>
      </c>
      <c r="I300" s="65">
        <f ca="true">IF((I302+M302)&gt;100,I302*100/(I302+M302),I302)</f>
        <v>25.227094655765086</v>
      </c>
      <c r="J300" s="106">
        <f ca="true">I300*AVERAGEIF(J305:J316,"&gt;0")/100</f>
        <v>15.208807459639273</v>
      </c>
      <c r="K300" s="67">
        <f ca="true">I300*(100-AVERAGEIF(J305:J316,"&gt;0"))/100</f>
        <v>10.018287196125813</v>
      </c>
      <c r="L300" s="68">
        <f ca="true">100-(J300+K300+M300)</f>
        <v>31.244302860226526</v>
      </c>
      <c r="M300" s="69">
        <f ca="true">IF((I302+M302)&gt;100,M302*100/(I302+M302),M302)</f>
        <v>43.528602484008388</v>
      </c>
      <c r="N300" s="65">
        <f ca="true">IF((N302+R302)&gt;100,N302*100/(N302+R302),N302)</f>
        <v>34.328626711704146</v>
      </c>
      <c r="O300" s="106">
        <f ca="true">N300*AVERAGEIF(O305:O316,"&gt;0")/100</f>
        <v>21.334500668744063</v>
      </c>
      <c r="P300" s="67">
        <f ca="true">N300*(100-AVERAGEIF(O305:O316,"&gt;0"))/100</f>
        <v>12.994126042960083</v>
      </c>
      <c r="Q300" s="68">
        <f ca="true">100-(O300+P300+R300)</f>
        <v>30.403612708943001</v>
      </c>
      <c r="R300" s="69">
        <f ca="true">IF((N302+R302)&gt;100,R302*100/(N302+R302),R302)</f>
        <v>35.267760579352853</v>
      </c>
      <c r="S300" s="65">
        <f ca="true">IF((S302+W302)&gt;100,S302*100/(S302+W302),S302)</f>
        <v>54.647488946053272</v>
      </c>
      <c r="T300" s="106">
        <f ca="true">S300*AVERAGEIF(T305:T316,"&gt;0")/100</f>
        <v>33.199972405181271</v>
      </c>
      <c r="U300" s="67">
        <f ca="true">S300*(100-AVERAGEIF(T305:T316,"&gt;0"))/100</f>
        <v>21.447516540872002</v>
      </c>
      <c r="V300" s="68">
        <f ca="true">100-(T300+U300+W300)</f>
        <v>25.005384628193497</v>
      </c>
      <c r="W300" s="69">
        <f ca="true">IF((S302+W302)&gt;100,W302*100/(S302+W302),W302)</f>
        <v>20.347126425753231</v>
      </c>
      <c r="X300" s="65">
        <f ca="true">IF((X302+AB302)&gt;100,X302*100/(X302+AB302),X302)</f>
        <v>87.851527405631714</v>
      </c>
      <c r="Y300" s="106">
        <f ca="true">X300*AVERAGEIF(Y305:Y316,"&gt;0")/100</f>
        <v>54.768169134125898</v>
      </c>
      <c r="Z300" s="67">
        <f ca="true">X300*(100-AVERAGEIF(Y305:Y316,"&gt;0"))/100</f>
        <v>33.083358271505816</v>
      </c>
      <c r="AA300" s="68">
        <f ca="true">100-(Y300+Z300+AB300)</f>
        <v>9.17017009705296</v>
      </c>
      <c r="AB300" s="69">
        <f ca="true">IF((X302+AB302)&gt;100,AB302*100/(X302+AB302),AB302)</f>
        <v>2.978302497315326</v>
      </c>
    </row>
    <row r="301" hidden="true" x14ac:dyDescent="0.2">
      <c r="A301" s="2309" t="s">
        <v>12</v>
      </c>
      <c r="B301" s="2310"/>
      <c r="C301" s="70">
        <f>MinRegYear(C299,C305:C316)</f>
        <v>2000</v>
      </c>
      <c r="D301" s="71">
        <f ca="true">IF(MAX(C305:C316)-MIN(C305:C316)&lt;5,AVERAGEIF(C305:C316,"&gt;0",D305:D316),
IF(FORECAST($C301,D$305:D$316,$C$305:$C$316)&lt;0,0,
IF(FORECAST($C301,D$305:D$316,$C$305:$C$316)&gt;100,100,
FORECAST($C301,D$305:D$316,$C$305:$C$316))))</f>
        <v>6.5989632784453534</v>
      </c>
      <c r="E301" s="72"/>
      <c r="F301" s="73"/>
      <c r="G301" s="73"/>
      <c r="H301" s="74">
        <f ca="true">IF(MAX(C305:C316)-MIN(C305:C316)&lt;5,AVERAGEIF(C305:C316,"&gt;0",H305:H316),
IF(FORECAST($C301,H$305:H$316,$C$305:$C$316)&lt;0,0,
IF(FORECAST($C301,H$305:H$316,$C$305:$C$316)&gt;100,100,
FORECAST($C301,H$305:H$316,$C$305:$C$316))))</f>
        <v>64.772917098981907</v>
      </c>
      <c r="I301" s="71">
        <f ca="true">IF(MAX(C305:C316)-MIN(C305:C316)&lt;5,AVERAGEIF(C305:C316,"&gt;0",I305:I316),
IF(FORECAST($C301,I$305:I$316,$C$305:$C$316)&lt;0,0,
IF(FORECAST($C301,I$305:I$316,$C$305:$C$316)&gt;100,100,
FORECAST($C301,I$305:I$316,$C$305:$C$316))))</f>
        <v>4.0516950000173892</v>
      </c>
      <c r="J301" s="72"/>
      <c r="K301" s="73"/>
      <c r="L301" s="73"/>
      <c r="M301" s="74">
        <f ca="true">IF(MAX(C305:C316)-MIN(C305:C316)&lt;5,AVERAGEIF(C305:C316,"&gt;0",M305:M316),
IF(FORECAST($C301,M$305:M$316,$C$305:$C$316)&lt;0,0,
IF(FORECAST($C301,M$305:M$316,$C$305:$C$316)&gt;100,100,
FORECAST($C301,M$305:M$316,$C$305:$C$316))))</f>
        <v>72.316826678380949</v>
      </c>
      <c r="N301" s="71">
        <f ca="true">IF(MAX(C305:C316)-MIN(C305:C316)&lt;5,AVERAGEIF(C305:C316,"&gt;0",N305:N316),
IF(FORECAST($C301,N$305:N$316,$C$305:$C$316)&lt;0,0,
IF(FORECAST($C301,N$305:N$316,$C$305:$C$316)&gt;100,100,
FORECAST($C301,N$305:N$316,$C$305:$C$316))))</f>
        <v>8.5476526834936521</v>
      </c>
      <c r="O301" s="72"/>
      <c r="P301" s="73"/>
      <c r="Q301" s="73"/>
      <c r="R301" s="74">
        <f ca="true">IF(MAX(C305:C316)-MIN(C305:C316)&lt;5,AVERAGEIF(C305:C316,"&gt;0",R305:R316),
IF(FORECAST($C301,R$305:R$316,$C$305:$C$316)&lt;0,0,
IF(FORECAST($C301,R$305:R$316,$C$305:$C$316)&gt;100,100,
FORECAST($C301,R$305:R$316,$C$305:$C$316))))</f>
        <v>62.651503076391236</v>
      </c>
      <c r="S301" s="71">
        <f ca="true">IF(MAX(C305:C316)-MIN(C305:C316)&lt;5,AVERAGEIF(C305:C316,"&gt;0",S305:S316),
IF(FORECAST($C301,S$305:S$316,$C$305:$C$316)&lt;0,0,
IF(FORECAST($C301,S$305:S$316,$C$305:$C$316)&gt;100,100,
FORECAST($C301,S$305:S$316,$C$305:$C$316))))</f>
        <v>12.287932006321171</v>
      </c>
      <c r="T301" s="72"/>
      <c r="U301" s="73"/>
      <c r="V301" s="73"/>
      <c r="W301" s="74">
        <f ca="true">IF(MAX(C305:C316)-MIN(C305:C316)&lt;5,AVERAGEIF(C305:C316,"&gt;0",W305:W316),
IF(FORECAST($C301,W$305:W$316,$C$305:$C$316)&lt;0,0,
IF(FORECAST($C301,W$305:W$316,$C$305:$C$316)&gt;100,100,
FORECAST($C301,W$305:W$316,$C$305:$C$316))))</f>
        <v>47.152084371064575</v>
      </c>
      <c r="X301" s="71">
        <f ca="true">IF(MAX(C305:C316)-MIN(C305:C316)&lt;5,AVERAGEIF(C305:C316,"&gt;0",X305:X316),
IF(FORECAST($C301,X$305:X$316,$C$305:$C$316)&lt;0,0,
IF(FORECAST($C301,X$305:X$316,$C$305:$C$316)&gt;100,100,
FORECAST($C301,X$305:X$316,$C$305:$C$316))))</f>
        <v>26.948292858511195</v>
      </c>
      <c r="Y301" s="72"/>
      <c r="Z301" s="73"/>
      <c r="AA301" s="73"/>
      <c r="AB301" s="74">
        <f ca="true">IF(MAX(C305:C316)-MIN(C305:C316)&lt;5,AVERAGEIF(C305:C316,"&gt;0",AB305:AB316),
IF(FORECAST($C301,AB$305:AB$316,$C$305:$C$316)&lt;0,0,
IF(FORECAST($C301,AB$305:AB$316,$C$305:$C$316)&gt;100,100,
FORECAST($C301,AB$305:AB$316,$C$305:$C$316))))</f>
        <v>29.453311799426956</v>
      </c>
    </row>
    <row r="302" hidden="true" x14ac:dyDescent="0.2">
      <c r="A302" s="2311"/>
      <c r="B302" s="2312"/>
      <c r="C302" s="49">
        <f>MaxRegYear(C300,C305:C316)</f>
        <v>2019</v>
      </c>
      <c r="D302" s="75">
        <f ca="true">IF(MAX(C305:C316)-MIN(C305:C316)&lt;5,AVERAGEIF(C305:C316,"&gt;0",D305:D316),
IF(FORECAST($C302,D$305:D$316,$C$305:$C$316)&lt;0,0,
IF(FORECAST($C302,D$305:D$316,$C$305:$C$316)&gt;100,100,
FORECAST($C302,D$305:D$316,$C$305:$C$316))))</f>
        <v>16.970777303137083</v>
      </c>
      <c r="E302" s="76"/>
      <c r="F302" s="77"/>
      <c r="G302" s="77"/>
      <c r="H302" s="78">
        <f ca="true">IF(MAX(C305:C316)-MIN(C305:C316)&lt;5,AVERAGEIF(C305:C316,"&gt;0",H305:H316),
IF(FORECAST($C302,H$305:H$316,$C$305:$C$316)&lt;0,0,
IF(FORECAST($C302,H$305:H$316,$C$305:$C$316)&gt;100,100,
FORECAST($C302,H$305:H$316,$C$305:$C$316))))</f>
        <v>58.24206264974714</v>
      </c>
      <c r="I302" s="75">
        <f ca="true">IF(MAX(C305:C316)-MIN(C305:C316)&lt;5,AVERAGEIF(C305:C316,"&gt;0",I305:I316),
IF(FORECAST($C302,I$305:I$316,$C$305:$C$316)&lt;0,0,
IF(FORECAST($C302,I$305:I$316,$C$305:$C$316)&gt;100,100,
FORECAST($C302,I$305:I$316,$C$305:$C$316))))</f>
        <v>25.227094655765086</v>
      </c>
      <c r="J302" s="76"/>
      <c r="K302" s="77"/>
      <c r="L302" s="77"/>
      <c r="M302" s="78">
        <f ca="true">IF(MAX(C305:C316)-MIN(C305:C316)&lt;5,AVERAGEIF(C305:C316,"&gt;0",M305:M316),
IF(FORECAST($C302,M$305:M$316,$C$305:$C$316)&lt;0,0,
IF(FORECAST($C302,M$305:M$316,$C$305:$C$316)&gt;100,100,
FORECAST($C302,M$305:M$316,$C$305:$C$316))))</f>
        <v>43.528602484008388</v>
      </c>
      <c r="N302" s="75">
        <f ca="true">IF(MAX(C305:C316)-MIN(C305:C316)&lt;5,AVERAGEIF(C305:C316,"&gt;0",N305:N316),
IF(FORECAST($C302,N$305:N$316,$C$305:$C$316)&lt;0,0,
IF(FORECAST($C302,N$305:N$316,$C$305:$C$316)&gt;100,100,
FORECAST($C302,N$305:N$316,$C$305:$C$316))))</f>
        <v>34.328626711704146</v>
      </c>
      <c r="O302" s="76"/>
      <c r="P302" s="77"/>
      <c r="Q302" s="77"/>
      <c r="R302" s="78">
        <f ca="true">IF(MAX(C305:C316)-MIN(C305:C316)&lt;5,AVERAGEIF(C305:C316,"&gt;0",R305:R316),
IF(FORECAST($C302,R$305:R$316,$C$305:$C$316)&lt;0,0,
IF(FORECAST($C302,R$305:R$316,$C$305:$C$316)&gt;100,100,
FORECAST($C302,R$305:R$316,$C$305:$C$316))))</f>
        <v>35.267760579352853</v>
      </c>
      <c r="S302" s="75">
        <f ca="true">IF(MAX(C305:C316)-MIN(C305:C316)&lt;5,AVERAGEIF(C305:C316,"&gt;0",S305:S316),
IF(FORECAST($C302,S$305:S$316,$C$305:$C$316)&lt;0,0,
IF(FORECAST($C302,S$305:S$316,$C$305:$C$316)&gt;100,100,
FORECAST($C302,S$305:S$316,$C$305:$C$316))))</f>
        <v>54.647488946053272</v>
      </c>
      <c r="T302" s="76"/>
      <c r="U302" s="77"/>
      <c r="V302" s="77"/>
      <c r="W302" s="78">
        <f ca="true">IF(MAX(C305:C316)-MIN(C305:C316)&lt;5,AVERAGEIF(C305:C316,"&gt;0",W305:W316),
IF(FORECAST($C302,W$305:W$316,$C$305:$C$316)&lt;0,0,
IF(FORECAST($C302,W$305:W$316,$C$305:$C$316)&gt;100,100,
FORECAST($C302,W$305:W$316,$C$305:$C$316))))</f>
        <v>20.347126425753231</v>
      </c>
      <c r="X302" s="75">
        <f ca="true">IF(MAX(C305:C316)-MIN(C305:C316)&lt;5,AVERAGEIF(C305:C316,"&gt;0",X305:X316),
IF(FORECAST($C302,X$305:X$316,$C$305:$C$316)&lt;0,0,
IF(FORECAST($C302,X$305:X$316,$C$305:$C$316)&gt;100,100,
FORECAST($C302,X$305:X$316,$C$305:$C$316))))</f>
        <v>87.851527405631714</v>
      </c>
      <c r="Y302" s="76"/>
      <c r="Z302" s="77"/>
      <c r="AA302" s="77"/>
      <c r="AB302" s="78">
        <f ca="true">IF(MAX(C305:C316)-MIN(C305:C316)&lt;5,AVERAGEIF(C305:C316,"&gt;0",AB305:AB316),
IF(FORECAST($C302,AB$305:AB$316,$C$305:$C$316)&lt;0,0,
IF(FORECAST($C302,AB$305:AB$316,$C$305:$C$316)&gt;100,100,
FORECAST($C302,AB$305:AB$316,$C$305:$C$316))))</f>
        <v>2.978302497315326</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65" t="s">
        <v>182</v>
      </c>
      <c r="C305" s="466">
        <v>2000</v>
      </c>
      <c r="D305" s="1">
        <f t="shared" ref="D305:D316" ca="true" si="45">IF(ISERROR(INDIRECT(CONCATENATE($B305,"!M122"))),"",INDIRECT(CONCATENATE($B305,"!M122")))</f>
        <v>8.6715828691534576</v>
      </c>
      <c r="E305" s="91" t="str">
        <f t="shared" ref="E305:E316" ca="true" si="46">IF(ISERROR(INDIRECT(CONCATENATE($B305,"!M129"))),"",INDIRECT(CONCATENATE($B305,"!M129")))</f>
        <v>N/A</v>
      </c>
      <c r="F305" s="89"/>
      <c r="G305" s="89"/>
      <c r="H305" s="90">
        <f t="shared" ref="H305:H316" ca="true" si="47">IF(ISERROR(INDIRECT(CONCATENATE($B305,"!M127"))),"",INDIRECT(CONCATENATE($B305,"!M127")))</f>
        <v>56.959223723979377</v>
      </c>
      <c r="I305" s="1">
        <f t="shared" ref="I305:I316" ca="true" si="48">IF(ISERROR(INDIRECT(CONCATENATE($B305,"!N122"))),"",INDIRECT(CONCATENATE($B305,"!N122")))</f>
        <v>5.8808409638350643</v>
      </c>
      <c r="J305" s="88" t="str">
        <f t="shared" ref="J305:J316" ca="true" si="49">IF(ISERROR(INDIRECT(CONCATENATE($B305,"!N129"))),"",INDIRECT(CONCATENATE($B305,"!N129")))</f>
        <v>N/A</v>
      </c>
      <c r="K305" s="89"/>
      <c r="L305" s="89"/>
      <c r="M305" s="90">
        <f t="shared" ref="M305:M316" ca="true" si="50">IF(ISERROR(INDIRECT(CONCATENATE($B305,"!N127"))),"",INDIRECT(CONCATENATE($B305,"!N127")))</f>
        <v>70.601908557515742</v>
      </c>
      <c r="N305" s="1">
        <f t="shared" ref="N305:N316" ca="true" si="51">IF(ISERROR(INDIRECT(CONCATENATE($B305,"!O122"))),"",INDIRECT(CONCATENATE($B305,"!O122")))</f>
        <v>10.941927685697728</v>
      </c>
      <c r="O305" s="88" t="str">
        <f t="shared" ref="O305:O316" ca="true" si="52">IF(ISERROR(INDIRECT(CONCATENATE($B305,"!O129"))),"",INDIRECT(CONCATENATE($B305,"!O129")))</f>
        <v>N/A</v>
      </c>
      <c r="P305" s="89"/>
      <c r="Q305" s="89"/>
      <c r="R305" s="90">
        <f t="shared" ref="R305:R316" ca="true" si="53">IF(ISERROR(INDIRECT(CONCATENATE($B305,"!O127"))),"",INDIRECT(CONCATENATE($B305,"!O127")))</f>
        <v>61.300854323681151</v>
      </c>
      <c r="S305" s="1">
        <f t="shared" ref="S305:S316" ca="true" si="54">IF(ISERROR(INDIRECT(CONCATENATE($B305,"!P122"))),"",INDIRECT(CONCATENATE($B305,"!P122")))</f>
        <v>14.965802341084178</v>
      </c>
      <c r="T305" s="88" t="str">
        <f t="shared" ref="T305:T316" ca="true" si="55">IF(ISERROR(INDIRECT(CONCATENATE($B305,"!P129"))),"",INDIRECT(CONCATENATE($B305,"!P129")))</f>
        <v>N/A</v>
      </c>
      <c r="U305" s="89"/>
      <c r="V305" s="89"/>
      <c r="W305" s="90">
        <f t="shared" ref="W305:W316" ca="true" si="56">IF(ISERROR(INDIRECT(CONCATENATE($B305,"!P127"))),"",INDIRECT(CONCATENATE($B305,"!P127")))</f>
        <v>49.344943501256161</v>
      </c>
      <c r="X305" s="1">
        <f t="shared" ref="X305:X316" ca="true" si="57">IF(ISERROR(INDIRECT(CONCATENATE($B305,"!Q122"))),"",INDIRECT(CONCATENATE($B305,"!Q122")))</f>
        <v>26.887091742826232</v>
      </c>
      <c r="Y305" s="88" t="str">
        <f t="shared" ref="Y305:Y316" ca="true" si="58">IF(ISERROR(INDIRECT(CONCATENATE($B305,"!Q129"))),"",INDIRECT(CONCATENATE($B305,"!Q129")))</f>
        <v>N/A</v>
      </c>
      <c r="Z305" s="89"/>
      <c r="AA305" s="89"/>
      <c r="AB305" s="90">
        <f t="shared" ref="AB305:AB316" ca="true" si="59">IF(ISERROR(INDIRECT(CONCATENATE($B305,"!Q2127"))),"",INDIRECT(CONCATENATE($B305,"!Q127")))</f>
        <v>34.631097211318014</v>
      </c>
    </row>
    <row r="306" x14ac:dyDescent="0.2">
      <c r="A306" s="87"/>
      <c r="B306" s="467" t="s">
        <v>147</v>
      </c>
      <c r="C306" s="468">
        <v>2006</v>
      </c>
      <c r="D306" s="2">
        <f t="shared" ca="true" si="45"/>
        <v>4.4840406394610701</v>
      </c>
      <c r="E306" s="91">
        <f t="shared" ca="true" si="46"/>
        <v>63.977065029330724</v>
      </c>
      <c r="F306" s="89"/>
      <c r="G306" s="89"/>
      <c r="H306" s="92">
        <f t="shared" ca="true" si="47"/>
        <v>79.039229045276386</v>
      </c>
      <c r="I306" s="2">
        <f t="shared" ca="true" si="48"/>
        <v>6.3990647622867938</v>
      </c>
      <c r="J306" s="91">
        <f t="shared" ca="true" si="49"/>
        <v>72.427582215657338</v>
      </c>
      <c r="K306" s="89"/>
      <c r="L306" s="89"/>
      <c r="M306" s="92">
        <f t="shared" ca="true" si="50"/>
        <v>68.855581277171567</v>
      </c>
      <c r="N306" s="2">
        <f t="shared" ca="true" si="51"/>
        <v>13.147656029173632</v>
      </c>
      <c r="O306" s="91">
        <f t="shared" ca="true" si="52"/>
        <v>66.406810298618922</v>
      </c>
      <c r="P306" s="89"/>
      <c r="Q306" s="89"/>
      <c r="R306" s="92">
        <f t="shared" ca="true" si="53"/>
        <v>55.019232441324192</v>
      </c>
      <c r="S306" s="2">
        <f t="shared" ca="true" si="54"/>
        <v>20.345436415529544</v>
      </c>
      <c r="T306" s="91">
        <f t="shared" ca="true" si="55"/>
        <v>67.012037810052377</v>
      </c>
      <c r="U306" s="89"/>
      <c r="V306" s="89"/>
      <c r="W306" s="92">
        <f t="shared" ca="true" si="56"/>
        <v>35.055940346709754</v>
      </c>
      <c r="X306" s="2">
        <f t="shared" ca="true" si="57"/>
        <v>41.208669945119858</v>
      </c>
      <c r="Y306" s="91">
        <f t="shared" ca="true" si="58"/>
        <v>65.25797275304798</v>
      </c>
      <c r="Z306" s="89"/>
      <c r="AA306" s="89"/>
      <c r="AB306" s="92">
        <f t="shared" ca="true" si="59"/>
        <v>13.96075106828375</v>
      </c>
    </row>
    <row r="307" x14ac:dyDescent="0.2">
      <c r="A307" s="87"/>
      <c r="B307" s="467" t="s">
        <v>378</v>
      </c>
      <c r="C307" s="468">
        <v>2012</v>
      </c>
      <c r="D307" s="2">
        <f t="shared" ca="true" si="45"/>
        <v>17.961187182235584</v>
      </c>
      <c r="E307" s="91">
        <f t="shared" ca="true" si="46"/>
        <v>65.076367826192566</v>
      </c>
      <c r="F307" s="89"/>
      <c r="G307" s="89"/>
      <c r="H307" s="92">
        <f t="shared" ca="true" si="47"/>
        <v>51.29161291736802</v>
      </c>
      <c r="I307" s="2">
        <f t="shared" ca="true" si="48"/>
        <v>20.753652157878598</v>
      </c>
      <c r="J307" s="91">
        <f t="shared" ca="true" si="49"/>
        <v>49.898765101136618</v>
      </c>
      <c r="K307" s="89"/>
      <c r="L307" s="89"/>
      <c r="M307" s="92">
        <f t="shared" ca="true" si="50"/>
        <v>47.580011872079261</v>
      </c>
      <c r="N307" s="2">
        <f t="shared" ca="true" si="51"/>
        <v>24.480823237130846</v>
      </c>
      <c r="O307" s="91">
        <f t="shared" ca="true" si="52"/>
        <v>53.778159206468679</v>
      </c>
      <c r="P307" s="89"/>
      <c r="Q307" s="89"/>
      <c r="R307" s="92">
        <f t="shared" ca="true" si="53"/>
        <v>47.715214184048868</v>
      </c>
      <c r="S307" s="2">
        <f t="shared" ca="true" si="54"/>
        <v>41.638812372148472</v>
      </c>
      <c r="T307" s="91">
        <f t="shared" ca="true" si="55"/>
        <v>54.514071115480753</v>
      </c>
      <c r="U307" s="89"/>
      <c r="V307" s="89"/>
      <c r="W307" s="92">
        <f t="shared" ca="true" si="56"/>
        <v>30.75604122294936</v>
      </c>
      <c r="X307" s="2">
        <f t="shared" ca="true" si="57"/>
        <v>76.560468671166433</v>
      </c>
      <c r="Y307" s="91">
        <f t="shared" ca="true" si="58"/>
        <v>57.31278266390315</v>
      </c>
      <c r="Z307" s="89"/>
      <c r="AA307" s="89"/>
      <c r="AB307" s="92">
        <f t="shared" ca="true" si="59"/>
        <v>10.818252143662143</v>
      </c>
      <c r="AD307" s="93"/>
    </row>
    <row r="308" x14ac:dyDescent="0.2">
      <c r="A308" s="87"/>
      <c r="B308" s="467" t="s">
        <v>390</v>
      </c>
      <c r="C308" s="468">
        <v>2017</v>
      </c>
      <c r="D308" s="2">
        <f t="shared" ca="true" si="45"/>
        <v>14.385015626310285</v>
      </c>
      <c r="E308" s="91">
        <f t="shared" ca="true" si="46"/>
        <v>61.422080394340149</v>
      </c>
      <c r="F308" s="89"/>
      <c r="G308" s="89"/>
      <c r="H308" s="92">
        <f t="shared" ca="true" si="47"/>
        <v>59.771081355450271</v>
      </c>
      <c r="I308" s="2">
        <f t="shared" ca="true" si="48"/>
        <v>22.180537271393749</v>
      </c>
      <c r="J308" s="91">
        <f t="shared" ca="true" si="49"/>
        <v>58.53642345213769</v>
      </c>
      <c r="K308" s="89"/>
      <c r="L308" s="89"/>
      <c r="M308" s="92">
        <f t="shared" ca="true" si="50"/>
        <v>49.198865701334569</v>
      </c>
      <c r="N308" s="2">
        <f t="shared" ca="true" si="51"/>
        <v>33.111471728676477</v>
      </c>
      <c r="O308" s="91">
        <f t="shared" ca="true" si="52"/>
        <v>66.258556313003353</v>
      </c>
      <c r="P308" s="89"/>
      <c r="Q308" s="89"/>
      <c r="R308" s="92">
        <f t="shared" ca="true" si="53"/>
        <v>36.126975177755781</v>
      </c>
      <c r="S308" s="2">
        <f t="shared" ca="true" si="54"/>
        <v>50.232439680241434</v>
      </c>
      <c r="T308" s="91">
        <f t="shared" ca="true" si="55"/>
        <v>60.73280019628676</v>
      </c>
      <c r="U308" s="89"/>
      <c r="V308" s="89"/>
      <c r="W308" s="92">
        <f t="shared" ca="true" si="56"/>
        <v>24.073858303559266</v>
      </c>
      <c r="X308" s="2">
        <f t="shared" ca="true" si="57"/>
        <v>75.327109977522937</v>
      </c>
      <c r="Y308" s="91">
        <f t="shared" ca="true" si="58"/>
        <v>64.454458890074079</v>
      </c>
      <c r="Z308" s="89"/>
      <c r="AA308" s="89"/>
      <c r="AB308" s="92">
        <f t="shared" ca="true" si="59"/>
        <v>9.6333927968716448</v>
      </c>
    </row>
    <row r="309" x14ac:dyDescent="0.2">
      <c r="A309" s="87"/>
      <c r="B309" s="467"/>
      <c r="C309" s="468"/>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67"/>
      <c r="C310" s="468"/>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67"/>
      <c r="C311" s="468"/>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67"/>
      <c r="C312" s="468"/>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67"/>
      <c r="C313" s="468"/>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67"/>
      <c r="C314" s="468"/>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67"/>
      <c r="C315" s="468"/>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69"/>
      <c r="C316" s="470"/>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278" t="str">
        <f>CONCATENATE("Rural use of sanitation facilities, ",C299,"–",C300)</f>
        <v>Rural use of sanitation facilities, 2000–2020</v>
      </c>
      <c r="C318" s="2279"/>
      <c r="D318" s="2279"/>
      <c r="E318" s="2279"/>
      <c r="F318" s="2279"/>
      <c r="G318" s="2279"/>
      <c r="H318" s="2279"/>
      <c r="I318" s="2279"/>
      <c r="J318" s="2279"/>
      <c r="K318" s="2279"/>
      <c r="L318" s="2279"/>
      <c r="N318" s="98"/>
      <c r="O318" s="98"/>
      <c r="P318" s="98"/>
      <c r="Q318" s="98"/>
      <c r="R318" s="98"/>
      <c r="S318" s="2302" t="s">
        <v>11</v>
      </c>
      <c r="T318" s="2303"/>
      <c r="U318" s="2303"/>
      <c r="V318" s="2303"/>
      <c r="W318" s="2304"/>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322" t="s">
        <v>132</v>
      </c>
      <c r="C4" s="2323"/>
      <c r="D4" s="2323"/>
      <c r="E4" s="2323"/>
      <c r="F4" s="2323"/>
      <c r="G4" s="2323"/>
      <c r="H4" s="2323"/>
      <c r="I4" s="2323"/>
      <c r="J4" s="2323"/>
      <c r="K4" s="2323"/>
      <c r="L4" s="2323"/>
      <c r="M4" s="2323"/>
      <c r="N4" s="2323"/>
      <c r="O4" s="2323"/>
      <c r="P4" s="2323"/>
      <c r="Q4" s="2323"/>
      <c r="R4" s="2323"/>
      <c r="S4" s="2323"/>
      <c r="T4" s="2323"/>
      <c r="U4" s="2323"/>
      <c r="V4" s="2323"/>
      <c r="W4" s="2323"/>
      <c r="X4" s="2323"/>
      <c r="Y4" s="2323"/>
    </row>
    <row r="5" ht="28.5" customHeight="true" x14ac:dyDescent="0.4">
      <c r="B5" s="2314" t="str">
        <f ca="true">IF(ISERROR(INDIRECT(CONCATENATE($E$32,"!A2"))),"",INDIRECT(CONCATENATE($E$32,"!A2")))</f>
        <v>Haiti</v>
      </c>
      <c r="C5" s="2324"/>
      <c r="D5" s="2324"/>
      <c r="E5" s="2324"/>
      <c r="F5" s="2324"/>
      <c r="G5" s="2324"/>
      <c r="H5" s="2324"/>
      <c r="I5" s="2324"/>
      <c r="J5" s="2324"/>
      <c r="K5" s="2323"/>
      <c r="L5" s="2323"/>
      <c r="M5" s="2323"/>
      <c r="N5" s="2323"/>
      <c r="O5" s="2323"/>
      <c r="P5" s="2323"/>
      <c r="Q5" s="2323"/>
      <c r="R5" s="2323"/>
      <c r="S5" s="2323"/>
      <c r="T5" s="2323"/>
      <c r="U5" s="2323"/>
      <c r="V5" s="2323"/>
      <c r="W5" s="2323"/>
      <c r="X5" s="2323"/>
      <c r="Y5" s="2323"/>
    </row>
    <row r="6" x14ac:dyDescent="0.2">
      <c r="F6" s="36"/>
      <c r="G6" s="36"/>
      <c r="J6" s="37"/>
      <c r="K6" s="37"/>
      <c r="L6" s="37"/>
      <c r="M6" s="37"/>
      <c r="N6" s="37"/>
      <c r="O6" s="37"/>
      <c r="P6" s="37"/>
    </row>
    <row r="7" s="38" customFormat="true" ht="16.5" customHeight="true" x14ac:dyDescent="0.25">
      <c r="B7" s="2320" t="str">
        <f ca="true">CONCATENATE("National ",IF(ISERROR(INDIRECT(CONCATENATE($E$32,"!A2"))),"",INDIRECT(CONCATENATE($E$32,"!A210"))))</f>
        <v>National Access to hygiene facilities </v>
      </c>
      <c r="C7" s="2321"/>
      <c r="D7" s="2321"/>
      <c r="E7" s="2321"/>
      <c r="F7" s="2321"/>
      <c r="G7" s="2321"/>
      <c r="H7" s="2321"/>
      <c r="K7" s="2338" t="str">
        <f ca="true">CONCATENATE("Urban ",IF(ISERROR(INDIRECT(CONCATENATE($E$32,"!A2"))),"",INDIRECT(CONCATENATE($E$32,"!A210"))))</f>
        <v>Urban Access to hygiene facilities </v>
      </c>
      <c r="L7" s="2339"/>
      <c r="M7" s="2339"/>
      <c r="N7" s="2339"/>
      <c r="O7" s="2339"/>
      <c r="P7" s="2339"/>
      <c r="S7" s="2338" t="str">
        <f ca="true">CONCATENATE("Rural ",IF(ISERROR(INDIRECT(CONCATENATE($E$32,"!A2"))),"",INDIRECT(CONCATENATE($E$32,"!A210"))))</f>
        <v>Rural Access to hygiene facilities </v>
      </c>
      <c r="T7" s="2339"/>
      <c r="U7" s="2339"/>
      <c r="V7" s="2339"/>
      <c r="W7" s="2339"/>
      <c r="X7" s="233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349" t="str">
        <f>INDEX(B88:B100,A88)</f>
        <v>DHS17</v>
      </c>
      <c r="F32" s="2350"/>
      <c r="G32" s="2329" t="str">
        <f ca="true">IF(ISERROR(INDIRECT(CONCATENATE($E$32,"!A2"))),"",INDIRECT(CONCATENATE($E$32,"!A2")))</f>
        <v>Haiti</v>
      </c>
      <c r="H32" s="2330"/>
      <c r="I32" s="2330"/>
      <c r="J32" s="2331"/>
      <c r="K32" s="2335" t="s">
        <v>0</v>
      </c>
      <c r="L32" s="2336"/>
      <c r="M32" s="2337"/>
      <c r="N32" s="2335" t="s">
        <v>1</v>
      </c>
      <c r="O32" s="2336"/>
      <c r="P32" s="2337"/>
      <c r="Q32" s="2335" t="s">
        <v>2</v>
      </c>
      <c r="R32" s="2336"/>
      <c r="S32" s="2337"/>
      <c r="T32" s="2335" t="s">
        <v>3</v>
      </c>
      <c r="U32" s="2336"/>
      <c r="V32" s="2337"/>
      <c r="W32" s="2335" t="s">
        <v>4</v>
      </c>
      <c r="X32" s="2336"/>
      <c r="Y32" s="2337"/>
    </row>
    <row r="33" s="44" customFormat="true" ht="22.5" customHeight="true" x14ac:dyDescent="0.2">
      <c r="E33" s="2351"/>
      <c r="F33" s="2352"/>
      <c r="G33" s="2332"/>
      <c r="H33" s="2333"/>
      <c r="I33" s="2333"/>
      <c r="J33" s="2334"/>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325" t="s">
        <v>21</v>
      </c>
      <c r="C34" s="2326"/>
      <c r="D34" s="2326"/>
      <c r="E34" s="107"/>
      <c r="F34" s="36"/>
      <c r="G34" s="2285" t="s">
        <v>5</v>
      </c>
      <c r="H34" s="2286"/>
      <c r="I34" s="2289"/>
      <c r="J34" s="2342" t="str">
        <f ca="true">IF(ISERROR(INDIRECT(CONCATENATE(#REF!,"!A2"))),"",INDIRECT(CONCATENATE(#REF!,"!A210")))</f>
        <v/>
      </c>
      <c r="K34" s="2340">
        <f ca="true">IF(ISERROR(INDIRECT(CONCATENATE($E$32,"!C222"))),"",INDIRECT(CONCATENATE($E$32,"!C222")))</f>
        <v>12.6</v>
      </c>
      <c r="L34" s="2346">
        <f ca="true">IF(ISERROR(INDIRECT(CONCATENATE($E$32,"!C223"))),"",INDIRECT(CONCATENATE($E$32,"!C223")))</f>
        <v>64.2</v>
      </c>
      <c r="M34" s="2344">
        <f ca="true">IF(ISERROR(INDIRECT(CONCATENATE($E$32,"!C224"))),"",INDIRECT(CONCATENATE($E$32,"!C224")))</f>
        <v>23.2</v>
      </c>
      <c r="N34" s="2340">
        <f ca="true">IF(ISERROR(INDIRECT(CONCATENATE($E$32,"!D222"))),"",INDIRECT(CONCATENATE($E$32,"!D222")))</f>
        <v>14.1</v>
      </c>
      <c r="O34" s="2346">
        <f ca="true">IF(ISERROR(INDIRECT(CONCATENATE($E$32,"!D223"))),"",INDIRECT(CONCATENATE($E$32,"!D223")))</f>
        <v>65</v>
      </c>
      <c r="P34" s="2344">
        <f ca="true">IF(ISERROR(INDIRECT(CONCATENATE($E$32,"!D224"))),"",INDIRECT(CONCATENATE($E$32,"!D224")))</f>
        <v>20.8</v>
      </c>
      <c r="Q34" s="2340">
        <f ca="true">IF(ISERROR(INDIRECT(CONCATENATE($E$32,"!E222"))),"",INDIRECT(CONCATENATE($E$32,"!E222")))</f>
        <v>17.899999999999999</v>
      </c>
      <c r="R34" s="2346">
        <f ca="true">IF(ISERROR(INDIRECT(CONCATENATE($E$32,"!E223"))),"",INDIRECT(CONCATENATE($E$32,"!E223")))</f>
        <v>64</v>
      </c>
      <c r="S34" s="2344">
        <f ca="true">IF(ISERROR(INDIRECT(CONCATENATE($E$32,"!E224"))),"",INDIRECT(CONCATENATE($E$32,"!E224")))</f>
        <v>18.100000000000001</v>
      </c>
      <c r="T34" s="2340">
        <f ca="true">IF(ISERROR(INDIRECT(CONCATENATE($E$32,"!F222"))),"",INDIRECT(CONCATENATE($E$32,"!F222")))</f>
        <v>23</v>
      </c>
      <c r="U34" s="2346">
        <f ca="true">IF(ISERROR(INDIRECT(CONCATENATE($E$32,"!F223"))),"",INDIRECT(CONCATENATE($E$32,"!F223")))</f>
        <v>62.8</v>
      </c>
      <c r="V34" s="2344">
        <f ca="true">IF(ISERROR(INDIRECT(CONCATENATE($E$32,"!F224"))),"",INDIRECT(CONCATENATE($E$32,"!F224")))</f>
        <v>14.2</v>
      </c>
      <c r="W34" s="2340">
        <f ca="true">IF(ISERROR(INDIRECT(CONCATENATE($E$32,"!G222"))),"",INDIRECT(CONCATENATE($E$32,"!G222")))</f>
        <v>40.299999999999997</v>
      </c>
      <c r="X34" s="2346">
        <f ca="true">IF(ISERROR(INDIRECT(CONCATENATE($E$32,"!G223"))),"",INDIRECT(CONCATENATE($E$32,"!G223")))</f>
        <v>51.3</v>
      </c>
      <c r="Y34" s="2344">
        <f ca="true">IF(ISERROR(INDIRECT(CONCATENATE($E$32,"!G224"))),"",INDIRECT(CONCATENATE($E$32,"!G224")))</f>
        <v>8.4</v>
      </c>
      <c r="Z34" s="108"/>
    </row>
    <row r="35" ht="15" x14ac:dyDescent="0.2">
      <c r="B35" s="2327"/>
      <c r="C35" s="2328"/>
      <c r="D35" s="2328"/>
      <c r="E35" s="107"/>
      <c r="F35" s="36"/>
      <c r="G35" s="2287"/>
      <c r="H35" s="2288"/>
      <c r="I35" s="2290"/>
      <c r="J35" s="2343"/>
      <c r="K35" s="2341"/>
      <c r="L35" s="2347"/>
      <c r="M35" s="2345"/>
      <c r="N35" s="2341"/>
      <c r="O35" s="2347"/>
      <c r="P35" s="2345"/>
      <c r="Q35" s="2341"/>
      <c r="R35" s="2347"/>
      <c r="S35" s="2345"/>
      <c r="T35" s="2341"/>
      <c r="U35" s="2347"/>
      <c r="V35" s="2345"/>
      <c r="W35" s="2341"/>
      <c r="X35" s="2347"/>
      <c r="Y35" s="2345"/>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285" t="s">
        <v>6</v>
      </c>
      <c r="H37" s="2286"/>
      <c r="I37" s="2289"/>
      <c r="J37" s="2342" t="str">
        <f ca="true">IF(ISERROR(INDIRECT(CONCATENATE(#REF!,"!A2"))),"",INDIRECT(CONCATENATE(#REF!,"!A210")))</f>
        <v/>
      </c>
      <c r="K37" s="2340">
        <f ca="true">IF(ISERROR(INDIRECT(CONCATENATE($E$32,"!H222"))),"",INDIRECT(CONCATENATE($E$32,"!H222")))</f>
        <v>15.1</v>
      </c>
      <c r="L37" s="2346">
        <f ca="true">IF(ISERROR(INDIRECT(CONCATENATE($E$32,"!H223"))),"",INDIRECT(CONCATENATE($E$32,"!H223")))</f>
        <v>63.9</v>
      </c>
      <c r="M37" s="2344">
        <f ca="true">IF(ISERROR(INDIRECT(CONCATENATE($E$32,"!H224"))),"",INDIRECT(CONCATENATE($E$32,"!H224")))</f>
        <v>21</v>
      </c>
      <c r="N37" s="2340">
        <f ca="true">IF(ISERROR(INDIRECT(CONCATENATE($E$32,"!I222"))),"",INDIRECT(CONCATENATE($E$32,"!I222")))</f>
        <v>22</v>
      </c>
      <c r="O37" s="2346">
        <f ca="true">IF(ISERROR(INDIRECT(CONCATENATE($E$32,"!I223"))),"",INDIRECT(CONCATENATE($E$32,"!I223")))</f>
        <v>61.7</v>
      </c>
      <c r="P37" s="2344">
        <f ca="true">IF(ISERROR(INDIRECT(CONCATENATE($E$32,"!I224"))),"",INDIRECT(CONCATENATE($E$32,"!I224")))</f>
        <v>16.2</v>
      </c>
      <c r="Q37" s="2340">
        <f ca="true">IF(ISERROR(INDIRECT(CONCATENATE($E$32,"!J222"))),"",INDIRECT(CONCATENATE($E$32,"!J222")))</f>
        <v>24</v>
      </c>
      <c r="R37" s="2346">
        <f ca="true">IF(ISERROR(INDIRECT(CONCATENATE($E$32,"!J223"))),"",INDIRECT(CONCATENATE($E$32,"!J223")))</f>
        <v>63.6</v>
      </c>
      <c r="S37" s="2344">
        <f ca="true">IF(ISERROR(INDIRECT(CONCATENATE($E$32,"!J224"))),"",INDIRECT(CONCATENATE($E$32,"!J224")))</f>
        <v>12.4</v>
      </c>
      <c r="T37" s="2340">
        <f ca="true">IF(ISERROR(INDIRECT(CONCATENATE($E$32,"!K222"))),"",INDIRECT(CONCATENATE($E$32,"!K222")))</f>
        <v>31.2</v>
      </c>
      <c r="U37" s="2346">
        <f ca="true">IF(ISERROR(INDIRECT(CONCATENATE($E$32,"!K223"))),"",INDIRECT(CONCATENATE($E$32,"!K223")))</f>
        <v>58.9</v>
      </c>
      <c r="V37" s="2344">
        <f ca="true">IF(ISERROR(INDIRECT(CONCATENATE($E$32,"!K224"))),"",INDIRECT(CONCATENATE($E$32,"!K224")))</f>
        <v>9.9</v>
      </c>
      <c r="W37" s="2340">
        <f ca="true">IF(ISERROR(INDIRECT(CONCATENATE($E$32,"!L222"))),"",INDIRECT(CONCATENATE($E$32,"!L222")))</f>
        <v>50.3</v>
      </c>
      <c r="X37" s="2346">
        <f ca="true">IF(ISERROR(INDIRECT(CONCATENATE($E$32,"!L223"))),"",INDIRECT(CONCATENATE($E$32,"!L223")))</f>
        <v>43.8</v>
      </c>
      <c r="Y37" s="2344">
        <f ca="true">IF(ISERROR(INDIRECT(CONCATENATE($E$32,"!L224"))),"",INDIRECT(CONCATENATE($E$32,"!L224")))</f>
        <v>5.9</v>
      </c>
      <c r="Z37" s="108"/>
    </row>
    <row r="38" x14ac:dyDescent="0.2">
      <c r="F38" s="36"/>
      <c r="G38" s="2287"/>
      <c r="H38" s="2288"/>
      <c r="I38" s="2290"/>
      <c r="J38" s="2348"/>
      <c r="K38" s="2341"/>
      <c r="L38" s="2347"/>
      <c r="M38" s="2345"/>
      <c r="N38" s="2341"/>
      <c r="O38" s="2347"/>
      <c r="P38" s="2345"/>
      <c r="Q38" s="2341"/>
      <c r="R38" s="2347"/>
      <c r="S38" s="2345"/>
      <c r="T38" s="2341"/>
      <c r="U38" s="2347"/>
      <c r="V38" s="2345"/>
      <c r="W38" s="2341"/>
      <c r="X38" s="2347"/>
      <c r="Y38" s="2345"/>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285" t="s">
        <v>7</v>
      </c>
      <c r="H40" s="2286"/>
      <c r="I40" s="2289"/>
      <c r="J40" s="2342" t="str">
        <f ca="true">IF(ISERROR(INDIRECT(CONCATENATE(#REF!,"!A2"))),"",INDIRECT(CONCATENATE(#REF!,"!A210")))</f>
        <v/>
      </c>
      <c r="K40" s="2340">
        <f ca="true">IF(ISERROR(INDIRECT(CONCATENATE($E$32,"!M222"))),"",INDIRECT(CONCATENATE($E$32,"!M222")))</f>
        <v>11.2</v>
      </c>
      <c r="L40" s="2346">
        <f ca="true">IF(ISERROR(INDIRECT(CONCATENATE($E$32,"!M223"))),"",INDIRECT(CONCATENATE($E$32,"!M223")))</f>
        <v>64.900000000000006</v>
      </c>
      <c r="M40" s="2344">
        <f ca="true">IF(ISERROR(INDIRECT(CONCATENATE($E$32,"!M224"))),"",INDIRECT(CONCATENATE($E$32,"!M224")))</f>
        <v>23.9</v>
      </c>
      <c r="N40" s="2340">
        <f ca="true">IF(ISERROR(INDIRECT(CONCATENATE($E$32,"!N222"))),"",INDIRECT(CONCATENATE($E$32,"!N222")))</f>
        <v>14.8</v>
      </c>
      <c r="O40" s="2346">
        <f ca="true">IF(ISERROR(INDIRECT(CONCATENATE($E$32,"!N223"))),"",INDIRECT(CONCATENATE($E$32,"!N223")))</f>
        <v>64</v>
      </c>
      <c r="P40" s="2344">
        <f ca="true">IF(ISERROR(INDIRECT(CONCATENATE($E$32,"!N224"))),"",INDIRECT(CONCATENATE($E$32,"!N224")))</f>
        <v>21.2</v>
      </c>
      <c r="Q40" s="2340">
        <f ca="true">IF(ISERROR(INDIRECT(CONCATENATE($E$32,"!O222"))),"",INDIRECT(CONCATENATE($E$32,"!O222")))</f>
        <v>14.3</v>
      </c>
      <c r="R40" s="2346">
        <f ca="true">IF(ISERROR(INDIRECT(CONCATENATE($E$32,"!O223"))),"",INDIRECT(CONCATENATE($E$32,"!O223")))</f>
        <v>65.900000000000006</v>
      </c>
      <c r="S40" s="2344">
        <f ca="true">IF(ISERROR(INDIRECT(CONCATENATE($E$32,"!O224"))),"",INDIRECT(CONCATENATE($E$32,"!O224")))</f>
        <v>19.8</v>
      </c>
      <c r="T40" s="2340">
        <f ca="true">IF(ISERROR(INDIRECT(CONCATENATE($E$32,"!P222"))),"",INDIRECT(CONCATENATE($E$32,"!P222")))</f>
        <v>18.100000000000001</v>
      </c>
      <c r="U40" s="2346">
        <f ca="true">IF(ISERROR(INDIRECT(CONCATENATE($E$32,"!P223"))),"",INDIRECT(CONCATENATE($E$32,"!P223")))</f>
        <v>63.4</v>
      </c>
      <c r="V40" s="2344">
        <f ca="true">IF(ISERROR(INDIRECT(CONCATENATE($E$32,"!P224"))),"",INDIRECT(CONCATENATE($E$32,"!P224")))</f>
        <v>18.5</v>
      </c>
      <c r="W40" s="2340">
        <f ca="true">IF(ISERROR(INDIRECT(CONCATENATE($E$32,"!Q222"))),"",INDIRECT(CONCATENATE($E$32,"!Q222")))</f>
        <v>27</v>
      </c>
      <c r="X40" s="2346">
        <f ca="true">IF(ISERROR(INDIRECT(CONCATENATE($E$32,"!Q223"))),"",INDIRECT(CONCATENATE($E$32,"!Q223")))</f>
        <v>59.2</v>
      </c>
      <c r="Y40" s="2344">
        <f ca="true">IF(ISERROR(INDIRECT(CONCATENATE($E$32,"!Q224"))),"",INDIRECT(CONCATENATE($E$32,"!Q224")))</f>
        <v>13.8</v>
      </c>
      <c r="Z40" s="108"/>
    </row>
    <row r="41" x14ac:dyDescent="0.2">
      <c r="F41" s="36"/>
      <c r="G41" s="2287"/>
      <c r="H41" s="2288"/>
      <c r="I41" s="2290"/>
      <c r="J41" s="2348"/>
      <c r="K41" s="2341"/>
      <c r="L41" s="2347"/>
      <c r="M41" s="2345"/>
      <c r="N41" s="2341"/>
      <c r="O41" s="2347"/>
      <c r="P41" s="2345"/>
      <c r="Q41" s="2341"/>
      <c r="R41" s="2347"/>
      <c r="S41" s="2345"/>
      <c r="T41" s="2341"/>
      <c r="U41" s="2347"/>
      <c r="V41" s="2345"/>
      <c r="W41" s="2341"/>
      <c r="X41" s="2347"/>
      <c r="Y41" s="2345"/>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4</v>
      </c>
      <c r="B88" s="4" t="s">
        <v>182</v>
      </c>
    </row>
    <row r="89" hidden="true" x14ac:dyDescent="0.2">
      <c r="B89" s="4" t="s">
        <v>147</v>
      </c>
    </row>
    <row r="90" hidden="true" x14ac:dyDescent="0.2">
      <c r="B90" s="4" t="s">
        <v>378</v>
      </c>
    </row>
    <row r="91" hidden="true" x14ac:dyDescent="0.2">
      <c r="B91" s="4" t="s">
        <v>390</v>
      </c>
    </row>
    <row r="92" hidden="true" x14ac:dyDescent="0.2">
      <c r="B92" s="4" t="s">
        <v>134</v>
      </c>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FCE0B-D997-454D-8AB9-8A3771D51F11}">
  <sheetPr codeName="Feuil7"/>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7" width="12.5703125" style="391" customWidth="true"/>
    <col min="28"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Haiti</v>
      </c>
      <c r="B2" s="226"/>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2000</v>
      </c>
      <c r="B3" s="228"/>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DHS00</v>
      </c>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48" t="s">
        <v>146</v>
      </c>
      <c r="B10" s="649" t="s">
        <v>147</v>
      </c>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48" t="s">
        <v>148</v>
      </c>
      <c r="B11" s="650" t="s">
        <v>147</v>
      </c>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51"/>
      <c r="B12" s="649"/>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52"/>
      <c r="B13" s="653"/>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8" customFormat="true" ht="15" customHeight="true" x14ac:dyDescent="0.2">
      <c r="A14" s="115" t="s">
        <v>95</v>
      </c>
      <c r="B14" s="208"/>
      <c r="C14" s="2489" t="s">
        <v>114</v>
      </c>
      <c r="D14" s="2490"/>
      <c r="E14" s="2490"/>
      <c r="F14" s="2490"/>
      <c r="G14" s="2491"/>
      <c r="H14" s="2458" t="s">
        <v>38</v>
      </c>
      <c r="I14" s="2459"/>
      <c r="J14" s="2459"/>
      <c r="K14" s="2459"/>
      <c r="L14" s="2460"/>
      <c r="M14" s="2470" t="s">
        <v>37</v>
      </c>
      <c r="N14" s="2471"/>
      <c r="O14" s="2471"/>
      <c r="P14" s="2471"/>
      <c r="Q14" s="2472"/>
      <c r="R14" s="2009" t="s">
        <v>137</v>
      </c>
      <c r="S14" s="2043"/>
      <c r="T14" s="2043"/>
      <c r="U14" s="2043"/>
      <c r="V14" s="2043"/>
      <c r="W14" s="2043"/>
      <c r="X14" s="2043"/>
      <c r="Y14" s="2043"/>
      <c r="Z14" s="2043"/>
      <c r="AA14" s="2044"/>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46"/>
      <c r="BA14" s="217" t="s">
        <v>128</v>
      </c>
      <c r="BB14" s="115" t="s">
        <v>95</v>
      </c>
      <c r="BC14" s="2479" t="s">
        <v>114</v>
      </c>
      <c r="BD14" s="2480"/>
      <c r="BE14" s="2480"/>
      <c r="BF14" s="2480"/>
      <c r="BG14" s="2481"/>
      <c r="BH14" s="2482" t="s">
        <v>38</v>
      </c>
      <c r="BI14" s="2480"/>
      <c r="BJ14" s="2480"/>
      <c r="BK14" s="2480"/>
      <c r="BL14" s="2481"/>
      <c r="BM14" s="2482" t="s">
        <v>37</v>
      </c>
      <c r="BN14" s="2480"/>
      <c r="BO14" s="2480"/>
      <c r="BP14" s="2480"/>
      <c r="BQ14" s="2492"/>
      <c r="BR14" s="2022" t="s">
        <v>137</v>
      </c>
      <c r="BS14" s="2023"/>
      <c r="BT14" s="2023"/>
      <c r="BU14" s="2023"/>
      <c r="BV14" s="2023"/>
      <c r="BW14" s="2023"/>
      <c r="BX14" s="2023"/>
      <c r="BY14" s="2024"/>
      <c r="BZ14" s="313"/>
      <c r="CA14" s="313"/>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98" customFormat="true" ht="24" x14ac:dyDescent="0.2">
      <c r="A15" s="182" t="s">
        <v>87</v>
      </c>
      <c r="B15" s="242"/>
      <c r="C15" s="269" t="s">
        <v>0</v>
      </c>
      <c r="D15" s="270" t="s">
        <v>1</v>
      </c>
      <c r="E15" s="270" t="s">
        <v>2</v>
      </c>
      <c r="F15" s="270" t="s">
        <v>3</v>
      </c>
      <c r="G15" s="271" t="s">
        <v>4</v>
      </c>
      <c r="H15" s="778" t="s">
        <v>0</v>
      </c>
      <c r="I15" s="701" t="s">
        <v>1</v>
      </c>
      <c r="J15" s="701" t="s">
        <v>2</v>
      </c>
      <c r="K15" s="701" t="s">
        <v>3</v>
      </c>
      <c r="L15" s="702" t="s">
        <v>4</v>
      </c>
      <c r="M15" s="762" t="s">
        <v>0</v>
      </c>
      <c r="N15" s="701" t="s">
        <v>1</v>
      </c>
      <c r="O15" s="701" t="s">
        <v>2</v>
      </c>
      <c r="P15" s="701" t="s">
        <v>3</v>
      </c>
      <c r="Q15" s="797" t="s">
        <v>4</v>
      </c>
      <c r="R15" s="778" t="s">
        <v>149</v>
      </c>
      <c r="S15" s="701" t="s">
        <v>150</v>
      </c>
      <c r="T15" s="701" t="s">
        <v>151</v>
      </c>
      <c r="U15" s="701" t="s">
        <v>152</v>
      </c>
      <c r="V15" s="701" t="s">
        <v>153</v>
      </c>
      <c r="W15" s="701" t="s">
        <v>154</v>
      </c>
      <c r="X15" s="701" t="s">
        <v>155</v>
      </c>
      <c r="Y15" s="701" t="s">
        <v>156</v>
      </c>
      <c r="Z15" s="701" t="s">
        <v>157</v>
      </c>
      <c r="AA15" s="703" t="s">
        <v>158</v>
      </c>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46"/>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149</v>
      </c>
      <c r="BS15" s="166" t="s">
        <v>150</v>
      </c>
      <c r="BT15" s="166" t="s">
        <v>151</v>
      </c>
      <c r="BU15" s="166" t="s">
        <v>152</v>
      </c>
      <c r="BV15" s="166" t="s">
        <v>153</v>
      </c>
      <c r="BW15" s="166" t="s">
        <v>154</v>
      </c>
      <c r="BX15" s="166" t="s">
        <v>155</v>
      </c>
      <c r="BY15" s="167" t="s">
        <v>156</v>
      </c>
      <c r="BZ15" s="167" t="s">
        <v>157</v>
      </c>
      <c r="CA15" s="167" t="s">
        <v>158</v>
      </c>
      <c r="CB15" s="2097"/>
      <c r="CC15" s="2097"/>
      <c r="CD15" s="2097"/>
      <c r="CE15" s="2097"/>
      <c r="CF15" s="2097"/>
      <c r="CG15" s="2097"/>
      <c r="CH15" s="2097"/>
      <c r="CI15" s="2097"/>
      <c r="CJ15" s="2097"/>
      <c r="CK15" s="2097"/>
      <c r="CL15" s="2097"/>
      <c r="CM15" s="2097"/>
      <c r="CN15" s="2097"/>
      <c r="CO15" s="2097"/>
      <c r="CP15" s="2097"/>
      <c r="CQ15" s="2097"/>
      <c r="CR15" s="2097"/>
      <c r="CS15" s="2097"/>
      <c r="CT15" s="2097"/>
      <c r="CU15" s="2097"/>
      <c r="CV15" s="2097"/>
      <c r="CW15" s="2097"/>
      <c r="CX15" s="2097"/>
      <c r="CY15" s="2097"/>
      <c r="CZ15" s="2097"/>
    </row>
    <row r="16" s="398" customFormat="true" ht="15" customHeight="true" x14ac:dyDescent="0.2">
      <c r="A16" s="2473" t="s">
        <v>13</v>
      </c>
      <c r="B16" s="1059" t="s">
        <v>14</v>
      </c>
      <c r="C16" s="864">
        <f>C58+C59+C64+C69+C70+C71+C72+(C60+C60+C61+C62+C63)*'DHS06'!C24/100</f>
        <v>48.363209750345312</v>
      </c>
      <c r="D16" s="865">
        <f>D58+D59+D64+D69+D70+D71+D72+(D60+D60+D61+D62+D63)*'DHS06'!D24/100</f>
        <v>51.598415245310015</v>
      </c>
      <c r="E16" s="865">
        <f>E58+E59+E64+E69+E70+E71+E72+(E60+E60+E61+E62+E63)*'DHS06'!E24/100</f>
        <v>65.585095087982523</v>
      </c>
      <c r="F16" s="865">
        <f>F58+F59+F64+F69+F70+F71+F72+(F60+F60+F61+F62+F63)*'DHS06'!F24/100</f>
        <v>93.89237804003659</v>
      </c>
      <c r="G16" s="866">
        <f>G58+G59+G64+G69+G70+G71+G72+(G60+G60+G61+G62+G63)*'DHS06'!G24/100</f>
        <v>99.870493375525839</v>
      </c>
      <c r="H16" s="867">
        <f>H58+H59+H64+H69+H70+H71+H72+(H60+H60+H61+H62+H63)*'DHS06'!H24/100</f>
        <v>89.366323331317346</v>
      </c>
      <c r="I16" s="865">
        <f>I58+I59+I64+I69+I70+I71+I72+(I60+I60+I61+I62+I63)*'DHS06'!I24/100</f>
        <v>98.576672530205911</v>
      </c>
      <c r="J16" s="865">
        <f>J58+J59+J64+J69+J70+J71+J72+(J60+J60+J61+J62+J63)*'DHS06'!J24/100</f>
        <v>100.18361759529415</v>
      </c>
      <c r="K16" s="865">
        <f>K58+K59+K64+K69+K70+K71+K72+(K60+K60+K61+K62+K63)*'DHS06'!K24/100</f>
        <v>99.247405939117868</v>
      </c>
      <c r="L16" s="868">
        <f>L58+L59+L64+L69+L70+L71+L72+(L60+L60+L61+L62+L63)*'DHS06'!L24/100</f>
        <v>100.05010403030577</v>
      </c>
      <c r="M16" s="864">
        <f>M58+M59+M64+M69+M70+M71+M72+(M60+M60+M61+M62+M63)*'DHS06'!M24/100</f>
        <v>49.577140569775636</v>
      </c>
      <c r="N16" s="865">
        <f>N58+N59+N64+N69+N70+N71+N72+(N60+N60+N61+N62+N63)*'DHS06'!N24/100</f>
        <v>46.918494475318923</v>
      </c>
      <c r="O16" s="865">
        <f>O58+O59+O64+O69+O70+O71+O72+(O60+O60+O61+O62+O63)*'DHS06'!O24/100</f>
        <v>51.705483552261583</v>
      </c>
      <c r="P16" s="865">
        <f>P58+P59+P64+P69+P70+P71+P72+(P60+P60+P61+P62+P63)*'DHS06'!P24/100</f>
        <v>60.956529197765356</v>
      </c>
      <c r="Q16" s="866">
        <f>Q58+Q59+Q64+Q69+Q70+Q71+Q72+(Q60+Q60+Q61+Q62+Q63)*'DHS06'!Q24/100</f>
        <v>77.380934375230353</v>
      </c>
      <c r="R16" s="867">
        <f>R58+R59+R64+R69+R70+R71+R72+(R60+R60+R61+R62+R63)*'DHS06'!R24/100</f>
        <v>75.784694440935951</v>
      </c>
      <c r="S16" s="865">
        <f>S58+S59+S64+S69+S70+S71+S72+(S60+S60+S61+S62+S63)*'DHS06'!S24/100</f>
        <v>65.839349171178654</v>
      </c>
      <c r="T16" s="865">
        <f>T58+T59+T64+T69+T70+T71+T72+(T60+T60+T61+T62+T63)*'DHS06'!T24/100</f>
        <v>61.08169439156152</v>
      </c>
      <c r="U16" s="865">
        <f>U58+U59+U64+U69+U70+U71+U72+(U60+U60+U61+U62+U63)*'DHS06'!U24/100</f>
        <v>98.849609619544239</v>
      </c>
      <c r="V16" s="865">
        <f>V58+V59+V64+V69+V70+V71+V72+(V60+V60+V61+V62+V63)*'DHS06'!V24/100</f>
        <v>39.503139346942056</v>
      </c>
      <c r="W16" s="865">
        <f>W58+W59+W64+W69+W70+W71+W72+(W60+W60+W61+W62+W63)*'DHS06'!W24/100</f>
        <v>56.303366466651127</v>
      </c>
      <c r="X16" s="865">
        <f>X58+X59+X64+X69+X70+X71+X72+(X60+X60+X61+X62+X63)*'DHS06'!X24/100</f>
        <v>62.279798033712751</v>
      </c>
      <c r="Y16" s="865">
        <f>Y58+Y59+Y64+Y69+Y70+Y71+Y72+(Y60+Y60+Y61+Y62+Y63)*'DHS06'!Y24/100</f>
        <v>50.884745482822787</v>
      </c>
      <c r="Z16" s="865">
        <f>Z58+Z59+Z64+Z69+Z70+Z71+Z72+(Z60+Z60+Z61+Z62+Z63)*'DHS06'!Z24/100</f>
        <v>62.935047830440624</v>
      </c>
      <c r="AA16" s="868">
        <f>AA58+AA59+AA64+AA69+AA70+AA71+AA72+(AA60+AA60+AA61+AA62+AA63)*'DHS06'!AA24/100</f>
        <v>58.436743850727979</v>
      </c>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46"/>
      <c r="BA16" s="2493" t="s">
        <v>13</v>
      </c>
      <c r="BB16" s="147" t="s">
        <v>14</v>
      </c>
      <c r="BC16" s="1168" t="s">
        <v>35</v>
      </c>
      <c r="BD16" s="1188" t="s">
        <v>35</v>
      </c>
      <c r="BE16" s="1188" t="s">
        <v>35</v>
      </c>
      <c r="BF16" s="1188" t="s">
        <v>35</v>
      </c>
      <c r="BG16" s="1209" t="s">
        <v>35</v>
      </c>
      <c r="BH16" s="1230" t="s">
        <v>35</v>
      </c>
      <c r="BI16" s="1188" t="s">
        <v>35</v>
      </c>
      <c r="BJ16" s="1188" t="s">
        <v>35</v>
      </c>
      <c r="BK16" s="1188" t="s">
        <v>35</v>
      </c>
      <c r="BL16" s="1209" t="s">
        <v>35</v>
      </c>
      <c r="BM16" s="1230" t="s">
        <v>35</v>
      </c>
      <c r="BN16" s="1188" t="s">
        <v>35</v>
      </c>
      <c r="BO16" s="1188" t="s">
        <v>35</v>
      </c>
      <c r="BP16" s="1188" t="s">
        <v>35</v>
      </c>
      <c r="BQ16" s="1209" t="s">
        <v>35</v>
      </c>
      <c r="BR16" s="1230" t="s">
        <v>35</v>
      </c>
      <c r="BS16" s="1188" t="s">
        <v>35</v>
      </c>
      <c r="BT16" s="1188" t="s">
        <v>35</v>
      </c>
      <c r="BU16" s="1188" t="s">
        <v>35</v>
      </c>
      <c r="BV16" s="1188" t="s">
        <v>35</v>
      </c>
      <c r="BW16" s="1188" t="s">
        <v>35</v>
      </c>
      <c r="BX16" s="1188" t="s">
        <v>35</v>
      </c>
      <c r="BY16" s="1250" t="s">
        <v>35</v>
      </c>
      <c r="BZ16" s="1250" t="s">
        <v>35</v>
      </c>
      <c r="CA16" s="1250" t="s">
        <v>35</v>
      </c>
      <c r="CB16" s="2098"/>
      <c r="CC16" s="2098"/>
      <c r="CD16" s="2098"/>
      <c r="CE16" s="2098"/>
      <c r="CF16" s="2098"/>
      <c r="CG16" s="2098"/>
      <c r="CH16" s="2098"/>
      <c r="CI16" s="2098"/>
      <c r="CJ16" s="2098"/>
      <c r="CK16" s="2098"/>
      <c r="CL16" s="2098"/>
      <c r="CM16" s="2098"/>
      <c r="CN16" s="2098"/>
      <c r="CO16" s="2098"/>
      <c r="CP16" s="2098"/>
      <c r="CQ16" s="2098"/>
      <c r="CR16" s="2098"/>
      <c r="CS16" s="2098"/>
      <c r="CT16" s="2098"/>
      <c r="CU16" s="2098"/>
      <c r="CV16" s="2098"/>
      <c r="CW16" s="2098"/>
      <c r="CX16" s="2098"/>
      <c r="CY16" s="2098"/>
      <c r="CZ16" s="2098"/>
    </row>
    <row r="17" s="398" customFormat="true" ht="15" customHeight="true" x14ac:dyDescent="0.2">
      <c r="A17" s="2474"/>
      <c r="B17" s="1060" t="s">
        <v>51</v>
      </c>
      <c r="C17" s="869">
        <f>100-C16</f>
        <v>51.636790249654688</v>
      </c>
      <c r="D17" s="870">
        <f t="shared" ref="D17:AA17" si="0">100-D16</f>
        <v>48.401584754689985</v>
      </c>
      <c r="E17" s="870">
        <f t="shared" si="0"/>
        <v>34.414904912017477</v>
      </c>
      <c r="F17" s="870">
        <f t="shared" si="0"/>
        <v>6.1076219599634101</v>
      </c>
      <c r="G17" s="871">
        <f t="shared" si="0"/>
        <v>0.1295066244741605</v>
      </c>
      <c r="H17" s="872">
        <f t="shared" si="0"/>
        <v>10.633676668682654</v>
      </c>
      <c r="I17" s="870">
        <f t="shared" si="0"/>
        <v>1.4233274697940885</v>
      </c>
      <c r="J17" s="870">
        <f t="shared" si="0"/>
        <v>-0.18361759529415167</v>
      </c>
      <c r="K17" s="870">
        <f t="shared" si="0"/>
        <v>0.75259406088213154</v>
      </c>
      <c r="L17" s="873">
        <f t="shared" si="0"/>
        <v>-5.0104030305774927E-2</v>
      </c>
      <c r="M17" s="869">
        <f t="shared" si="0"/>
        <v>50.422859430224364</v>
      </c>
      <c r="N17" s="870">
        <f t="shared" si="0"/>
        <v>53.081505524681077</v>
      </c>
      <c r="O17" s="870">
        <f t="shared" si="0"/>
        <v>48.294516447738417</v>
      </c>
      <c r="P17" s="870">
        <f t="shared" si="0"/>
        <v>39.043470802234644</v>
      </c>
      <c r="Q17" s="871">
        <f t="shared" si="0"/>
        <v>22.619065624769647</v>
      </c>
      <c r="R17" s="872">
        <f t="shared" si="0"/>
        <v>24.215305559064049</v>
      </c>
      <c r="S17" s="870">
        <f t="shared" si="0"/>
        <v>34.160650828821346</v>
      </c>
      <c r="T17" s="870">
        <f t="shared" si="0"/>
        <v>38.91830560843848</v>
      </c>
      <c r="U17" s="870">
        <f t="shared" si="0"/>
        <v>1.1503903804557609</v>
      </c>
      <c r="V17" s="870">
        <f t="shared" si="0"/>
        <v>60.496860653057944</v>
      </c>
      <c r="W17" s="870">
        <f t="shared" si="0"/>
        <v>43.696633533348873</v>
      </c>
      <c r="X17" s="870">
        <f t="shared" si="0"/>
        <v>37.720201966287249</v>
      </c>
      <c r="Y17" s="870">
        <f t="shared" si="0"/>
        <v>49.115254517177213</v>
      </c>
      <c r="Z17" s="870">
        <f t="shared" si="0"/>
        <v>37.064952169559376</v>
      </c>
      <c r="AA17" s="873">
        <f t="shared" si="0"/>
        <v>41.563256149272021</v>
      </c>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46"/>
      <c r="BA17" s="2494"/>
      <c r="BB17" s="148" t="s">
        <v>51</v>
      </c>
      <c r="BC17" s="1169" t="s">
        <v>35</v>
      </c>
      <c r="BD17" s="1189" t="s">
        <v>35</v>
      </c>
      <c r="BE17" s="1189" t="s">
        <v>35</v>
      </c>
      <c r="BF17" s="1189" t="s">
        <v>35</v>
      </c>
      <c r="BG17" s="1210" t="s">
        <v>35</v>
      </c>
      <c r="BH17" s="1231" t="s">
        <v>35</v>
      </c>
      <c r="BI17" s="1189" t="s">
        <v>35</v>
      </c>
      <c r="BJ17" s="1189" t="s">
        <v>35</v>
      </c>
      <c r="BK17" s="1189" t="s">
        <v>35</v>
      </c>
      <c r="BL17" s="1210" t="s">
        <v>35</v>
      </c>
      <c r="BM17" s="1231" t="s">
        <v>35</v>
      </c>
      <c r="BN17" s="1189" t="s">
        <v>35</v>
      </c>
      <c r="BO17" s="1189" t="s">
        <v>35</v>
      </c>
      <c r="BP17" s="1189" t="s">
        <v>35</v>
      </c>
      <c r="BQ17" s="1210" t="s">
        <v>35</v>
      </c>
      <c r="BR17" s="1231" t="s">
        <v>35</v>
      </c>
      <c r="BS17" s="1189" t="s">
        <v>35</v>
      </c>
      <c r="BT17" s="1189" t="s">
        <v>35</v>
      </c>
      <c r="BU17" s="1189" t="s">
        <v>35</v>
      </c>
      <c r="BV17" s="1189" t="s">
        <v>35</v>
      </c>
      <c r="BW17" s="1189" t="s">
        <v>35</v>
      </c>
      <c r="BX17" s="1189" t="s">
        <v>35</v>
      </c>
      <c r="BY17" s="1251" t="s">
        <v>35</v>
      </c>
      <c r="BZ17" s="1251" t="s">
        <v>35</v>
      </c>
      <c r="CA17" s="1251" t="s">
        <v>35</v>
      </c>
      <c r="CB17" s="2099"/>
      <c r="CC17" s="2099"/>
      <c r="CD17" s="2099"/>
      <c r="CE17" s="2099"/>
      <c r="CF17" s="2099"/>
      <c r="CG17" s="2099"/>
      <c r="CH17" s="2099"/>
      <c r="CI17" s="2099"/>
      <c r="CJ17" s="2099"/>
      <c r="CK17" s="2099"/>
      <c r="CL17" s="2099"/>
      <c r="CM17" s="2099"/>
      <c r="CN17" s="2099"/>
      <c r="CO17" s="2099"/>
      <c r="CP17" s="2099"/>
      <c r="CQ17" s="2099"/>
      <c r="CR17" s="2099"/>
      <c r="CS17" s="2099"/>
      <c r="CT17" s="2099"/>
      <c r="CU17" s="2099"/>
      <c r="CV17" s="2099"/>
      <c r="CW17" s="2099"/>
      <c r="CX17" s="2099"/>
      <c r="CY17" s="2099"/>
      <c r="CZ17" s="2099"/>
    </row>
    <row r="18" s="398" customFormat="true" ht="15" customHeight="true" x14ac:dyDescent="0.2">
      <c r="A18" s="2474" t="s">
        <v>60</v>
      </c>
      <c r="B18" s="1060" t="s">
        <v>15</v>
      </c>
      <c r="C18" s="869">
        <f>C16*'DHS06'!C23/100</f>
        <v>37.433124346767279</v>
      </c>
      <c r="D18" s="870">
        <f>D16*'DHS06'!D23/100</f>
        <v>41.485125857229256</v>
      </c>
      <c r="E18" s="870">
        <f>E16*'DHS06'!E23/100</f>
        <v>56.337596680576986</v>
      </c>
      <c r="F18" s="870">
        <f>F16*'DHS06'!F23/100</f>
        <v>86.568772552913742</v>
      </c>
      <c r="G18" s="871">
        <f>G16*'DHS06'!G23/100</f>
        <v>96.375026107382439</v>
      </c>
      <c r="H18" s="872">
        <f>H16*'DHS06'!H23/100</f>
        <v>81.591453201492726</v>
      </c>
      <c r="I18" s="870">
        <f>I16*'DHS06'!I23/100</f>
        <v>90.296232037668616</v>
      </c>
      <c r="J18" s="870">
        <f>J16*'DHS06'!J23/100</f>
        <v>93.571498834004743</v>
      </c>
      <c r="K18" s="870">
        <f>K16*'DHS06'!K23/100</f>
        <v>95.277509701553157</v>
      </c>
      <c r="L18" s="873">
        <f>L16*'DHS06'!L23/100</f>
        <v>98.349252261790568</v>
      </c>
      <c r="M18" s="869">
        <f>M16*'DHS06'!M23/100</f>
        <v>37.133278286761957</v>
      </c>
      <c r="N18" s="870">
        <f>N16*'DHS06'!N23/100</f>
        <v>38.285491491860242</v>
      </c>
      <c r="O18" s="870">
        <f>O16*'DHS06'!O23/100</f>
        <v>39.81322233524142</v>
      </c>
      <c r="P18" s="870">
        <f>P16*'DHS06'!P23/100</f>
        <v>50.654875763343007</v>
      </c>
      <c r="Q18" s="871">
        <f>Q16*'DHS06'!Q23/100</f>
        <v>70.339269347084397</v>
      </c>
      <c r="R18" s="872">
        <f>R16*'DHS06'!R23/100</f>
        <v>69.721918885661069</v>
      </c>
      <c r="S18" s="870">
        <f>S16*'DHS06'!S23/100</f>
        <v>59.057896206547255</v>
      </c>
      <c r="T18" s="870">
        <f>T16*'DHS06'!T23/100</f>
        <v>45.566944016104891</v>
      </c>
      <c r="U18" s="870">
        <f>U16*'DHS06'!U23/100</f>
        <v>88.86579904797027</v>
      </c>
      <c r="V18" s="870">
        <f>V16*'DHS06'!V23/100</f>
        <v>35.118290879431491</v>
      </c>
      <c r="W18" s="870">
        <f>W16*'DHS06'!W23/100</f>
        <v>52.305827447518908</v>
      </c>
      <c r="X18" s="870">
        <f>X16*'DHS06'!X23/100</f>
        <v>56.23865762444261</v>
      </c>
      <c r="Y18" s="870">
        <f>Y16*'DHS06'!Y23/100</f>
        <v>41.878145532363149</v>
      </c>
      <c r="Z18" s="870">
        <f>Z16*'DHS06'!Z23/100</f>
        <v>55.508712186448626</v>
      </c>
      <c r="AA18" s="873">
        <f>AA16*'DHS06'!AA23/100</f>
        <v>42.425076035628507</v>
      </c>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46"/>
      <c r="BA18" s="2494" t="s">
        <v>60</v>
      </c>
      <c r="BB18" s="148" t="s">
        <v>15</v>
      </c>
      <c r="BC18" s="1169" t="s">
        <v>35</v>
      </c>
      <c r="BD18" s="1189" t="s">
        <v>35</v>
      </c>
      <c r="BE18" s="1189" t="s">
        <v>35</v>
      </c>
      <c r="BF18" s="1189" t="s">
        <v>35</v>
      </c>
      <c r="BG18" s="1210" t="s">
        <v>35</v>
      </c>
      <c r="BH18" s="1231" t="s">
        <v>35</v>
      </c>
      <c r="BI18" s="1189" t="s">
        <v>35</v>
      </c>
      <c r="BJ18" s="1189" t="s">
        <v>35</v>
      </c>
      <c r="BK18" s="1189" t="s">
        <v>35</v>
      </c>
      <c r="BL18" s="1210" t="s">
        <v>35</v>
      </c>
      <c r="BM18" s="1231" t="s">
        <v>35</v>
      </c>
      <c r="BN18" s="1189" t="s">
        <v>35</v>
      </c>
      <c r="BO18" s="1189" t="s">
        <v>35</v>
      </c>
      <c r="BP18" s="1189" t="s">
        <v>35</v>
      </c>
      <c r="BQ18" s="1210" t="s">
        <v>35</v>
      </c>
      <c r="BR18" s="1231" t="s">
        <v>35</v>
      </c>
      <c r="BS18" s="1189" t="s">
        <v>35</v>
      </c>
      <c r="BT18" s="1189" t="s">
        <v>35</v>
      </c>
      <c r="BU18" s="1189" t="s">
        <v>35</v>
      </c>
      <c r="BV18" s="1189" t="s">
        <v>35</v>
      </c>
      <c r="BW18" s="1189" t="s">
        <v>35</v>
      </c>
      <c r="BX18" s="1189" t="s">
        <v>35</v>
      </c>
      <c r="BY18" s="1251" t="s">
        <v>35</v>
      </c>
      <c r="BZ18" s="1251" t="s">
        <v>35</v>
      </c>
      <c r="CA18" s="1251" t="s">
        <v>35</v>
      </c>
      <c r="CB18" s="2099"/>
      <c r="CC18" s="2099"/>
      <c r="CD18" s="2099"/>
      <c r="CE18" s="2099"/>
      <c r="CF18" s="2099"/>
      <c r="CG18" s="2099"/>
      <c r="CH18" s="2099"/>
      <c r="CI18" s="2099"/>
      <c r="CJ18" s="2099"/>
      <c r="CK18" s="2099"/>
      <c r="CL18" s="2099"/>
      <c r="CM18" s="2099"/>
      <c r="CN18" s="2099"/>
      <c r="CO18" s="2099"/>
      <c r="CP18" s="2099"/>
      <c r="CQ18" s="2099"/>
      <c r="CR18" s="2099"/>
      <c r="CS18" s="2099"/>
      <c r="CT18" s="2099"/>
      <c r="CU18" s="2099"/>
      <c r="CV18" s="2099"/>
      <c r="CW18" s="2099"/>
      <c r="CX18" s="2099"/>
      <c r="CY18" s="2099"/>
      <c r="CZ18" s="2099"/>
    </row>
    <row r="19" s="398" customFormat="true" ht="15" customHeight="true" x14ac:dyDescent="0.2">
      <c r="A19" s="2474"/>
      <c r="B19" s="1060" t="s">
        <v>16</v>
      </c>
      <c r="C19" s="869">
        <f>C16*'DHS06'!C22/100</f>
        <v>10.93008540357804</v>
      </c>
      <c r="D19" s="870">
        <f>D16*'DHS06'!D22/100</f>
        <v>10.113289388080764</v>
      </c>
      <c r="E19" s="870">
        <f>E16*'DHS06'!E22/100</f>
        <v>9.2474984074055353</v>
      </c>
      <c r="F19" s="870">
        <f>F16*'DHS06'!F22/100</f>
        <v>7.3236054871228546</v>
      </c>
      <c r="G19" s="871">
        <f>G16*'DHS06'!G22/100</f>
        <v>3.4954672681434045</v>
      </c>
      <c r="H19" s="872">
        <f>H16*'DHS06'!H22/100</f>
        <v>7.7748701298246088</v>
      </c>
      <c r="I19" s="870">
        <f>I16*'DHS06'!I22/100</f>
        <v>8.2804404925372967</v>
      </c>
      <c r="J19" s="870">
        <f>J16*'DHS06'!J22/100</f>
        <v>6.6121187612894143</v>
      </c>
      <c r="K19" s="870">
        <f>K16*'DHS06'!K22/100</f>
        <v>3.9698962375647149</v>
      </c>
      <c r="L19" s="873">
        <f>L16*'DHS06'!L22/100</f>
        <v>1.700851768515198</v>
      </c>
      <c r="M19" s="869">
        <f>M16*'DHS06'!M22/100</f>
        <v>12.443862283013686</v>
      </c>
      <c r="N19" s="870">
        <f>N16*'DHS06'!N22/100</f>
        <v>8.633002983458681</v>
      </c>
      <c r="O19" s="870">
        <f>O16*'DHS06'!O22/100</f>
        <v>11.892261217020163</v>
      </c>
      <c r="P19" s="870">
        <f>P16*'DHS06'!P22/100</f>
        <v>10.301653434422343</v>
      </c>
      <c r="Q19" s="871">
        <f>Q16*'DHS06'!Q22/100</f>
        <v>7.0416650281459621</v>
      </c>
      <c r="R19" s="872">
        <f>R16*'DHS06'!R22/100</f>
        <v>6.0627755552748761</v>
      </c>
      <c r="S19" s="870">
        <f>S16*'DHS06'!S22/100</f>
        <v>6.7814529646314021</v>
      </c>
      <c r="T19" s="870">
        <f>T16*'DHS06'!T22/100</f>
        <v>15.514750375456623</v>
      </c>
      <c r="U19" s="870">
        <f>U16*'DHS06'!U22/100</f>
        <v>9.9838105715739669</v>
      </c>
      <c r="V19" s="870">
        <f>V16*'DHS06'!V22/100</f>
        <v>4.3848484675105679</v>
      </c>
      <c r="W19" s="870">
        <f>W16*'DHS06'!W22/100</f>
        <v>3.9975390191322298</v>
      </c>
      <c r="X19" s="870">
        <f>X16*'DHS06'!X22/100</f>
        <v>6.0411404092701364</v>
      </c>
      <c r="Y19" s="870">
        <f>Y16*'DHS06'!Y22/100</f>
        <v>9.0065999504596341</v>
      </c>
      <c r="Z19" s="870">
        <f>Z16*'DHS06'!Z22/100</f>
        <v>7.4263356439919939</v>
      </c>
      <c r="AA19" s="873">
        <f>AA16*'DHS06'!AA22/100</f>
        <v>16.011667815099464</v>
      </c>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46"/>
      <c r="BA19" s="2494"/>
      <c r="BB19" s="148" t="s">
        <v>16</v>
      </c>
      <c r="BC19" s="1169" t="s">
        <v>35</v>
      </c>
      <c r="BD19" s="1189" t="s">
        <v>35</v>
      </c>
      <c r="BE19" s="1189" t="s">
        <v>35</v>
      </c>
      <c r="BF19" s="1189" t="s">
        <v>35</v>
      </c>
      <c r="BG19" s="1210" t="s">
        <v>35</v>
      </c>
      <c r="BH19" s="1231" t="s">
        <v>35</v>
      </c>
      <c r="BI19" s="1189" t="s">
        <v>35</v>
      </c>
      <c r="BJ19" s="1189" t="s">
        <v>35</v>
      </c>
      <c r="BK19" s="1189" t="s">
        <v>35</v>
      </c>
      <c r="BL19" s="1210" t="s">
        <v>35</v>
      </c>
      <c r="BM19" s="1231" t="s">
        <v>35</v>
      </c>
      <c r="BN19" s="1189" t="s">
        <v>35</v>
      </c>
      <c r="BO19" s="1189" t="s">
        <v>35</v>
      </c>
      <c r="BP19" s="1189" t="s">
        <v>35</v>
      </c>
      <c r="BQ19" s="1210" t="s">
        <v>35</v>
      </c>
      <c r="BR19" s="1231" t="s">
        <v>35</v>
      </c>
      <c r="BS19" s="1189" t="s">
        <v>35</v>
      </c>
      <c r="BT19" s="1189" t="s">
        <v>35</v>
      </c>
      <c r="BU19" s="1189" t="s">
        <v>35</v>
      </c>
      <c r="BV19" s="1189" t="s">
        <v>35</v>
      </c>
      <c r="BW19" s="1189" t="s">
        <v>35</v>
      </c>
      <c r="BX19" s="1189" t="s">
        <v>35</v>
      </c>
      <c r="BY19" s="1251" t="s">
        <v>35</v>
      </c>
      <c r="BZ19" s="1251" t="s">
        <v>35</v>
      </c>
      <c r="CA19" s="1251" t="s">
        <v>35</v>
      </c>
      <c r="CB19" s="2099"/>
      <c r="CC19" s="2099"/>
      <c r="CD19" s="2099"/>
      <c r="CE19" s="2099"/>
      <c r="CF19" s="2099"/>
      <c r="CG19" s="2099"/>
      <c r="CH19" s="2099"/>
      <c r="CI19" s="2099"/>
      <c r="CJ19" s="2099"/>
      <c r="CK19" s="2099"/>
      <c r="CL19" s="2099"/>
      <c r="CM19" s="2099"/>
      <c r="CN19" s="2099"/>
      <c r="CO19" s="2099"/>
      <c r="CP19" s="2099"/>
      <c r="CQ19" s="2099"/>
      <c r="CR19" s="2099"/>
      <c r="CS19" s="2099"/>
      <c r="CT19" s="2099"/>
      <c r="CU19" s="2099"/>
      <c r="CV19" s="2099"/>
      <c r="CW19" s="2099"/>
      <c r="CX19" s="2099"/>
      <c r="CY19" s="2099"/>
      <c r="CZ19" s="2099"/>
    </row>
    <row r="20" s="398" customFormat="true" ht="15" customHeight="true" x14ac:dyDescent="0.2">
      <c r="A20" s="2474"/>
      <c r="B20" s="1060" t="s">
        <v>22</v>
      </c>
      <c r="C20" s="869">
        <f>100-(C18+C19+C21)</f>
        <v>41.432000852097012</v>
      </c>
      <c r="D20" s="870">
        <f t="shared" ref="D20:AA20" si="1">100-(D18+D19+D21)</f>
        <v>38.14290419615331</v>
      </c>
      <c r="E20" s="870">
        <f t="shared" si="1"/>
        <v>27.014615188087873</v>
      </c>
      <c r="F20" s="870">
        <f t="shared" si="1"/>
        <v>5.2764902770004909</v>
      </c>
      <c r="G20" s="871">
        <f t="shared" si="1"/>
        <v>0.1295066244741605</v>
      </c>
      <c r="H20" s="872">
        <f t="shared" si="1"/>
        <v>7.2567048779204981</v>
      </c>
      <c r="I20" s="870">
        <f t="shared" si="1"/>
        <v>1.1828554553698183</v>
      </c>
      <c r="J20" s="870">
        <f t="shared" si="1"/>
        <v>-0.18361759529415167</v>
      </c>
      <c r="K20" s="870">
        <f t="shared" si="1"/>
        <v>0.75259406088213154</v>
      </c>
      <c r="L20" s="873">
        <f t="shared" si="1"/>
        <v>-5.0104030305760716E-2</v>
      </c>
      <c r="M20" s="869">
        <f t="shared" si="1"/>
        <v>36.747195381266515</v>
      </c>
      <c r="N20" s="870">
        <f t="shared" si="1"/>
        <v>43.952590157899081</v>
      </c>
      <c r="O20" s="870">
        <f t="shared" si="1"/>
        <v>37.575439925864174</v>
      </c>
      <c r="P20" s="870">
        <f t="shared" si="1"/>
        <v>30.653082926838678</v>
      </c>
      <c r="Q20" s="871">
        <f t="shared" si="1"/>
        <v>19.123189753695513</v>
      </c>
      <c r="R20" s="872">
        <f t="shared" si="1"/>
        <v>13.885965328549474</v>
      </c>
      <c r="S20" s="870">
        <f t="shared" si="1"/>
        <v>27.435165616991199</v>
      </c>
      <c r="T20" s="870">
        <f t="shared" si="1"/>
        <v>35.67501974093976</v>
      </c>
      <c r="U20" s="870">
        <f t="shared" si="1"/>
        <v>1.1503903804557609</v>
      </c>
      <c r="V20" s="870">
        <f t="shared" si="1"/>
        <v>58.185519452125114</v>
      </c>
      <c r="W20" s="870">
        <f t="shared" si="1"/>
        <v>17.882212764191109</v>
      </c>
      <c r="X20" s="870">
        <f t="shared" si="1"/>
        <v>24.432572257645845</v>
      </c>
      <c r="Y20" s="870">
        <f t="shared" si="1"/>
        <v>46.41212890011785</v>
      </c>
      <c r="Z20" s="870">
        <f t="shared" si="1"/>
        <v>34.971055818240472</v>
      </c>
      <c r="AA20" s="873">
        <f t="shared" si="1"/>
        <v>32.662832752038184</v>
      </c>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46"/>
      <c r="BA20" s="2494"/>
      <c r="BB20" s="148" t="s">
        <v>22</v>
      </c>
      <c r="BC20" s="1169" t="s">
        <v>35</v>
      </c>
      <c r="BD20" s="1189" t="s">
        <v>35</v>
      </c>
      <c r="BE20" s="1189" t="s">
        <v>35</v>
      </c>
      <c r="BF20" s="1189" t="s">
        <v>35</v>
      </c>
      <c r="BG20" s="1210" t="s">
        <v>35</v>
      </c>
      <c r="BH20" s="1231" t="s">
        <v>35</v>
      </c>
      <c r="BI20" s="1189" t="s">
        <v>35</v>
      </c>
      <c r="BJ20" s="1189" t="s">
        <v>35</v>
      </c>
      <c r="BK20" s="1189" t="s">
        <v>35</v>
      </c>
      <c r="BL20" s="1210" t="s">
        <v>35</v>
      </c>
      <c r="BM20" s="1231" t="s">
        <v>35</v>
      </c>
      <c r="BN20" s="1189" t="s">
        <v>35</v>
      </c>
      <c r="BO20" s="1189" t="s">
        <v>35</v>
      </c>
      <c r="BP20" s="1189" t="s">
        <v>35</v>
      </c>
      <c r="BQ20" s="1210" t="s">
        <v>35</v>
      </c>
      <c r="BR20" s="1231" t="s">
        <v>35</v>
      </c>
      <c r="BS20" s="1189" t="s">
        <v>35</v>
      </c>
      <c r="BT20" s="1189" t="s">
        <v>35</v>
      </c>
      <c r="BU20" s="1189" t="s">
        <v>35</v>
      </c>
      <c r="BV20" s="1189" t="s">
        <v>35</v>
      </c>
      <c r="BW20" s="1189" t="s">
        <v>35</v>
      </c>
      <c r="BX20" s="1189" t="s">
        <v>35</v>
      </c>
      <c r="BY20" s="1251" t="s">
        <v>35</v>
      </c>
      <c r="BZ20" s="1251" t="s">
        <v>35</v>
      </c>
      <c r="CA20" s="1251" t="s">
        <v>35</v>
      </c>
      <c r="CB20" s="2099"/>
      <c r="CC20" s="2099"/>
      <c r="CD20" s="2099"/>
      <c r="CE20" s="2099"/>
      <c r="CF20" s="2099"/>
      <c r="CG20" s="2099"/>
      <c r="CH20" s="2099"/>
      <c r="CI20" s="2099"/>
      <c r="CJ20" s="2099"/>
      <c r="CK20" s="2099"/>
      <c r="CL20" s="2099"/>
      <c r="CM20" s="2099"/>
      <c r="CN20" s="2099"/>
      <c r="CO20" s="2099"/>
      <c r="CP20" s="2099"/>
      <c r="CQ20" s="2099"/>
      <c r="CR20" s="2099"/>
      <c r="CS20" s="2099"/>
      <c r="CT20" s="2099"/>
      <c r="CU20" s="2099"/>
      <c r="CV20" s="2099"/>
      <c r="CW20" s="2099"/>
      <c r="CX20" s="2099"/>
      <c r="CY20" s="2099"/>
      <c r="CZ20" s="2099"/>
    </row>
    <row r="21" s="398" customFormat="true" ht="15" customHeight="true" x14ac:dyDescent="0.2">
      <c r="A21" s="2474"/>
      <c r="B21" s="1060" t="s">
        <v>17</v>
      </c>
      <c r="C21" s="869">
        <f t="shared" ref="C21:AA21" si="2">C66+C67+C68</f>
        <v>10.204789397557668</v>
      </c>
      <c r="D21" s="870">
        <f t="shared" si="2"/>
        <v>10.258680558536668</v>
      </c>
      <c r="E21" s="870">
        <f t="shared" si="2"/>
        <v>7.4002897239296015</v>
      </c>
      <c r="F21" s="870">
        <f t="shared" si="2"/>
        <v>0.83113168296292506</v>
      </c>
      <c r="G21" s="871">
        <f t="shared" si="2"/>
        <v>0</v>
      </c>
      <c r="H21" s="872">
        <f t="shared" si="2"/>
        <v>3.3769717907621732</v>
      </c>
      <c r="I21" s="870">
        <f t="shared" si="2"/>
        <v>0.24047201442427632</v>
      </c>
      <c r="J21" s="870">
        <f t="shared" si="2"/>
        <v>0</v>
      </c>
      <c r="K21" s="870">
        <f t="shared" si="2"/>
        <v>0</v>
      </c>
      <c r="L21" s="873">
        <f t="shared" si="2"/>
        <v>0</v>
      </c>
      <c r="M21" s="869">
        <f t="shared" si="2"/>
        <v>13.675664048957842</v>
      </c>
      <c r="N21" s="870">
        <f t="shared" si="2"/>
        <v>9.1289153667819996</v>
      </c>
      <c r="O21" s="870">
        <f t="shared" si="2"/>
        <v>10.719076521874239</v>
      </c>
      <c r="P21" s="870">
        <f t="shared" si="2"/>
        <v>8.3903878753959713</v>
      </c>
      <c r="Q21" s="871">
        <f t="shared" si="2"/>
        <v>3.4958758710741389</v>
      </c>
      <c r="R21" s="872">
        <f t="shared" si="2"/>
        <v>10.329340230514569</v>
      </c>
      <c r="S21" s="870">
        <f t="shared" si="2"/>
        <v>6.7254852118301525</v>
      </c>
      <c r="T21" s="870">
        <f t="shared" si="2"/>
        <v>3.2432858674987215</v>
      </c>
      <c r="U21" s="870">
        <f t="shared" si="2"/>
        <v>0</v>
      </c>
      <c r="V21" s="870">
        <f t="shared" si="2"/>
        <v>2.3113412009328305</v>
      </c>
      <c r="W21" s="870">
        <f t="shared" si="2"/>
        <v>25.814420769157749</v>
      </c>
      <c r="X21" s="870">
        <f t="shared" si="2"/>
        <v>13.287629708641411</v>
      </c>
      <c r="Y21" s="870">
        <f t="shared" si="2"/>
        <v>2.7031256170593716</v>
      </c>
      <c r="Z21" s="870">
        <f t="shared" si="2"/>
        <v>2.0938963513188966</v>
      </c>
      <c r="AA21" s="873">
        <f t="shared" si="2"/>
        <v>8.900423397233844</v>
      </c>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46"/>
      <c r="BA21" s="2494"/>
      <c r="BB21" s="148" t="s">
        <v>17</v>
      </c>
      <c r="BC21" s="1169" t="s">
        <v>35</v>
      </c>
      <c r="BD21" s="1189" t="s">
        <v>35</v>
      </c>
      <c r="BE21" s="1189" t="s">
        <v>35</v>
      </c>
      <c r="BF21" s="1189" t="s">
        <v>35</v>
      </c>
      <c r="BG21" s="1210" t="s">
        <v>35</v>
      </c>
      <c r="BH21" s="1231" t="s">
        <v>35</v>
      </c>
      <c r="BI21" s="1189" t="s">
        <v>35</v>
      </c>
      <c r="BJ21" s="1189" t="s">
        <v>35</v>
      </c>
      <c r="BK21" s="1189" t="s">
        <v>35</v>
      </c>
      <c r="BL21" s="1210" t="s">
        <v>35</v>
      </c>
      <c r="BM21" s="1231" t="s">
        <v>35</v>
      </c>
      <c r="BN21" s="1189" t="s">
        <v>35</v>
      </c>
      <c r="BO21" s="1189" t="s">
        <v>35</v>
      </c>
      <c r="BP21" s="1189" t="s">
        <v>35</v>
      </c>
      <c r="BQ21" s="1210" t="s">
        <v>35</v>
      </c>
      <c r="BR21" s="1231" t="s">
        <v>35</v>
      </c>
      <c r="BS21" s="1189" t="s">
        <v>35</v>
      </c>
      <c r="BT21" s="1189" t="s">
        <v>35</v>
      </c>
      <c r="BU21" s="1189" t="s">
        <v>35</v>
      </c>
      <c r="BV21" s="1189" t="s">
        <v>35</v>
      </c>
      <c r="BW21" s="1189" t="s">
        <v>35</v>
      </c>
      <c r="BX21" s="1189" t="s">
        <v>35</v>
      </c>
      <c r="BY21" s="1251" t="s">
        <v>35</v>
      </c>
      <c r="BZ21" s="1251" t="s">
        <v>35</v>
      </c>
      <c r="CA21" s="1251" t="s">
        <v>35</v>
      </c>
      <c r="CB21" s="2099"/>
      <c r="CC21" s="2099"/>
      <c r="CD21" s="2099"/>
      <c r="CE21" s="2099"/>
      <c r="CF21" s="2099"/>
      <c r="CG21" s="2099"/>
      <c r="CH21" s="2099"/>
      <c r="CI21" s="2099"/>
      <c r="CJ21" s="2099"/>
      <c r="CK21" s="2099"/>
      <c r="CL21" s="2099"/>
      <c r="CM21" s="2099"/>
      <c r="CN21" s="2099"/>
      <c r="CO21" s="2099"/>
      <c r="CP21" s="2099"/>
      <c r="CQ21" s="2099"/>
      <c r="CR21" s="2099"/>
      <c r="CS21" s="2099"/>
      <c r="CT21" s="2099"/>
      <c r="CU21" s="2099"/>
      <c r="CV21" s="2099"/>
      <c r="CW21" s="2099"/>
      <c r="CX21" s="2099"/>
      <c r="CY21" s="2099"/>
      <c r="CZ21" s="2099"/>
    </row>
    <row r="22" s="398" customFormat="true" ht="15" customHeight="true" x14ac:dyDescent="0.2">
      <c r="A22" s="2474" t="s">
        <v>54</v>
      </c>
      <c r="B22" s="1060" t="s">
        <v>49</v>
      </c>
      <c r="C22" s="1092" t="s">
        <v>35</v>
      </c>
      <c r="D22" s="1106" t="s">
        <v>35</v>
      </c>
      <c r="E22" s="1106" t="s">
        <v>35</v>
      </c>
      <c r="F22" s="1106" t="s">
        <v>35</v>
      </c>
      <c r="G22" s="1120" t="s">
        <v>35</v>
      </c>
      <c r="H22" s="1134" t="s">
        <v>35</v>
      </c>
      <c r="I22" s="1106" t="s">
        <v>35</v>
      </c>
      <c r="J22" s="1106" t="s">
        <v>35</v>
      </c>
      <c r="K22" s="1106" t="s">
        <v>35</v>
      </c>
      <c r="L22" s="1148" t="s">
        <v>35</v>
      </c>
      <c r="M22" s="1092" t="s">
        <v>35</v>
      </c>
      <c r="N22" s="1106" t="s">
        <v>35</v>
      </c>
      <c r="O22" s="1106" t="s">
        <v>35</v>
      </c>
      <c r="P22" s="1106" t="s">
        <v>35</v>
      </c>
      <c r="Q22" s="1120" t="s">
        <v>35</v>
      </c>
      <c r="R22" s="1134" t="s">
        <v>35</v>
      </c>
      <c r="S22" s="1106" t="s">
        <v>35</v>
      </c>
      <c r="T22" s="1106" t="s">
        <v>35</v>
      </c>
      <c r="U22" s="1106" t="s">
        <v>35</v>
      </c>
      <c r="V22" s="1106" t="s">
        <v>35</v>
      </c>
      <c r="W22" s="1106" t="s">
        <v>35</v>
      </c>
      <c r="X22" s="1106" t="s">
        <v>35</v>
      </c>
      <c r="Y22" s="1106" t="s">
        <v>35</v>
      </c>
      <c r="Z22" s="1106" t="s">
        <v>35</v>
      </c>
      <c r="AA22" s="1148" t="s">
        <v>35</v>
      </c>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46"/>
      <c r="BA22" s="2494" t="s">
        <v>54</v>
      </c>
      <c r="BB22" s="148" t="s">
        <v>49</v>
      </c>
      <c r="BC22" s="1169" t="s">
        <v>35</v>
      </c>
      <c r="BD22" s="1189" t="s">
        <v>35</v>
      </c>
      <c r="BE22" s="1189" t="s">
        <v>35</v>
      </c>
      <c r="BF22" s="1189" t="s">
        <v>35</v>
      </c>
      <c r="BG22" s="1210" t="s">
        <v>35</v>
      </c>
      <c r="BH22" s="1231" t="s">
        <v>35</v>
      </c>
      <c r="BI22" s="1189" t="s">
        <v>35</v>
      </c>
      <c r="BJ22" s="1189" t="s">
        <v>35</v>
      </c>
      <c r="BK22" s="1189" t="s">
        <v>35</v>
      </c>
      <c r="BL22" s="1210" t="s">
        <v>35</v>
      </c>
      <c r="BM22" s="1231" t="s">
        <v>35</v>
      </c>
      <c r="BN22" s="1189" t="s">
        <v>35</v>
      </c>
      <c r="BO22" s="1189" t="s">
        <v>35</v>
      </c>
      <c r="BP22" s="1189" t="s">
        <v>35</v>
      </c>
      <c r="BQ22" s="1210" t="s">
        <v>35</v>
      </c>
      <c r="BR22" s="1231" t="s">
        <v>35</v>
      </c>
      <c r="BS22" s="1189" t="s">
        <v>35</v>
      </c>
      <c r="BT22" s="1189" t="s">
        <v>35</v>
      </c>
      <c r="BU22" s="1189" t="s">
        <v>35</v>
      </c>
      <c r="BV22" s="1189" t="s">
        <v>35</v>
      </c>
      <c r="BW22" s="1189" t="s">
        <v>35</v>
      </c>
      <c r="BX22" s="1189" t="s">
        <v>35</v>
      </c>
      <c r="BY22" s="1251" t="s">
        <v>35</v>
      </c>
      <c r="BZ22" s="1251" t="s">
        <v>35</v>
      </c>
      <c r="CA22" s="1251" t="s">
        <v>35</v>
      </c>
      <c r="CB22" s="2099"/>
      <c r="CC22" s="2099"/>
      <c r="CD22" s="2099"/>
      <c r="CE22" s="2099"/>
      <c r="CF22" s="2099"/>
      <c r="CG22" s="2099"/>
      <c r="CH22" s="2099"/>
      <c r="CI22" s="2099"/>
      <c r="CJ22" s="2099"/>
      <c r="CK22" s="2099"/>
      <c r="CL22" s="2099"/>
      <c r="CM22" s="2099"/>
      <c r="CN22" s="2099"/>
      <c r="CO22" s="2099"/>
      <c r="CP22" s="2099"/>
      <c r="CQ22" s="2099"/>
      <c r="CR22" s="2099"/>
      <c r="CS22" s="2099"/>
      <c r="CT22" s="2099"/>
      <c r="CU22" s="2099"/>
      <c r="CV22" s="2099"/>
      <c r="CW22" s="2099"/>
      <c r="CX22" s="2099"/>
      <c r="CY22" s="2099"/>
      <c r="CZ22" s="2099"/>
    </row>
    <row r="23" s="398" customFormat="true" ht="15" customHeight="true" x14ac:dyDescent="0.2">
      <c r="A23" s="2475"/>
      <c r="B23" s="1061" t="s">
        <v>48</v>
      </c>
      <c r="C23" s="1093" t="s">
        <v>35</v>
      </c>
      <c r="D23" s="1107" t="s">
        <v>35</v>
      </c>
      <c r="E23" s="1107" t="s">
        <v>35</v>
      </c>
      <c r="F23" s="1107" t="s">
        <v>35</v>
      </c>
      <c r="G23" s="1121" t="s">
        <v>35</v>
      </c>
      <c r="H23" s="1135" t="s">
        <v>35</v>
      </c>
      <c r="I23" s="1107" t="s">
        <v>35</v>
      </c>
      <c r="J23" s="1107" t="s">
        <v>35</v>
      </c>
      <c r="K23" s="1107" t="s">
        <v>35</v>
      </c>
      <c r="L23" s="1149" t="s">
        <v>35</v>
      </c>
      <c r="M23" s="1093" t="s">
        <v>35</v>
      </c>
      <c r="N23" s="1107" t="s">
        <v>35</v>
      </c>
      <c r="O23" s="1107" t="s">
        <v>35</v>
      </c>
      <c r="P23" s="1107" t="s">
        <v>35</v>
      </c>
      <c r="Q23" s="1121" t="s">
        <v>35</v>
      </c>
      <c r="R23" s="1135" t="s">
        <v>35</v>
      </c>
      <c r="S23" s="1107" t="s">
        <v>35</v>
      </c>
      <c r="T23" s="1107" t="s">
        <v>35</v>
      </c>
      <c r="U23" s="1107" t="s">
        <v>35</v>
      </c>
      <c r="V23" s="1107" t="s">
        <v>35</v>
      </c>
      <c r="W23" s="1107" t="s">
        <v>35</v>
      </c>
      <c r="X23" s="1107" t="s">
        <v>35</v>
      </c>
      <c r="Y23" s="1107" t="s">
        <v>35</v>
      </c>
      <c r="Z23" s="1107" t="s">
        <v>35</v>
      </c>
      <c r="AA23" s="1149" t="s">
        <v>35</v>
      </c>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46"/>
      <c r="BA23" s="2495"/>
      <c r="BB23" s="149" t="s">
        <v>48</v>
      </c>
      <c r="BC23" s="1170" t="s">
        <v>35</v>
      </c>
      <c r="BD23" s="1190" t="s">
        <v>35</v>
      </c>
      <c r="BE23" s="1190" t="s">
        <v>35</v>
      </c>
      <c r="BF23" s="1190" t="s">
        <v>35</v>
      </c>
      <c r="BG23" s="1211" t="s">
        <v>35</v>
      </c>
      <c r="BH23" s="1232" t="s">
        <v>35</v>
      </c>
      <c r="BI23" s="1190" t="s">
        <v>35</v>
      </c>
      <c r="BJ23" s="1190" t="s">
        <v>35</v>
      </c>
      <c r="BK23" s="1190" t="s">
        <v>35</v>
      </c>
      <c r="BL23" s="1211" t="s">
        <v>35</v>
      </c>
      <c r="BM23" s="1232" t="s">
        <v>35</v>
      </c>
      <c r="BN23" s="1190" t="s">
        <v>35</v>
      </c>
      <c r="BO23" s="1190" t="s">
        <v>35</v>
      </c>
      <c r="BP23" s="1190" t="s">
        <v>35</v>
      </c>
      <c r="BQ23" s="1211" t="s">
        <v>35</v>
      </c>
      <c r="BR23" s="1232" t="s">
        <v>35</v>
      </c>
      <c r="BS23" s="1190" t="s">
        <v>35</v>
      </c>
      <c r="BT23" s="1190" t="s">
        <v>35</v>
      </c>
      <c r="BU23" s="1190" t="s">
        <v>35</v>
      </c>
      <c r="BV23" s="1190" t="s">
        <v>35</v>
      </c>
      <c r="BW23" s="1190" t="s">
        <v>35</v>
      </c>
      <c r="BX23" s="1190" t="s">
        <v>35</v>
      </c>
      <c r="BY23" s="1252" t="s">
        <v>35</v>
      </c>
      <c r="BZ23" s="1252" t="s">
        <v>35</v>
      </c>
      <c r="CA23" s="1252" t="s">
        <v>35</v>
      </c>
      <c r="CB23" s="2100"/>
      <c r="CC23" s="2100"/>
      <c r="CD23" s="2100"/>
      <c r="CE23" s="2100"/>
      <c r="CF23" s="2100"/>
      <c r="CG23" s="2100"/>
      <c r="CH23" s="2100"/>
      <c r="CI23" s="2100"/>
      <c r="CJ23" s="2100"/>
      <c r="CK23" s="2100"/>
      <c r="CL23" s="2100"/>
      <c r="CM23" s="2100"/>
      <c r="CN23" s="2100"/>
      <c r="CO23" s="2100"/>
      <c r="CP23" s="2100"/>
      <c r="CQ23" s="2100"/>
      <c r="CR23" s="2100"/>
      <c r="CS23" s="2100"/>
      <c r="CT23" s="2100"/>
      <c r="CU23" s="2100"/>
      <c r="CV23" s="2100"/>
      <c r="CW23" s="2100"/>
      <c r="CX23" s="2100"/>
      <c r="CY23" s="2100"/>
      <c r="CZ23" s="2100"/>
    </row>
    <row r="24" s="131" customFormat="true" ht="15" hidden="true" customHeight="true" x14ac:dyDescent="0.2">
      <c r="A24" s="2434"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8"/>
      <c r="AB24" s="615"/>
      <c r="AC24" s="615"/>
      <c r="AD24" s="615"/>
      <c r="AE24" s="615"/>
      <c r="AF24" s="615"/>
      <c r="AG24" s="615"/>
      <c r="AH24" s="615"/>
      <c r="AI24" s="615"/>
      <c r="AJ24" s="615"/>
      <c r="AK24" s="615"/>
      <c r="AL24" s="615"/>
      <c r="AM24" s="615"/>
      <c r="AN24" s="615"/>
      <c r="AO24" s="615"/>
      <c r="AP24" s="615"/>
      <c r="AQ24" s="615"/>
      <c r="AR24" s="615"/>
      <c r="AS24" s="615"/>
      <c r="AT24" s="615"/>
      <c r="AU24" s="615"/>
      <c r="AV24" s="615"/>
      <c r="AW24" s="615"/>
      <c r="AX24" s="615"/>
      <c r="AY24" s="615"/>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435"/>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3"/>
      <c r="AB25" s="615"/>
      <c r="AC25" s="615"/>
      <c r="AD25" s="615"/>
      <c r="AE25" s="615"/>
      <c r="AF25" s="615"/>
      <c r="AG25" s="615"/>
      <c r="AH25" s="615"/>
      <c r="AI25" s="615"/>
      <c r="AJ25" s="615"/>
      <c r="AK25" s="615"/>
      <c r="AL25" s="615"/>
      <c r="AM25" s="615"/>
      <c r="AN25" s="615"/>
      <c r="AO25" s="615"/>
      <c r="AP25" s="615"/>
      <c r="AQ25" s="615"/>
      <c r="AR25" s="615"/>
      <c r="AS25" s="615"/>
      <c r="AT25" s="615"/>
      <c r="AU25" s="615"/>
      <c r="AV25" s="615"/>
      <c r="AW25" s="615"/>
      <c r="AX25" s="615"/>
      <c r="AY25" s="615"/>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436"/>
      <c r="B26" s="241" t="s">
        <v>46</v>
      </c>
      <c r="C26" s="264"/>
      <c r="D26" s="265"/>
      <c r="E26" s="265"/>
      <c r="F26" s="265"/>
      <c r="G26" s="266"/>
      <c r="H26" s="267"/>
      <c r="I26" s="265"/>
      <c r="J26" s="265"/>
      <c r="K26" s="265"/>
      <c r="L26" s="268"/>
      <c r="M26" s="264"/>
      <c r="N26" s="265"/>
      <c r="O26" s="265"/>
      <c r="P26" s="265"/>
      <c r="Q26" s="266"/>
      <c r="R26" s="2016"/>
      <c r="S26" s="2017"/>
      <c r="T26" s="2017"/>
      <c r="U26" s="2017"/>
      <c r="V26" s="2017"/>
      <c r="W26" s="2017"/>
      <c r="X26" s="2017"/>
      <c r="Y26" s="2017"/>
      <c r="Z26" s="2017"/>
      <c r="AA26" s="2055"/>
      <c r="AB26" s="615"/>
      <c r="AC26" s="615"/>
      <c r="AD26" s="615"/>
      <c r="AE26" s="615"/>
      <c r="AF26" s="615"/>
      <c r="AG26" s="615"/>
      <c r="AH26" s="615"/>
      <c r="AI26" s="615"/>
      <c r="AJ26" s="615"/>
      <c r="AK26" s="615"/>
      <c r="AL26" s="615"/>
      <c r="AM26" s="615"/>
      <c r="AN26" s="615"/>
      <c r="AO26" s="615"/>
      <c r="AP26" s="615"/>
      <c r="AQ26" s="615"/>
      <c r="AR26" s="615"/>
      <c r="AS26" s="615"/>
      <c r="AT26" s="615"/>
      <c r="AU26" s="615"/>
      <c r="AV26" s="615"/>
      <c r="AW26" s="615"/>
      <c r="AX26" s="615"/>
      <c r="AY26" s="615"/>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9" customFormat="true" ht="15" customHeight="true" x14ac:dyDescent="0.2">
      <c r="A27" s="130"/>
      <c r="B27" s="183"/>
      <c r="C27" s="2463" t="s">
        <v>114</v>
      </c>
      <c r="D27" s="2464"/>
      <c r="E27" s="2464"/>
      <c r="F27" s="2464"/>
      <c r="G27" s="2465"/>
      <c r="H27" s="2466" t="s">
        <v>38</v>
      </c>
      <c r="I27" s="2467"/>
      <c r="J27" s="2467"/>
      <c r="K27" s="2467"/>
      <c r="L27" s="2468"/>
      <c r="M27" s="2469" t="s">
        <v>37</v>
      </c>
      <c r="N27" s="2467"/>
      <c r="O27" s="2467"/>
      <c r="P27" s="2467"/>
      <c r="Q27" s="2468"/>
      <c r="R27" s="2010" t="s">
        <v>137</v>
      </c>
      <c r="S27" s="2045"/>
      <c r="T27" s="2045"/>
      <c r="U27" s="2045"/>
      <c r="V27" s="2045"/>
      <c r="W27" s="2045"/>
      <c r="X27" s="2045"/>
      <c r="Y27" s="2045"/>
      <c r="Z27" s="2045"/>
      <c r="AA27" s="2046"/>
      <c r="AB27" s="615"/>
      <c r="AC27" s="615"/>
      <c r="AD27" s="615"/>
      <c r="AE27" s="615"/>
      <c r="AF27" s="615"/>
      <c r="AG27" s="615"/>
      <c r="AH27" s="615"/>
      <c r="AI27" s="615"/>
      <c r="AJ27" s="615"/>
      <c r="AK27" s="615"/>
      <c r="AL27" s="615"/>
      <c r="AM27" s="615"/>
      <c r="AN27" s="615"/>
      <c r="AO27" s="615"/>
      <c r="AP27" s="615"/>
      <c r="AQ27" s="615"/>
      <c r="AR27" s="615"/>
      <c r="AS27" s="615"/>
      <c r="AT27" s="615"/>
      <c r="AU27" s="615"/>
      <c r="AV27" s="615"/>
      <c r="AW27" s="615"/>
      <c r="AX27" s="615"/>
      <c r="AY27" s="615"/>
      <c r="AZ27" s="216"/>
      <c r="BA27" s="217" t="s">
        <v>128</v>
      </c>
      <c r="BB27" s="115" t="s">
        <v>95</v>
      </c>
      <c r="BC27" s="2496" t="s">
        <v>114</v>
      </c>
      <c r="BD27" s="2497"/>
      <c r="BE27" s="2497"/>
      <c r="BF27" s="2497"/>
      <c r="BG27" s="2498"/>
      <c r="BH27" s="2499" t="s">
        <v>38</v>
      </c>
      <c r="BI27" s="2497"/>
      <c r="BJ27" s="2497"/>
      <c r="BK27" s="2497"/>
      <c r="BL27" s="2498"/>
      <c r="BM27" s="2499" t="s">
        <v>37</v>
      </c>
      <c r="BN27" s="2497"/>
      <c r="BO27" s="2497"/>
      <c r="BP27" s="2497"/>
      <c r="BQ27" s="2500"/>
      <c r="BR27" s="2025" t="s">
        <v>137</v>
      </c>
      <c r="BS27" s="2026"/>
      <c r="BT27" s="2026"/>
      <c r="BU27" s="2026"/>
      <c r="BV27" s="2026"/>
      <c r="BW27" s="2026"/>
      <c r="BX27" s="2026"/>
      <c r="BY27" s="2027"/>
      <c r="BZ27" s="313"/>
      <c r="CA27" s="313"/>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99" customFormat="true" ht="24" x14ac:dyDescent="0.2">
      <c r="A28" s="184" t="s">
        <v>69</v>
      </c>
      <c r="B28" s="243"/>
      <c r="C28" s="272" t="s">
        <v>0</v>
      </c>
      <c r="D28" s="273" t="s">
        <v>1</v>
      </c>
      <c r="E28" s="273" t="s">
        <v>2</v>
      </c>
      <c r="F28" s="273" t="s">
        <v>3</v>
      </c>
      <c r="G28" s="274" t="s">
        <v>4</v>
      </c>
      <c r="H28" s="779" t="s">
        <v>0</v>
      </c>
      <c r="I28" s="704" t="s">
        <v>1</v>
      </c>
      <c r="J28" s="704" t="s">
        <v>2</v>
      </c>
      <c r="K28" s="704" t="s">
        <v>3</v>
      </c>
      <c r="L28" s="705" t="s">
        <v>4</v>
      </c>
      <c r="M28" s="763" t="s">
        <v>0</v>
      </c>
      <c r="N28" s="704" t="s">
        <v>1</v>
      </c>
      <c r="O28" s="704" t="s">
        <v>2</v>
      </c>
      <c r="P28" s="704" t="s">
        <v>3</v>
      </c>
      <c r="Q28" s="798" t="s">
        <v>4</v>
      </c>
      <c r="R28" s="779" t="s">
        <v>149</v>
      </c>
      <c r="S28" s="704" t="s">
        <v>150</v>
      </c>
      <c r="T28" s="704" t="s">
        <v>151</v>
      </c>
      <c r="U28" s="704" t="s">
        <v>152</v>
      </c>
      <c r="V28" s="704" t="s">
        <v>153</v>
      </c>
      <c r="W28" s="704" t="s">
        <v>154</v>
      </c>
      <c r="X28" s="704" t="s">
        <v>155</v>
      </c>
      <c r="Y28" s="704" t="s">
        <v>156</v>
      </c>
      <c r="Z28" s="704" t="s">
        <v>157</v>
      </c>
      <c r="AA28" s="706" t="s">
        <v>158</v>
      </c>
      <c r="AB28" s="615"/>
      <c r="AC28" s="615"/>
      <c r="AD28" s="615"/>
      <c r="AE28" s="615"/>
      <c r="AF28" s="615"/>
      <c r="AG28" s="615"/>
      <c r="AH28" s="615"/>
      <c r="AI28" s="615"/>
      <c r="AJ28" s="615"/>
      <c r="AK28" s="615"/>
      <c r="AL28" s="615"/>
      <c r="AM28" s="615"/>
      <c r="AN28" s="615"/>
      <c r="AO28" s="615"/>
      <c r="AP28" s="615"/>
      <c r="AQ28" s="615"/>
      <c r="AR28" s="615"/>
      <c r="AS28" s="615"/>
      <c r="AT28" s="615"/>
      <c r="AU28" s="615"/>
      <c r="AV28" s="615"/>
      <c r="AW28" s="615"/>
      <c r="AX28" s="615"/>
      <c r="AY28" s="615"/>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149</v>
      </c>
      <c r="BS28" s="168" t="s">
        <v>150</v>
      </c>
      <c r="BT28" s="168" t="s">
        <v>151</v>
      </c>
      <c r="BU28" s="168" t="s">
        <v>152</v>
      </c>
      <c r="BV28" s="168" t="s">
        <v>153</v>
      </c>
      <c r="BW28" s="168" t="s">
        <v>154</v>
      </c>
      <c r="BX28" s="168" t="s">
        <v>155</v>
      </c>
      <c r="BY28" s="169" t="s">
        <v>156</v>
      </c>
      <c r="BZ28" s="169" t="s">
        <v>157</v>
      </c>
      <c r="CA28" s="169" t="s">
        <v>158</v>
      </c>
      <c r="CB28" s="2101"/>
      <c r="CC28" s="2101"/>
      <c r="CD28" s="2101"/>
      <c r="CE28" s="2101"/>
      <c r="CF28" s="2101"/>
      <c r="CG28" s="2101"/>
      <c r="CH28" s="2101"/>
      <c r="CI28" s="2101"/>
      <c r="CJ28" s="2101"/>
      <c r="CK28" s="2101"/>
      <c r="CL28" s="2101"/>
      <c r="CM28" s="2101"/>
      <c r="CN28" s="2101"/>
      <c r="CO28" s="2101"/>
      <c r="CP28" s="2101"/>
      <c r="CQ28" s="2101"/>
      <c r="CR28" s="2101"/>
      <c r="CS28" s="2101"/>
      <c r="CT28" s="2101"/>
      <c r="CU28" s="2101"/>
      <c r="CV28" s="2101"/>
      <c r="CW28" s="2101"/>
      <c r="CX28" s="2101"/>
      <c r="CY28" s="2101"/>
      <c r="CZ28" s="2101"/>
    </row>
    <row r="29" s="399" customFormat="true" ht="15" customHeight="true" x14ac:dyDescent="0.2">
      <c r="A29" s="2456" t="s">
        <v>57</v>
      </c>
      <c r="B29" s="1062" t="s">
        <v>49</v>
      </c>
      <c r="C29" s="876">
        <v>29.884042275801175</v>
      </c>
      <c r="D29" s="877">
        <v>29.343014552129659</v>
      </c>
      <c r="E29" s="877">
        <v>41.917497116979554</v>
      </c>
      <c r="F29" s="877">
        <v>74.512295721635596</v>
      </c>
      <c r="G29" s="878">
        <v>86.226399102778615</v>
      </c>
      <c r="H29" s="879">
        <v>68.990350058001567</v>
      </c>
      <c r="I29" s="877">
        <v>85.261241280089592</v>
      </c>
      <c r="J29" s="877">
        <v>84.884949660839624</v>
      </c>
      <c r="K29" s="877">
        <v>84.139944897009684</v>
      </c>
      <c r="L29" s="880">
        <v>87.864184213350498</v>
      </c>
      <c r="M29" s="881">
        <v>33.447285655540377</v>
      </c>
      <c r="N29" s="877">
        <v>27.613170901247098</v>
      </c>
      <c r="O29" s="877">
        <v>29.35541626280715</v>
      </c>
      <c r="P29" s="877">
        <v>39.978346468683831</v>
      </c>
      <c r="Q29" s="878">
        <v>50.960933522963991</v>
      </c>
      <c r="R29" s="879">
        <v>43.303603772176317</v>
      </c>
      <c r="S29" s="877">
        <v>61.593350590648086</v>
      </c>
      <c r="T29" s="877">
        <v>37.469779524630695</v>
      </c>
      <c r="U29" s="877">
        <v>88.107725221450821</v>
      </c>
      <c r="V29" s="877">
        <v>28.941514223706722</v>
      </c>
      <c r="W29" s="877">
        <v>38.296536026459151</v>
      </c>
      <c r="X29" s="877">
        <v>40.107566727903475</v>
      </c>
      <c r="Y29" s="877">
        <v>32.477898800542491</v>
      </c>
      <c r="Z29" s="877">
        <v>46.691186217482283</v>
      </c>
      <c r="AA29" s="2056">
        <v>33.337715173171169</v>
      </c>
      <c r="AB29" s="615"/>
      <c r="AC29" s="615"/>
      <c r="AD29" s="615"/>
      <c r="AE29" s="615"/>
      <c r="AF29" s="615"/>
      <c r="AG29" s="615"/>
      <c r="AH29" s="615"/>
      <c r="AI29" s="615"/>
      <c r="AJ29" s="615"/>
      <c r="AK29" s="615"/>
      <c r="AL29" s="615"/>
      <c r="AM29" s="615"/>
      <c r="AN29" s="615"/>
      <c r="AO29" s="615"/>
      <c r="AP29" s="615"/>
      <c r="AQ29" s="615"/>
      <c r="AR29" s="615"/>
      <c r="AS29" s="615"/>
      <c r="AT29" s="615"/>
      <c r="AU29" s="615"/>
      <c r="AV29" s="615"/>
      <c r="AW29" s="615"/>
      <c r="AX29" s="615"/>
      <c r="AY29" s="615"/>
      <c r="AZ29" s="216"/>
      <c r="BA29" s="2461" t="s">
        <v>57</v>
      </c>
      <c r="BB29" s="150" t="s">
        <v>49</v>
      </c>
      <c r="BC29" s="1171" t="s">
        <v>35</v>
      </c>
      <c r="BD29" s="1191" t="s">
        <v>35</v>
      </c>
      <c r="BE29" s="1191" t="s">
        <v>35</v>
      </c>
      <c r="BF29" s="1191" t="s">
        <v>35</v>
      </c>
      <c r="BG29" s="1212" t="s">
        <v>35</v>
      </c>
      <c r="BH29" s="1233" t="s">
        <v>35</v>
      </c>
      <c r="BI29" s="1191" t="s">
        <v>35</v>
      </c>
      <c r="BJ29" s="1191" t="s">
        <v>35</v>
      </c>
      <c r="BK29" s="1191" t="s">
        <v>35</v>
      </c>
      <c r="BL29" s="1212" t="s">
        <v>35</v>
      </c>
      <c r="BM29" s="1233" t="s">
        <v>35</v>
      </c>
      <c r="BN29" s="1191" t="s">
        <v>35</v>
      </c>
      <c r="BO29" s="1191" t="s">
        <v>35</v>
      </c>
      <c r="BP29" s="1191" t="s">
        <v>35</v>
      </c>
      <c r="BQ29" s="1212" t="s">
        <v>35</v>
      </c>
      <c r="BR29" s="1233" t="s">
        <v>35</v>
      </c>
      <c r="BS29" s="1191" t="s">
        <v>35</v>
      </c>
      <c r="BT29" s="1191" t="s">
        <v>35</v>
      </c>
      <c r="BU29" s="1191" t="s">
        <v>35</v>
      </c>
      <c r="BV29" s="1191" t="s">
        <v>35</v>
      </c>
      <c r="BW29" s="1191" t="s">
        <v>35</v>
      </c>
      <c r="BX29" s="1191" t="s">
        <v>35</v>
      </c>
      <c r="BY29" s="1253" t="s">
        <v>35</v>
      </c>
      <c r="BZ29" s="1253" t="s">
        <v>35</v>
      </c>
      <c r="CA29" s="1253" t="s">
        <v>35</v>
      </c>
      <c r="CB29" s="2102"/>
      <c r="CC29" s="2102"/>
      <c r="CD29" s="2102"/>
      <c r="CE29" s="2102"/>
      <c r="CF29" s="2102"/>
      <c r="CG29" s="2102"/>
      <c r="CH29" s="2102"/>
      <c r="CI29" s="2102"/>
      <c r="CJ29" s="2102"/>
      <c r="CK29" s="2102"/>
      <c r="CL29" s="2102"/>
      <c r="CM29" s="2102"/>
      <c r="CN29" s="2102"/>
      <c r="CO29" s="2102"/>
      <c r="CP29" s="2102"/>
      <c r="CQ29" s="2102"/>
      <c r="CR29" s="2102"/>
      <c r="CS29" s="2102"/>
      <c r="CT29" s="2102"/>
      <c r="CU29" s="2102"/>
      <c r="CV29" s="2102"/>
      <c r="CW29" s="2102"/>
      <c r="CX29" s="2102"/>
      <c r="CY29" s="2102"/>
      <c r="CZ29" s="2102"/>
    </row>
    <row r="30" s="399" customFormat="true" ht="15" customHeight="true" x14ac:dyDescent="0.2">
      <c r="A30" s="2457"/>
      <c r="B30" s="1063" t="s">
        <v>48</v>
      </c>
      <c r="C30" s="882">
        <v>70.115957724198978</v>
      </c>
      <c r="D30" s="883">
        <v>70.656985447870454</v>
      </c>
      <c r="E30" s="883">
        <v>58.082502883020801</v>
      </c>
      <c r="F30" s="883">
        <v>25.487704278364316</v>
      </c>
      <c r="G30" s="884">
        <v>13.773600897221064</v>
      </c>
      <c r="H30" s="885">
        <v>31.009649941998639</v>
      </c>
      <c r="I30" s="883">
        <v>14.738758719910431</v>
      </c>
      <c r="J30" s="883">
        <v>15.11505033916035</v>
      </c>
      <c r="K30" s="883">
        <v>15.860055102990319</v>
      </c>
      <c r="L30" s="886">
        <v>12.135815786649491</v>
      </c>
      <c r="M30" s="887">
        <v>66.552714344459758</v>
      </c>
      <c r="N30" s="883">
        <v>72.38682909875287</v>
      </c>
      <c r="O30" s="883">
        <v>70.644583737193244</v>
      </c>
      <c r="P30" s="883">
        <v>60.021653531316176</v>
      </c>
      <c r="Q30" s="884">
        <v>49.039066477036172</v>
      </c>
      <c r="R30" s="885">
        <v>56.696396227823556</v>
      </c>
      <c r="S30" s="883">
        <v>38.406649409351772</v>
      </c>
      <c r="T30" s="883">
        <v>62.530220475369227</v>
      </c>
      <c r="U30" s="883">
        <v>11.892274778548998</v>
      </c>
      <c r="V30" s="883">
        <v>71.058485776293338</v>
      </c>
      <c r="W30" s="883">
        <v>61.703463973540828</v>
      </c>
      <c r="X30" s="883">
        <v>59.892433272096433</v>
      </c>
      <c r="Y30" s="883">
        <v>67.52210119945758</v>
      </c>
      <c r="Z30" s="883">
        <v>53.308813782517696</v>
      </c>
      <c r="AA30" s="2057">
        <v>66.662284826828767</v>
      </c>
      <c r="AB30" s="615"/>
      <c r="AC30" s="615"/>
      <c r="AD30" s="615"/>
      <c r="AE30" s="615"/>
      <c r="AF30" s="615"/>
      <c r="AG30" s="615"/>
      <c r="AH30" s="615"/>
      <c r="AI30" s="615"/>
      <c r="AJ30" s="615"/>
      <c r="AK30" s="615"/>
      <c r="AL30" s="615"/>
      <c r="AM30" s="615"/>
      <c r="AN30" s="615"/>
      <c r="AO30" s="615"/>
      <c r="AP30" s="615"/>
      <c r="AQ30" s="615"/>
      <c r="AR30" s="615"/>
      <c r="AS30" s="615"/>
      <c r="AT30" s="615"/>
      <c r="AU30" s="615"/>
      <c r="AV30" s="615"/>
      <c r="AW30" s="615"/>
      <c r="AX30" s="615"/>
      <c r="AY30" s="615"/>
      <c r="AZ30" s="216"/>
      <c r="BA30" s="2462"/>
      <c r="BB30" s="151" t="s">
        <v>48</v>
      </c>
      <c r="BC30" s="1172" t="s">
        <v>35</v>
      </c>
      <c r="BD30" s="1192" t="s">
        <v>35</v>
      </c>
      <c r="BE30" s="1192" t="s">
        <v>35</v>
      </c>
      <c r="BF30" s="1192" t="s">
        <v>35</v>
      </c>
      <c r="BG30" s="1213" t="s">
        <v>35</v>
      </c>
      <c r="BH30" s="1234" t="s">
        <v>35</v>
      </c>
      <c r="BI30" s="1192" t="s">
        <v>35</v>
      </c>
      <c r="BJ30" s="1192" t="s">
        <v>35</v>
      </c>
      <c r="BK30" s="1192" t="s">
        <v>35</v>
      </c>
      <c r="BL30" s="1213" t="s">
        <v>35</v>
      </c>
      <c r="BM30" s="1234" t="s">
        <v>35</v>
      </c>
      <c r="BN30" s="1192" t="s">
        <v>35</v>
      </c>
      <c r="BO30" s="1192" t="s">
        <v>35</v>
      </c>
      <c r="BP30" s="1192" t="s">
        <v>35</v>
      </c>
      <c r="BQ30" s="1213" t="s">
        <v>35</v>
      </c>
      <c r="BR30" s="1234" t="s">
        <v>35</v>
      </c>
      <c r="BS30" s="1192" t="s">
        <v>35</v>
      </c>
      <c r="BT30" s="1192" t="s">
        <v>35</v>
      </c>
      <c r="BU30" s="1192" t="s">
        <v>35</v>
      </c>
      <c r="BV30" s="1192" t="s">
        <v>35</v>
      </c>
      <c r="BW30" s="1192" t="s">
        <v>35</v>
      </c>
      <c r="BX30" s="1192" t="s">
        <v>35</v>
      </c>
      <c r="BY30" s="1254" t="s">
        <v>35</v>
      </c>
      <c r="BZ30" s="1254" t="s">
        <v>35</v>
      </c>
      <c r="CA30" s="1254" t="s">
        <v>35</v>
      </c>
      <c r="CB30" s="2103"/>
      <c r="CC30" s="2103"/>
      <c r="CD30" s="2103"/>
      <c r="CE30" s="2103"/>
      <c r="CF30" s="2103"/>
      <c r="CG30" s="2103"/>
      <c r="CH30" s="2103"/>
      <c r="CI30" s="2103"/>
      <c r="CJ30" s="2103"/>
      <c r="CK30" s="2103"/>
      <c r="CL30" s="2103"/>
      <c r="CM30" s="2103"/>
      <c r="CN30" s="2103"/>
      <c r="CO30" s="2103"/>
      <c r="CP30" s="2103"/>
      <c r="CQ30" s="2103"/>
      <c r="CR30" s="2103"/>
      <c r="CS30" s="2103"/>
      <c r="CT30" s="2103"/>
      <c r="CU30" s="2103"/>
      <c r="CV30" s="2103"/>
      <c r="CW30" s="2103"/>
      <c r="CX30" s="2103"/>
      <c r="CY30" s="2103"/>
      <c r="CZ30" s="2103"/>
    </row>
    <row r="31" s="130" customFormat="true" ht="15" customHeight="true" x14ac:dyDescent="0.2">
      <c r="A31" s="2448" t="s">
        <v>103</v>
      </c>
      <c r="B31" s="249" t="s">
        <v>49</v>
      </c>
      <c r="C31" s="890">
        <v>29.884042275801175</v>
      </c>
      <c r="D31" s="891">
        <v>29.343014552129659</v>
      </c>
      <c r="E31" s="891">
        <v>41.917497116979554</v>
      </c>
      <c r="F31" s="891">
        <v>74.512295721635596</v>
      </c>
      <c r="G31" s="892">
        <v>86.226399102778615</v>
      </c>
      <c r="H31" s="893">
        <v>68.990350058001567</v>
      </c>
      <c r="I31" s="891">
        <v>85.261241280089592</v>
      </c>
      <c r="J31" s="891">
        <v>84.884949660839624</v>
      </c>
      <c r="K31" s="891">
        <v>84.139944897009684</v>
      </c>
      <c r="L31" s="894">
        <v>87.864184213350498</v>
      </c>
      <c r="M31" s="895">
        <v>33.447285655540377</v>
      </c>
      <c r="N31" s="891">
        <v>27.613170901247098</v>
      </c>
      <c r="O31" s="891">
        <v>29.35541626280715</v>
      </c>
      <c r="P31" s="891">
        <v>39.978346468683831</v>
      </c>
      <c r="Q31" s="892">
        <v>50.960933522963991</v>
      </c>
      <c r="R31" s="893">
        <v>43.303603772176317</v>
      </c>
      <c r="S31" s="891">
        <v>61.593350590648086</v>
      </c>
      <c r="T31" s="891">
        <v>37.469779524630695</v>
      </c>
      <c r="U31" s="891">
        <v>88.107725221450821</v>
      </c>
      <c r="V31" s="891">
        <v>28.941514223706722</v>
      </c>
      <c r="W31" s="891">
        <v>38.296536026459151</v>
      </c>
      <c r="X31" s="891">
        <v>40.107566727903475</v>
      </c>
      <c r="Y31" s="891">
        <v>32.477898800542491</v>
      </c>
      <c r="Z31" s="891">
        <v>46.691186217482283</v>
      </c>
      <c r="AA31" s="2058">
        <v>33.337715173171169</v>
      </c>
      <c r="AB31" s="615"/>
      <c r="AC31" s="615"/>
      <c r="AD31" s="615"/>
      <c r="AE31" s="615"/>
      <c r="AF31" s="615"/>
      <c r="AG31" s="615"/>
      <c r="AH31" s="615"/>
      <c r="AI31" s="615"/>
      <c r="AJ31" s="615"/>
      <c r="AK31" s="615"/>
      <c r="AL31" s="615"/>
      <c r="AM31" s="615"/>
      <c r="AN31" s="615"/>
      <c r="AO31" s="615"/>
      <c r="AP31" s="615"/>
      <c r="AQ31" s="615"/>
      <c r="AR31" s="615"/>
      <c r="AS31" s="615"/>
      <c r="AT31" s="615"/>
      <c r="AU31" s="615"/>
      <c r="AV31" s="615"/>
      <c r="AW31" s="615"/>
      <c r="AX31" s="615"/>
      <c r="AY31" s="615"/>
      <c r="AZ31" s="216"/>
      <c r="BA31" s="2462" t="s">
        <v>103</v>
      </c>
      <c r="BB31" s="151" t="s">
        <v>49</v>
      </c>
      <c r="BC31" s="1172" t="s">
        <v>35</v>
      </c>
      <c r="BD31" s="1192" t="s">
        <v>35</v>
      </c>
      <c r="BE31" s="1192" t="s">
        <v>35</v>
      </c>
      <c r="BF31" s="1192" t="s">
        <v>35</v>
      </c>
      <c r="BG31" s="1213" t="s">
        <v>35</v>
      </c>
      <c r="BH31" s="1234" t="s">
        <v>35</v>
      </c>
      <c r="BI31" s="1192" t="s">
        <v>35</v>
      </c>
      <c r="BJ31" s="1192" t="s">
        <v>35</v>
      </c>
      <c r="BK31" s="1192" t="s">
        <v>35</v>
      </c>
      <c r="BL31" s="1213" t="s">
        <v>35</v>
      </c>
      <c r="BM31" s="1234" t="s">
        <v>35</v>
      </c>
      <c r="BN31" s="1192" t="s">
        <v>35</v>
      </c>
      <c r="BO31" s="1192" t="s">
        <v>35</v>
      </c>
      <c r="BP31" s="1192" t="s">
        <v>35</v>
      </c>
      <c r="BQ31" s="1213" t="s">
        <v>35</v>
      </c>
      <c r="BR31" s="1234" t="s">
        <v>35</v>
      </c>
      <c r="BS31" s="1192" t="s">
        <v>35</v>
      </c>
      <c r="BT31" s="1192" t="s">
        <v>35</v>
      </c>
      <c r="BU31" s="1192" t="s">
        <v>35</v>
      </c>
      <c r="BV31" s="1192" t="s">
        <v>35</v>
      </c>
      <c r="BW31" s="1192" t="s">
        <v>35</v>
      </c>
      <c r="BX31" s="1192" t="s">
        <v>35</v>
      </c>
      <c r="BY31" s="1254" t="s">
        <v>35</v>
      </c>
      <c r="BZ31" s="1254" t="s">
        <v>35</v>
      </c>
      <c r="CA31" s="1254" t="s">
        <v>35</v>
      </c>
      <c r="CB31" s="2103"/>
      <c r="CC31" s="2103"/>
      <c r="CD31" s="2103"/>
      <c r="CE31" s="2103"/>
      <c r="CF31" s="2103"/>
      <c r="CG31" s="2103"/>
      <c r="CH31" s="2103"/>
      <c r="CI31" s="2103"/>
      <c r="CJ31" s="2103"/>
      <c r="CK31" s="2103"/>
      <c r="CL31" s="2103"/>
      <c r="CM31" s="2103"/>
      <c r="CN31" s="2103"/>
      <c r="CO31" s="2103"/>
      <c r="CP31" s="2103"/>
      <c r="CQ31" s="2103"/>
      <c r="CR31" s="2103"/>
      <c r="CS31" s="2103"/>
      <c r="CT31" s="2103"/>
      <c r="CU31" s="2103"/>
      <c r="CV31" s="2103"/>
      <c r="CW31" s="2103"/>
      <c r="CX31" s="2103"/>
      <c r="CY31" s="2103"/>
      <c r="CZ31" s="2103"/>
    </row>
    <row r="32" s="130" customFormat="true" ht="15" customHeight="true" x14ac:dyDescent="0.2">
      <c r="A32" s="2448"/>
      <c r="B32" s="249" t="s">
        <v>48</v>
      </c>
      <c r="C32" s="882">
        <v>70.115957724198978</v>
      </c>
      <c r="D32" s="883">
        <v>70.656985447870454</v>
      </c>
      <c r="E32" s="883">
        <v>58.082502883020801</v>
      </c>
      <c r="F32" s="883">
        <v>25.487704278364316</v>
      </c>
      <c r="G32" s="884">
        <v>13.773600897221064</v>
      </c>
      <c r="H32" s="885">
        <v>31.009649941998639</v>
      </c>
      <c r="I32" s="883">
        <v>14.738758719910431</v>
      </c>
      <c r="J32" s="883">
        <v>15.11505033916035</v>
      </c>
      <c r="K32" s="883">
        <v>15.860055102990319</v>
      </c>
      <c r="L32" s="886">
        <v>12.135815786649491</v>
      </c>
      <c r="M32" s="887">
        <v>66.552714344459758</v>
      </c>
      <c r="N32" s="883">
        <v>72.38682909875287</v>
      </c>
      <c r="O32" s="883">
        <v>70.644583737193244</v>
      </c>
      <c r="P32" s="883">
        <v>60.021653531316176</v>
      </c>
      <c r="Q32" s="884">
        <v>49.039066477036172</v>
      </c>
      <c r="R32" s="885">
        <v>56.696396227823556</v>
      </c>
      <c r="S32" s="883">
        <v>38.406649409351772</v>
      </c>
      <c r="T32" s="883">
        <v>62.530220475369227</v>
      </c>
      <c r="U32" s="883">
        <v>11.892274778548998</v>
      </c>
      <c r="V32" s="883">
        <v>71.058485776293338</v>
      </c>
      <c r="W32" s="883">
        <v>61.703463973540828</v>
      </c>
      <c r="X32" s="883">
        <v>59.892433272096433</v>
      </c>
      <c r="Y32" s="883">
        <v>67.52210119945758</v>
      </c>
      <c r="Z32" s="883">
        <v>53.308813782517696</v>
      </c>
      <c r="AA32" s="2057">
        <v>66.662284826828767</v>
      </c>
      <c r="AB32" s="615"/>
      <c r="AC32" s="615"/>
      <c r="AD32" s="615"/>
      <c r="AE32" s="615"/>
      <c r="AF32" s="615"/>
      <c r="AG32" s="615"/>
      <c r="AH32" s="615"/>
      <c r="AI32" s="615"/>
      <c r="AJ32" s="615"/>
      <c r="AK32" s="615"/>
      <c r="AL32" s="615"/>
      <c r="AM32" s="615"/>
      <c r="AN32" s="615"/>
      <c r="AO32" s="615"/>
      <c r="AP32" s="615"/>
      <c r="AQ32" s="615"/>
      <c r="AR32" s="615"/>
      <c r="AS32" s="615"/>
      <c r="AT32" s="615"/>
      <c r="AU32" s="615"/>
      <c r="AV32" s="615"/>
      <c r="AW32" s="615"/>
      <c r="AX32" s="615"/>
      <c r="AY32" s="615"/>
      <c r="AZ32" s="216"/>
      <c r="BA32" s="2462"/>
      <c r="BB32" s="151" t="s">
        <v>48</v>
      </c>
      <c r="BC32" s="1172" t="s">
        <v>35</v>
      </c>
      <c r="BD32" s="1192" t="s">
        <v>35</v>
      </c>
      <c r="BE32" s="1192" t="s">
        <v>35</v>
      </c>
      <c r="BF32" s="1192" t="s">
        <v>35</v>
      </c>
      <c r="BG32" s="1213" t="s">
        <v>35</v>
      </c>
      <c r="BH32" s="1234" t="s">
        <v>35</v>
      </c>
      <c r="BI32" s="1192" t="s">
        <v>35</v>
      </c>
      <c r="BJ32" s="1192" t="s">
        <v>35</v>
      </c>
      <c r="BK32" s="1192" t="s">
        <v>35</v>
      </c>
      <c r="BL32" s="1213" t="s">
        <v>35</v>
      </c>
      <c r="BM32" s="1234" t="s">
        <v>35</v>
      </c>
      <c r="BN32" s="1192" t="s">
        <v>35</v>
      </c>
      <c r="BO32" s="1192" t="s">
        <v>35</v>
      </c>
      <c r="BP32" s="1192" t="s">
        <v>35</v>
      </c>
      <c r="BQ32" s="1213" t="s">
        <v>35</v>
      </c>
      <c r="BR32" s="1234" t="s">
        <v>35</v>
      </c>
      <c r="BS32" s="1192" t="s">
        <v>35</v>
      </c>
      <c r="BT32" s="1192" t="s">
        <v>35</v>
      </c>
      <c r="BU32" s="1192" t="s">
        <v>35</v>
      </c>
      <c r="BV32" s="1192" t="s">
        <v>35</v>
      </c>
      <c r="BW32" s="1192" t="s">
        <v>35</v>
      </c>
      <c r="BX32" s="1192" t="s">
        <v>35</v>
      </c>
      <c r="BY32" s="1254" t="s">
        <v>35</v>
      </c>
      <c r="BZ32" s="1254" t="s">
        <v>35</v>
      </c>
      <c r="CA32" s="1254" t="s">
        <v>35</v>
      </c>
      <c r="CB32" s="2103"/>
      <c r="CC32" s="2103"/>
      <c r="CD32" s="2103"/>
      <c r="CE32" s="2103"/>
      <c r="CF32" s="2103"/>
      <c r="CG32" s="2103"/>
      <c r="CH32" s="2103"/>
      <c r="CI32" s="2103"/>
      <c r="CJ32" s="2103"/>
      <c r="CK32" s="2103"/>
      <c r="CL32" s="2103"/>
      <c r="CM32" s="2103"/>
      <c r="CN32" s="2103"/>
      <c r="CO32" s="2103"/>
      <c r="CP32" s="2103"/>
      <c r="CQ32" s="2103"/>
      <c r="CR32" s="2103"/>
      <c r="CS32" s="2103"/>
      <c r="CT32" s="2103"/>
      <c r="CU32" s="2103"/>
      <c r="CV32" s="2103"/>
      <c r="CW32" s="2103"/>
      <c r="CX32" s="2103"/>
      <c r="CY32" s="2103"/>
      <c r="CZ32" s="2103"/>
    </row>
    <row r="33" s="130" customFormat="true" ht="15" customHeight="true" x14ac:dyDescent="0.2">
      <c r="A33" s="2448" t="s">
        <v>104</v>
      </c>
      <c r="B33" s="249" t="s">
        <v>49</v>
      </c>
      <c r="C33" s="1094" t="s">
        <v>35</v>
      </c>
      <c r="D33" s="1108" t="s">
        <v>35</v>
      </c>
      <c r="E33" s="1108" t="s">
        <v>35</v>
      </c>
      <c r="F33" s="1108" t="s">
        <v>35</v>
      </c>
      <c r="G33" s="1122" t="s">
        <v>35</v>
      </c>
      <c r="H33" s="1136" t="s">
        <v>35</v>
      </c>
      <c r="I33" s="1108" t="s">
        <v>35</v>
      </c>
      <c r="J33" s="1108" t="s">
        <v>35</v>
      </c>
      <c r="K33" s="1108" t="s">
        <v>35</v>
      </c>
      <c r="L33" s="1150" t="s">
        <v>35</v>
      </c>
      <c r="M33" s="1162" t="s">
        <v>35</v>
      </c>
      <c r="N33" s="1108" t="s">
        <v>35</v>
      </c>
      <c r="O33" s="1108" t="s">
        <v>35</v>
      </c>
      <c r="P33" s="1108" t="s">
        <v>35</v>
      </c>
      <c r="Q33" s="1122" t="s">
        <v>35</v>
      </c>
      <c r="R33" s="1136" t="s">
        <v>35</v>
      </c>
      <c r="S33" s="1108" t="s">
        <v>35</v>
      </c>
      <c r="T33" s="1108" t="s">
        <v>35</v>
      </c>
      <c r="U33" s="1108" t="s">
        <v>35</v>
      </c>
      <c r="V33" s="1108" t="s">
        <v>35</v>
      </c>
      <c r="W33" s="1108" t="s">
        <v>35</v>
      </c>
      <c r="X33" s="1108" t="s">
        <v>35</v>
      </c>
      <c r="Y33" s="1166" t="s">
        <v>35</v>
      </c>
      <c r="Z33" s="1166" t="s">
        <v>35</v>
      </c>
      <c r="AA33" s="2059" t="s">
        <v>35</v>
      </c>
      <c r="AB33" s="2092"/>
      <c r="AC33" s="2092"/>
      <c r="AD33" s="2092"/>
      <c r="AE33" s="2092"/>
      <c r="AF33" s="2092"/>
      <c r="AG33" s="2092"/>
      <c r="AH33" s="2092"/>
      <c r="AI33" s="2092"/>
      <c r="AJ33" s="2092"/>
      <c r="AK33" s="2092"/>
      <c r="AL33" s="2092"/>
      <c r="AM33" s="2092"/>
      <c r="AN33" s="2092"/>
      <c r="AO33" s="2092"/>
      <c r="AP33" s="2092"/>
      <c r="AQ33" s="2092"/>
      <c r="AR33" s="2092"/>
      <c r="AS33" s="2092"/>
      <c r="AT33" s="2092"/>
      <c r="AU33" s="2092"/>
      <c r="AV33" s="2092"/>
      <c r="AW33" s="2092"/>
      <c r="AX33" s="2092"/>
      <c r="AY33" s="2092"/>
      <c r="AZ33" s="215"/>
      <c r="BA33" s="2462" t="s">
        <v>104</v>
      </c>
      <c r="BB33" s="151" t="s">
        <v>49</v>
      </c>
      <c r="BC33" s="1172" t="s">
        <v>35</v>
      </c>
      <c r="BD33" s="1192" t="s">
        <v>35</v>
      </c>
      <c r="BE33" s="1192" t="s">
        <v>35</v>
      </c>
      <c r="BF33" s="1192" t="s">
        <v>35</v>
      </c>
      <c r="BG33" s="1213" t="s">
        <v>35</v>
      </c>
      <c r="BH33" s="1234" t="s">
        <v>35</v>
      </c>
      <c r="BI33" s="1192" t="s">
        <v>35</v>
      </c>
      <c r="BJ33" s="1192" t="s">
        <v>35</v>
      </c>
      <c r="BK33" s="1192" t="s">
        <v>35</v>
      </c>
      <c r="BL33" s="1213" t="s">
        <v>35</v>
      </c>
      <c r="BM33" s="1234" t="s">
        <v>35</v>
      </c>
      <c r="BN33" s="1192" t="s">
        <v>35</v>
      </c>
      <c r="BO33" s="1192" t="s">
        <v>35</v>
      </c>
      <c r="BP33" s="1192" t="s">
        <v>35</v>
      </c>
      <c r="BQ33" s="1213" t="s">
        <v>35</v>
      </c>
      <c r="BR33" s="1234" t="s">
        <v>35</v>
      </c>
      <c r="BS33" s="1192" t="s">
        <v>35</v>
      </c>
      <c r="BT33" s="1192" t="s">
        <v>35</v>
      </c>
      <c r="BU33" s="1192" t="s">
        <v>35</v>
      </c>
      <c r="BV33" s="1192" t="s">
        <v>35</v>
      </c>
      <c r="BW33" s="1192" t="s">
        <v>35</v>
      </c>
      <c r="BX33" s="1192" t="s">
        <v>35</v>
      </c>
      <c r="BY33" s="1254" t="s">
        <v>35</v>
      </c>
      <c r="BZ33" s="1254" t="s">
        <v>35</v>
      </c>
      <c r="CA33" s="1254" t="s">
        <v>35</v>
      </c>
      <c r="CB33" s="2103"/>
      <c r="CC33" s="2103"/>
      <c r="CD33" s="2103"/>
      <c r="CE33" s="2103"/>
      <c r="CF33" s="2103"/>
      <c r="CG33" s="2103"/>
      <c r="CH33" s="2103"/>
      <c r="CI33" s="2103"/>
      <c r="CJ33" s="2103"/>
      <c r="CK33" s="2103"/>
      <c r="CL33" s="2103"/>
      <c r="CM33" s="2103"/>
      <c r="CN33" s="2103"/>
      <c r="CO33" s="2103"/>
      <c r="CP33" s="2103"/>
      <c r="CQ33" s="2103"/>
      <c r="CR33" s="2103"/>
      <c r="CS33" s="2103"/>
      <c r="CT33" s="2103"/>
      <c r="CU33" s="2103"/>
      <c r="CV33" s="2103"/>
      <c r="CW33" s="2103"/>
      <c r="CX33" s="2103"/>
      <c r="CY33" s="2103"/>
      <c r="CZ33" s="2103"/>
    </row>
    <row r="34" s="130" customFormat="true" ht="15" customHeight="true" x14ac:dyDescent="0.2">
      <c r="A34" s="2448"/>
      <c r="B34" s="249" t="s">
        <v>48</v>
      </c>
      <c r="C34" s="1094" t="s">
        <v>35</v>
      </c>
      <c r="D34" s="1108" t="s">
        <v>35</v>
      </c>
      <c r="E34" s="1108" t="s">
        <v>35</v>
      </c>
      <c r="F34" s="1108" t="s">
        <v>35</v>
      </c>
      <c r="G34" s="1122" t="s">
        <v>35</v>
      </c>
      <c r="H34" s="1136" t="s">
        <v>35</v>
      </c>
      <c r="I34" s="1108" t="s">
        <v>35</v>
      </c>
      <c r="J34" s="1108" t="s">
        <v>35</v>
      </c>
      <c r="K34" s="1108" t="s">
        <v>35</v>
      </c>
      <c r="L34" s="1150" t="s">
        <v>35</v>
      </c>
      <c r="M34" s="1162" t="s">
        <v>35</v>
      </c>
      <c r="N34" s="1108" t="s">
        <v>35</v>
      </c>
      <c r="O34" s="1108" t="s">
        <v>35</v>
      </c>
      <c r="P34" s="1108" t="s">
        <v>35</v>
      </c>
      <c r="Q34" s="1122" t="s">
        <v>35</v>
      </c>
      <c r="R34" s="1136" t="s">
        <v>35</v>
      </c>
      <c r="S34" s="1108" t="s">
        <v>35</v>
      </c>
      <c r="T34" s="1108" t="s">
        <v>35</v>
      </c>
      <c r="U34" s="1108" t="s">
        <v>35</v>
      </c>
      <c r="V34" s="1108" t="s">
        <v>35</v>
      </c>
      <c r="W34" s="1108" t="s">
        <v>35</v>
      </c>
      <c r="X34" s="1108" t="s">
        <v>35</v>
      </c>
      <c r="Y34" s="1166" t="s">
        <v>35</v>
      </c>
      <c r="Z34" s="1166" t="s">
        <v>35</v>
      </c>
      <c r="AA34" s="2059" t="s">
        <v>35</v>
      </c>
      <c r="AB34" s="2092"/>
      <c r="AC34" s="2092"/>
      <c r="AD34" s="2092"/>
      <c r="AE34" s="2092"/>
      <c r="AF34" s="2092"/>
      <c r="AG34" s="2092"/>
      <c r="AH34" s="2092"/>
      <c r="AI34" s="2092"/>
      <c r="AJ34" s="2092"/>
      <c r="AK34" s="2092"/>
      <c r="AL34" s="2092"/>
      <c r="AM34" s="2092"/>
      <c r="AN34" s="2092"/>
      <c r="AO34" s="2092"/>
      <c r="AP34" s="2092"/>
      <c r="AQ34" s="2092"/>
      <c r="AR34" s="2092"/>
      <c r="AS34" s="2092"/>
      <c r="AT34" s="2092"/>
      <c r="AU34" s="2092"/>
      <c r="AV34" s="2092"/>
      <c r="AW34" s="2092"/>
      <c r="AX34" s="2092"/>
      <c r="AY34" s="2092"/>
      <c r="AZ34" s="215"/>
      <c r="BA34" s="2462"/>
      <c r="BB34" s="151" t="s">
        <v>48</v>
      </c>
      <c r="BC34" s="1172" t="s">
        <v>35</v>
      </c>
      <c r="BD34" s="1192" t="s">
        <v>35</v>
      </c>
      <c r="BE34" s="1192" t="s">
        <v>35</v>
      </c>
      <c r="BF34" s="1192" t="s">
        <v>35</v>
      </c>
      <c r="BG34" s="1213" t="s">
        <v>35</v>
      </c>
      <c r="BH34" s="1234" t="s">
        <v>35</v>
      </c>
      <c r="BI34" s="1192" t="s">
        <v>35</v>
      </c>
      <c r="BJ34" s="1192" t="s">
        <v>35</v>
      </c>
      <c r="BK34" s="1192" t="s">
        <v>35</v>
      </c>
      <c r="BL34" s="1213" t="s">
        <v>35</v>
      </c>
      <c r="BM34" s="1234" t="s">
        <v>35</v>
      </c>
      <c r="BN34" s="1192" t="s">
        <v>35</v>
      </c>
      <c r="BO34" s="1192" t="s">
        <v>35</v>
      </c>
      <c r="BP34" s="1192" t="s">
        <v>35</v>
      </c>
      <c r="BQ34" s="1213" t="s">
        <v>35</v>
      </c>
      <c r="BR34" s="1234" t="s">
        <v>35</v>
      </c>
      <c r="BS34" s="1192" t="s">
        <v>35</v>
      </c>
      <c r="BT34" s="1192" t="s">
        <v>35</v>
      </c>
      <c r="BU34" s="1192" t="s">
        <v>35</v>
      </c>
      <c r="BV34" s="1192" t="s">
        <v>35</v>
      </c>
      <c r="BW34" s="1192" t="s">
        <v>35</v>
      </c>
      <c r="BX34" s="1192" t="s">
        <v>35</v>
      </c>
      <c r="BY34" s="1254" t="s">
        <v>35</v>
      </c>
      <c r="BZ34" s="1254" t="s">
        <v>35</v>
      </c>
      <c r="CA34" s="1254" t="s">
        <v>35</v>
      </c>
      <c r="CB34" s="2103"/>
      <c r="CC34" s="2103"/>
      <c r="CD34" s="2103"/>
      <c r="CE34" s="2103"/>
      <c r="CF34" s="2103"/>
      <c r="CG34" s="2103"/>
      <c r="CH34" s="2103"/>
      <c r="CI34" s="2103"/>
      <c r="CJ34" s="2103"/>
      <c r="CK34" s="2103"/>
      <c r="CL34" s="2103"/>
      <c r="CM34" s="2103"/>
      <c r="CN34" s="2103"/>
      <c r="CO34" s="2103"/>
      <c r="CP34" s="2103"/>
      <c r="CQ34" s="2103"/>
      <c r="CR34" s="2103"/>
      <c r="CS34" s="2103"/>
      <c r="CT34" s="2103"/>
      <c r="CU34" s="2103"/>
      <c r="CV34" s="2103"/>
      <c r="CW34" s="2103"/>
      <c r="CX34" s="2103"/>
      <c r="CY34" s="2103"/>
      <c r="CZ34" s="2103"/>
    </row>
    <row r="35" s="399" customFormat="true" ht="15" customHeight="true" x14ac:dyDescent="0.2">
      <c r="A35" s="2457" t="s">
        <v>55</v>
      </c>
      <c r="B35" s="1063" t="s">
        <v>49</v>
      </c>
      <c r="C35" s="882">
        <v>37.4</v>
      </c>
      <c r="D35" s="883">
        <v>35.700000000000003</v>
      </c>
      <c r="E35" s="883">
        <v>47.2</v>
      </c>
      <c r="F35" s="883">
        <v>82.1</v>
      </c>
      <c r="G35" s="884">
        <v>95</v>
      </c>
      <c r="H35" s="885">
        <v>76.400000000000006</v>
      </c>
      <c r="I35" s="883">
        <v>91.2</v>
      </c>
      <c r="J35" s="883">
        <v>93</v>
      </c>
      <c r="K35" s="883">
        <v>94</v>
      </c>
      <c r="L35" s="886">
        <v>96.7</v>
      </c>
      <c r="M35" s="887">
        <v>41.4</v>
      </c>
      <c r="N35" s="883">
        <v>35.5</v>
      </c>
      <c r="O35" s="883">
        <v>34.799999999999997</v>
      </c>
      <c r="P35" s="883">
        <v>45.1</v>
      </c>
      <c r="Q35" s="884">
        <v>57.4</v>
      </c>
      <c r="R35" s="885">
        <v>56</v>
      </c>
      <c r="S35" s="883">
        <v>67.5</v>
      </c>
      <c r="T35" s="883">
        <v>43.6</v>
      </c>
      <c r="U35" s="883">
        <v>95.5</v>
      </c>
      <c r="V35" s="883">
        <v>31.1</v>
      </c>
      <c r="W35" s="883">
        <v>43.5</v>
      </c>
      <c r="X35" s="883">
        <v>45.6</v>
      </c>
      <c r="Y35" s="883">
        <v>36.4</v>
      </c>
      <c r="Z35" s="883">
        <v>50.9</v>
      </c>
      <c r="AA35" s="2057">
        <v>39.700000000000003</v>
      </c>
      <c r="AB35" s="615"/>
      <c r="AC35" s="615"/>
      <c r="AD35" s="615"/>
      <c r="AE35" s="615"/>
      <c r="AF35" s="615"/>
      <c r="AG35" s="615"/>
      <c r="AH35" s="615"/>
      <c r="AI35" s="615"/>
      <c r="AJ35" s="615"/>
      <c r="AK35" s="615"/>
      <c r="AL35" s="615"/>
      <c r="AM35" s="615"/>
      <c r="AN35" s="615"/>
      <c r="AO35" s="615"/>
      <c r="AP35" s="615"/>
      <c r="AQ35" s="615"/>
      <c r="AR35" s="615"/>
      <c r="AS35" s="615"/>
      <c r="AT35" s="615"/>
      <c r="AU35" s="615"/>
      <c r="AV35" s="615"/>
      <c r="AW35" s="615"/>
      <c r="AX35" s="615"/>
      <c r="AY35" s="615"/>
      <c r="AZ35" s="216"/>
      <c r="BA35" s="2462" t="s">
        <v>55</v>
      </c>
      <c r="BB35" s="151" t="s">
        <v>49</v>
      </c>
      <c r="BC35" s="1172" t="s">
        <v>35</v>
      </c>
      <c r="BD35" s="1192" t="s">
        <v>35</v>
      </c>
      <c r="BE35" s="1192" t="s">
        <v>35</v>
      </c>
      <c r="BF35" s="1192" t="s">
        <v>35</v>
      </c>
      <c r="BG35" s="1213" t="s">
        <v>35</v>
      </c>
      <c r="BH35" s="1234" t="s">
        <v>35</v>
      </c>
      <c r="BI35" s="1192" t="s">
        <v>35</v>
      </c>
      <c r="BJ35" s="1192" t="s">
        <v>35</v>
      </c>
      <c r="BK35" s="1192" t="s">
        <v>35</v>
      </c>
      <c r="BL35" s="1213" t="s">
        <v>35</v>
      </c>
      <c r="BM35" s="1234" t="s">
        <v>35</v>
      </c>
      <c r="BN35" s="1192" t="s">
        <v>35</v>
      </c>
      <c r="BO35" s="1192" t="s">
        <v>35</v>
      </c>
      <c r="BP35" s="1192" t="s">
        <v>35</v>
      </c>
      <c r="BQ35" s="1213" t="s">
        <v>35</v>
      </c>
      <c r="BR35" s="1234" t="s">
        <v>35</v>
      </c>
      <c r="BS35" s="1192" t="s">
        <v>35</v>
      </c>
      <c r="BT35" s="1192" t="s">
        <v>35</v>
      </c>
      <c r="BU35" s="1192" t="s">
        <v>35</v>
      </c>
      <c r="BV35" s="1192" t="s">
        <v>35</v>
      </c>
      <c r="BW35" s="1192" t="s">
        <v>35</v>
      </c>
      <c r="BX35" s="1192" t="s">
        <v>35</v>
      </c>
      <c r="BY35" s="1254" t="s">
        <v>35</v>
      </c>
      <c r="BZ35" s="1254" t="s">
        <v>35</v>
      </c>
      <c r="CA35" s="1254" t="s">
        <v>35</v>
      </c>
      <c r="CB35" s="2103"/>
      <c r="CC35" s="2103"/>
      <c r="CD35" s="2103"/>
      <c r="CE35" s="2103"/>
      <c r="CF35" s="2103"/>
      <c r="CG35" s="2103"/>
      <c r="CH35" s="2103"/>
      <c r="CI35" s="2103"/>
      <c r="CJ35" s="2103"/>
      <c r="CK35" s="2103"/>
      <c r="CL35" s="2103"/>
      <c r="CM35" s="2103"/>
      <c r="CN35" s="2103"/>
      <c r="CO35" s="2103"/>
      <c r="CP35" s="2103"/>
      <c r="CQ35" s="2103"/>
      <c r="CR35" s="2103"/>
      <c r="CS35" s="2103"/>
      <c r="CT35" s="2103"/>
      <c r="CU35" s="2103"/>
      <c r="CV35" s="2103"/>
      <c r="CW35" s="2103"/>
      <c r="CX35" s="2103"/>
      <c r="CY35" s="2103"/>
      <c r="CZ35" s="2103"/>
    </row>
    <row r="36" s="399" customFormat="true" ht="15" customHeight="true" x14ac:dyDescent="0.2">
      <c r="A36" s="2457"/>
      <c r="B36" s="1063" t="s">
        <v>48</v>
      </c>
      <c r="C36" s="882">
        <v>62.6</v>
      </c>
      <c r="D36" s="883">
        <v>64.3</v>
      </c>
      <c r="E36" s="883">
        <v>52.8</v>
      </c>
      <c r="F36" s="883">
        <v>17.899999999999999</v>
      </c>
      <c r="G36" s="884">
        <v>5</v>
      </c>
      <c r="H36" s="885">
        <v>23.6</v>
      </c>
      <c r="I36" s="883">
        <v>8.8000000000000007</v>
      </c>
      <c r="J36" s="883">
        <v>7</v>
      </c>
      <c r="K36" s="883">
        <v>6</v>
      </c>
      <c r="L36" s="886">
        <v>3.3</v>
      </c>
      <c r="M36" s="887">
        <v>58.6</v>
      </c>
      <c r="N36" s="883">
        <v>64.5</v>
      </c>
      <c r="O36" s="883">
        <v>65.2</v>
      </c>
      <c r="P36" s="883">
        <v>54.9</v>
      </c>
      <c r="Q36" s="884">
        <v>42.6</v>
      </c>
      <c r="R36" s="885">
        <v>44</v>
      </c>
      <c r="S36" s="883">
        <v>32.5</v>
      </c>
      <c r="T36" s="883">
        <v>56.4</v>
      </c>
      <c r="U36" s="883">
        <v>4.5</v>
      </c>
      <c r="V36" s="883">
        <v>68.900000000000006</v>
      </c>
      <c r="W36" s="883">
        <v>56.5</v>
      </c>
      <c r="X36" s="883">
        <v>54.4</v>
      </c>
      <c r="Y36" s="883">
        <v>63.6</v>
      </c>
      <c r="Z36" s="883">
        <v>49.1</v>
      </c>
      <c r="AA36" s="2057">
        <v>60.3</v>
      </c>
      <c r="AB36" s="615"/>
      <c r="AC36" s="615"/>
      <c r="AD36" s="615"/>
      <c r="AE36" s="615"/>
      <c r="AF36" s="615"/>
      <c r="AG36" s="615"/>
      <c r="AH36" s="615"/>
      <c r="AI36" s="615"/>
      <c r="AJ36" s="615"/>
      <c r="AK36" s="615"/>
      <c r="AL36" s="615"/>
      <c r="AM36" s="615"/>
      <c r="AN36" s="615"/>
      <c r="AO36" s="615"/>
      <c r="AP36" s="615"/>
      <c r="AQ36" s="615"/>
      <c r="AR36" s="615"/>
      <c r="AS36" s="615"/>
      <c r="AT36" s="615"/>
      <c r="AU36" s="615"/>
      <c r="AV36" s="615"/>
      <c r="AW36" s="615"/>
      <c r="AX36" s="615"/>
      <c r="AY36" s="615"/>
      <c r="AZ36" s="216"/>
      <c r="BA36" s="2462"/>
      <c r="BB36" s="151" t="s">
        <v>48</v>
      </c>
      <c r="BC36" s="1172" t="s">
        <v>35</v>
      </c>
      <c r="BD36" s="1192" t="s">
        <v>35</v>
      </c>
      <c r="BE36" s="1192" t="s">
        <v>35</v>
      </c>
      <c r="BF36" s="1192" t="s">
        <v>35</v>
      </c>
      <c r="BG36" s="1213" t="s">
        <v>35</v>
      </c>
      <c r="BH36" s="1234" t="s">
        <v>35</v>
      </c>
      <c r="BI36" s="1192" t="s">
        <v>35</v>
      </c>
      <c r="BJ36" s="1192" t="s">
        <v>35</v>
      </c>
      <c r="BK36" s="1192" t="s">
        <v>35</v>
      </c>
      <c r="BL36" s="1213" t="s">
        <v>35</v>
      </c>
      <c r="BM36" s="1234" t="s">
        <v>35</v>
      </c>
      <c r="BN36" s="1192" t="s">
        <v>35</v>
      </c>
      <c r="BO36" s="1192" t="s">
        <v>35</v>
      </c>
      <c r="BP36" s="1192" t="s">
        <v>35</v>
      </c>
      <c r="BQ36" s="1213" t="s">
        <v>35</v>
      </c>
      <c r="BR36" s="1234" t="s">
        <v>35</v>
      </c>
      <c r="BS36" s="1192" t="s">
        <v>35</v>
      </c>
      <c r="BT36" s="1192" t="s">
        <v>35</v>
      </c>
      <c r="BU36" s="1192" t="s">
        <v>35</v>
      </c>
      <c r="BV36" s="1192" t="s">
        <v>35</v>
      </c>
      <c r="BW36" s="1192" t="s">
        <v>35</v>
      </c>
      <c r="BX36" s="1192" t="s">
        <v>35</v>
      </c>
      <c r="BY36" s="1254" t="s">
        <v>35</v>
      </c>
      <c r="BZ36" s="1254" t="s">
        <v>35</v>
      </c>
      <c r="CA36" s="1254" t="s">
        <v>35</v>
      </c>
      <c r="CB36" s="2103"/>
      <c r="CC36" s="2103"/>
      <c r="CD36" s="2103"/>
      <c r="CE36" s="2103"/>
      <c r="CF36" s="2103"/>
      <c r="CG36" s="2103"/>
      <c r="CH36" s="2103"/>
      <c r="CI36" s="2103"/>
      <c r="CJ36" s="2103"/>
      <c r="CK36" s="2103"/>
      <c r="CL36" s="2103"/>
      <c r="CM36" s="2103"/>
      <c r="CN36" s="2103"/>
      <c r="CO36" s="2103"/>
      <c r="CP36" s="2103"/>
      <c r="CQ36" s="2103"/>
      <c r="CR36" s="2103"/>
      <c r="CS36" s="2103"/>
      <c r="CT36" s="2103"/>
      <c r="CU36" s="2103"/>
      <c r="CV36" s="2103"/>
      <c r="CW36" s="2103"/>
      <c r="CX36" s="2103"/>
      <c r="CY36" s="2103"/>
      <c r="CZ36" s="2103"/>
    </row>
    <row r="37" s="399" customFormat="true" ht="15" customHeight="true" x14ac:dyDescent="0.2">
      <c r="A37" s="2457" t="s">
        <v>159</v>
      </c>
      <c r="B37" s="1063" t="s">
        <v>49</v>
      </c>
      <c r="C37" s="1095" t="s">
        <v>35</v>
      </c>
      <c r="D37" s="1109" t="s">
        <v>35</v>
      </c>
      <c r="E37" s="1109" t="s">
        <v>35</v>
      </c>
      <c r="F37" s="1109" t="s">
        <v>35</v>
      </c>
      <c r="G37" s="1123" t="s">
        <v>35</v>
      </c>
      <c r="H37" s="1137" t="s">
        <v>35</v>
      </c>
      <c r="I37" s="1109" t="s">
        <v>35</v>
      </c>
      <c r="J37" s="1109" t="s">
        <v>35</v>
      </c>
      <c r="K37" s="1109" t="s">
        <v>35</v>
      </c>
      <c r="L37" s="1151" t="s">
        <v>35</v>
      </c>
      <c r="M37" s="1163" t="s">
        <v>35</v>
      </c>
      <c r="N37" s="1109" t="s">
        <v>35</v>
      </c>
      <c r="O37" s="1109" t="s">
        <v>35</v>
      </c>
      <c r="P37" s="1109" t="s">
        <v>35</v>
      </c>
      <c r="Q37" s="1123" t="s">
        <v>35</v>
      </c>
      <c r="R37" s="1137" t="s">
        <v>35</v>
      </c>
      <c r="S37" s="1109" t="s">
        <v>35</v>
      </c>
      <c r="T37" s="1109" t="s">
        <v>35</v>
      </c>
      <c r="U37" s="1109" t="s">
        <v>35</v>
      </c>
      <c r="V37" s="1109" t="s">
        <v>35</v>
      </c>
      <c r="W37" s="1109" t="s">
        <v>35</v>
      </c>
      <c r="X37" s="1109" t="s">
        <v>35</v>
      </c>
      <c r="Y37" s="1109" t="s">
        <v>35</v>
      </c>
      <c r="Z37" s="1109" t="s">
        <v>35</v>
      </c>
      <c r="AA37" s="2060" t="s">
        <v>35</v>
      </c>
      <c r="AB37" s="615"/>
      <c r="AC37" s="615"/>
      <c r="AD37" s="615"/>
      <c r="AE37" s="615"/>
      <c r="AF37" s="615"/>
      <c r="AG37" s="615"/>
      <c r="AH37" s="615"/>
      <c r="AI37" s="615"/>
      <c r="AJ37" s="615"/>
      <c r="AK37" s="615"/>
      <c r="AL37" s="615"/>
      <c r="AM37" s="615"/>
      <c r="AN37" s="615"/>
      <c r="AO37" s="615"/>
      <c r="AP37" s="615"/>
      <c r="AQ37" s="615"/>
      <c r="AR37" s="615"/>
      <c r="AS37" s="615"/>
      <c r="AT37" s="615"/>
      <c r="AU37" s="615"/>
      <c r="AV37" s="615"/>
      <c r="AW37" s="615"/>
      <c r="AX37" s="615"/>
      <c r="AY37" s="615"/>
      <c r="AZ37" s="216"/>
      <c r="BA37" s="2462" t="s">
        <v>125</v>
      </c>
      <c r="BB37" s="151" t="s">
        <v>49</v>
      </c>
      <c r="BC37" s="1172" t="s">
        <v>35</v>
      </c>
      <c r="BD37" s="1192" t="s">
        <v>35</v>
      </c>
      <c r="BE37" s="1192" t="s">
        <v>35</v>
      </c>
      <c r="BF37" s="1192" t="s">
        <v>35</v>
      </c>
      <c r="BG37" s="1213" t="s">
        <v>35</v>
      </c>
      <c r="BH37" s="1234" t="s">
        <v>35</v>
      </c>
      <c r="BI37" s="1192" t="s">
        <v>35</v>
      </c>
      <c r="BJ37" s="1192" t="s">
        <v>35</v>
      </c>
      <c r="BK37" s="1192" t="s">
        <v>35</v>
      </c>
      <c r="BL37" s="1213" t="s">
        <v>35</v>
      </c>
      <c r="BM37" s="1234" t="s">
        <v>35</v>
      </c>
      <c r="BN37" s="1192" t="s">
        <v>35</v>
      </c>
      <c r="BO37" s="1192" t="s">
        <v>35</v>
      </c>
      <c r="BP37" s="1192" t="s">
        <v>35</v>
      </c>
      <c r="BQ37" s="1213" t="s">
        <v>35</v>
      </c>
      <c r="BR37" s="1234" t="s">
        <v>35</v>
      </c>
      <c r="BS37" s="1192" t="s">
        <v>35</v>
      </c>
      <c r="BT37" s="1192" t="s">
        <v>35</v>
      </c>
      <c r="BU37" s="1192" t="s">
        <v>35</v>
      </c>
      <c r="BV37" s="1192" t="s">
        <v>35</v>
      </c>
      <c r="BW37" s="1192" t="s">
        <v>35</v>
      </c>
      <c r="BX37" s="1192" t="s">
        <v>35</v>
      </c>
      <c r="BY37" s="1254" t="s">
        <v>35</v>
      </c>
      <c r="BZ37" s="1254" t="s">
        <v>35</v>
      </c>
      <c r="CA37" s="1254" t="s">
        <v>35</v>
      </c>
      <c r="CB37" s="2103"/>
      <c r="CC37" s="2103"/>
      <c r="CD37" s="2103"/>
      <c r="CE37" s="2103"/>
      <c r="CF37" s="2103"/>
      <c r="CG37" s="2103"/>
      <c r="CH37" s="2103"/>
      <c r="CI37" s="2103"/>
      <c r="CJ37" s="2103"/>
      <c r="CK37" s="2103"/>
      <c r="CL37" s="2103"/>
      <c r="CM37" s="2103"/>
      <c r="CN37" s="2103"/>
      <c r="CO37" s="2103"/>
      <c r="CP37" s="2103"/>
      <c r="CQ37" s="2103"/>
      <c r="CR37" s="2103"/>
      <c r="CS37" s="2103"/>
      <c r="CT37" s="2103"/>
      <c r="CU37" s="2103"/>
      <c r="CV37" s="2103"/>
      <c r="CW37" s="2103"/>
      <c r="CX37" s="2103"/>
      <c r="CY37" s="2103"/>
      <c r="CZ37" s="2103"/>
    </row>
    <row r="38" s="399" customFormat="true" ht="15" customHeight="true" x14ac:dyDescent="0.2">
      <c r="A38" s="2457"/>
      <c r="B38" s="1063" t="s">
        <v>48</v>
      </c>
      <c r="C38" s="1095" t="s">
        <v>35</v>
      </c>
      <c r="D38" s="1109" t="s">
        <v>35</v>
      </c>
      <c r="E38" s="1109" t="s">
        <v>35</v>
      </c>
      <c r="F38" s="1109" t="s">
        <v>35</v>
      </c>
      <c r="G38" s="1123" t="s">
        <v>35</v>
      </c>
      <c r="H38" s="1137" t="s">
        <v>35</v>
      </c>
      <c r="I38" s="1109" t="s">
        <v>35</v>
      </c>
      <c r="J38" s="1109" t="s">
        <v>35</v>
      </c>
      <c r="K38" s="1109" t="s">
        <v>35</v>
      </c>
      <c r="L38" s="1151" t="s">
        <v>35</v>
      </c>
      <c r="M38" s="1163" t="s">
        <v>35</v>
      </c>
      <c r="N38" s="1109" t="s">
        <v>35</v>
      </c>
      <c r="O38" s="1109" t="s">
        <v>35</v>
      </c>
      <c r="P38" s="1109" t="s">
        <v>35</v>
      </c>
      <c r="Q38" s="1123" t="s">
        <v>35</v>
      </c>
      <c r="R38" s="1137" t="s">
        <v>35</v>
      </c>
      <c r="S38" s="1109" t="s">
        <v>35</v>
      </c>
      <c r="T38" s="1109" t="s">
        <v>35</v>
      </c>
      <c r="U38" s="1109" t="s">
        <v>35</v>
      </c>
      <c r="V38" s="1109" t="s">
        <v>35</v>
      </c>
      <c r="W38" s="1109" t="s">
        <v>35</v>
      </c>
      <c r="X38" s="1109" t="s">
        <v>35</v>
      </c>
      <c r="Y38" s="1109" t="s">
        <v>35</v>
      </c>
      <c r="Z38" s="1109" t="s">
        <v>35</v>
      </c>
      <c r="AA38" s="2060" t="s">
        <v>35</v>
      </c>
      <c r="AB38" s="615"/>
      <c r="AC38" s="615"/>
      <c r="AD38" s="615"/>
      <c r="AE38" s="615"/>
      <c r="AF38" s="615"/>
      <c r="AG38" s="615"/>
      <c r="AH38" s="615"/>
      <c r="AI38" s="615"/>
      <c r="AJ38" s="615"/>
      <c r="AK38" s="615"/>
      <c r="AL38" s="615"/>
      <c r="AM38" s="615"/>
      <c r="AN38" s="615"/>
      <c r="AO38" s="615"/>
      <c r="AP38" s="615"/>
      <c r="AQ38" s="615"/>
      <c r="AR38" s="615"/>
      <c r="AS38" s="615"/>
      <c r="AT38" s="615"/>
      <c r="AU38" s="615"/>
      <c r="AV38" s="615"/>
      <c r="AW38" s="615"/>
      <c r="AX38" s="615"/>
      <c r="AY38" s="615"/>
      <c r="AZ38" s="216"/>
      <c r="BA38" s="2462"/>
      <c r="BB38" s="151" t="s">
        <v>48</v>
      </c>
      <c r="BC38" s="1172" t="s">
        <v>35</v>
      </c>
      <c r="BD38" s="1192" t="s">
        <v>35</v>
      </c>
      <c r="BE38" s="1192" t="s">
        <v>35</v>
      </c>
      <c r="BF38" s="1192" t="s">
        <v>35</v>
      </c>
      <c r="BG38" s="1213" t="s">
        <v>35</v>
      </c>
      <c r="BH38" s="1234" t="s">
        <v>35</v>
      </c>
      <c r="BI38" s="1192" t="s">
        <v>35</v>
      </c>
      <c r="BJ38" s="1192" t="s">
        <v>35</v>
      </c>
      <c r="BK38" s="1192" t="s">
        <v>35</v>
      </c>
      <c r="BL38" s="1213" t="s">
        <v>35</v>
      </c>
      <c r="BM38" s="1234" t="s">
        <v>35</v>
      </c>
      <c r="BN38" s="1192" t="s">
        <v>35</v>
      </c>
      <c r="BO38" s="1192" t="s">
        <v>35</v>
      </c>
      <c r="BP38" s="1192" t="s">
        <v>35</v>
      </c>
      <c r="BQ38" s="1213" t="s">
        <v>35</v>
      </c>
      <c r="BR38" s="1234" t="s">
        <v>35</v>
      </c>
      <c r="BS38" s="1192" t="s">
        <v>35</v>
      </c>
      <c r="BT38" s="1192" t="s">
        <v>35</v>
      </c>
      <c r="BU38" s="1192" t="s">
        <v>35</v>
      </c>
      <c r="BV38" s="1192" t="s">
        <v>35</v>
      </c>
      <c r="BW38" s="1192" t="s">
        <v>35</v>
      </c>
      <c r="BX38" s="1192" t="s">
        <v>35</v>
      </c>
      <c r="BY38" s="1254" t="s">
        <v>35</v>
      </c>
      <c r="BZ38" s="1254" t="s">
        <v>35</v>
      </c>
      <c r="CA38" s="1254" t="s">
        <v>35</v>
      </c>
      <c r="CB38" s="2103"/>
      <c r="CC38" s="2103"/>
      <c r="CD38" s="2103"/>
      <c r="CE38" s="2103"/>
      <c r="CF38" s="2103"/>
      <c r="CG38" s="2103"/>
      <c r="CH38" s="2103"/>
      <c r="CI38" s="2103"/>
      <c r="CJ38" s="2103"/>
      <c r="CK38" s="2103"/>
      <c r="CL38" s="2103"/>
      <c r="CM38" s="2103"/>
      <c r="CN38" s="2103"/>
      <c r="CO38" s="2103"/>
      <c r="CP38" s="2103"/>
      <c r="CQ38" s="2103"/>
      <c r="CR38" s="2103"/>
      <c r="CS38" s="2103"/>
      <c r="CT38" s="2103"/>
      <c r="CU38" s="2103"/>
      <c r="CV38" s="2103"/>
      <c r="CW38" s="2103"/>
      <c r="CX38" s="2103"/>
      <c r="CY38" s="2103"/>
      <c r="CZ38" s="2103"/>
    </row>
    <row r="39" s="130" customFormat="true" ht="15" customHeight="true" x14ac:dyDescent="0.2">
      <c r="A39" s="2448" t="s">
        <v>122</v>
      </c>
      <c r="B39" s="249" t="s">
        <v>49</v>
      </c>
      <c r="C39" s="1094" t="s">
        <v>35</v>
      </c>
      <c r="D39" s="1108" t="s">
        <v>35</v>
      </c>
      <c r="E39" s="1108" t="s">
        <v>35</v>
      </c>
      <c r="F39" s="1108" t="s">
        <v>35</v>
      </c>
      <c r="G39" s="1122" t="s">
        <v>35</v>
      </c>
      <c r="H39" s="1136" t="s">
        <v>35</v>
      </c>
      <c r="I39" s="1108" t="s">
        <v>35</v>
      </c>
      <c r="J39" s="1108" t="s">
        <v>35</v>
      </c>
      <c r="K39" s="1108" t="s">
        <v>35</v>
      </c>
      <c r="L39" s="1150" t="s">
        <v>35</v>
      </c>
      <c r="M39" s="1162" t="s">
        <v>35</v>
      </c>
      <c r="N39" s="1108" t="s">
        <v>35</v>
      </c>
      <c r="O39" s="1108" t="s">
        <v>35</v>
      </c>
      <c r="P39" s="1108" t="s">
        <v>35</v>
      </c>
      <c r="Q39" s="1122" t="s">
        <v>35</v>
      </c>
      <c r="R39" s="1136" t="s">
        <v>35</v>
      </c>
      <c r="S39" s="1108" t="s">
        <v>35</v>
      </c>
      <c r="T39" s="1108" t="s">
        <v>35</v>
      </c>
      <c r="U39" s="1108" t="s">
        <v>35</v>
      </c>
      <c r="V39" s="1108" t="s">
        <v>35</v>
      </c>
      <c r="W39" s="1108" t="s">
        <v>35</v>
      </c>
      <c r="X39" s="1108" t="s">
        <v>35</v>
      </c>
      <c r="Y39" s="1166" t="s">
        <v>35</v>
      </c>
      <c r="Z39" s="1166" t="s">
        <v>35</v>
      </c>
      <c r="AA39" s="2059" t="s">
        <v>35</v>
      </c>
      <c r="AB39" s="2092"/>
      <c r="AC39" s="2092"/>
      <c r="AD39" s="2092"/>
      <c r="AE39" s="2092"/>
      <c r="AF39" s="2092"/>
      <c r="AG39" s="2092"/>
      <c r="AH39" s="2092"/>
      <c r="AI39" s="2092"/>
      <c r="AJ39" s="2092"/>
      <c r="AK39" s="2092"/>
      <c r="AL39" s="2092"/>
      <c r="AM39" s="2092"/>
      <c r="AN39" s="2092"/>
      <c r="AO39" s="2092"/>
      <c r="AP39" s="2092"/>
      <c r="AQ39" s="2092"/>
      <c r="AR39" s="2092"/>
      <c r="AS39" s="2092"/>
      <c r="AT39" s="2092"/>
      <c r="AU39" s="2092"/>
      <c r="AV39" s="2092"/>
      <c r="AW39" s="2092"/>
      <c r="AX39" s="2092"/>
      <c r="AY39" s="2092"/>
      <c r="AZ39" s="215"/>
      <c r="BA39" s="2462" t="s">
        <v>122</v>
      </c>
      <c r="BB39" s="151" t="s">
        <v>49</v>
      </c>
      <c r="BC39" s="1172" t="s">
        <v>35</v>
      </c>
      <c r="BD39" s="1192" t="s">
        <v>35</v>
      </c>
      <c r="BE39" s="1192" t="s">
        <v>35</v>
      </c>
      <c r="BF39" s="1192" t="s">
        <v>35</v>
      </c>
      <c r="BG39" s="1213" t="s">
        <v>35</v>
      </c>
      <c r="BH39" s="1234" t="s">
        <v>35</v>
      </c>
      <c r="BI39" s="1192" t="s">
        <v>35</v>
      </c>
      <c r="BJ39" s="1192" t="s">
        <v>35</v>
      </c>
      <c r="BK39" s="1192" t="s">
        <v>35</v>
      </c>
      <c r="BL39" s="1213" t="s">
        <v>35</v>
      </c>
      <c r="BM39" s="1234" t="s">
        <v>35</v>
      </c>
      <c r="BN39" s="1192" t="s">
        <v>35</v>
      </c>
      <c r="BO39" s="1192" t="s">
        <v>35</v>
      </c>
      <c r="BP39" s="1192" t="s">
        <v>35</v>
      </c>
      <c r="BQ39" s="1213" t="s">
        <v>35</v>
      </c>
      <c r="BR39" s="1234" t="s">
        <v>35</v>
      </c>
      <c r="BS39" s="1192" t="s">
        <v>35</v>
      </c>
      <c r="BT39" s="1192" t="s">
        <v>35</v>
      </c>
      <c r="BU39" s="1192" t="s">
        <v>35</v>
      </c>
      <c r="BV39" s="1192" t="s">
        <v>35</v>
      </c>
      <c r="BW39" s="1192" t="s">
        <v>35</v>
      </c>
      <c r="BX39" s="1192" t="s">
        <v>35</v>
      </c>
      <c r="BY39" s="1254" t="s">
        <v>35</v>
      </c>
      <c r="BZ39" s="1254" t="s">
        <v>35</v>
      </c>
      <c r="CA39" s="1254" t="s">
        <v>35</v>
      </c>
      <c r="CB39" s="2103"/>
      <c r="CC39" s="2103"/>
      <c r="CD39" s="2103"/>
      <c r="CE39" s="2103"/>
      <c r="CF39" s="2103"/>
      <c r="CG39" s="2103"/>
      <c r="CH39" s="2103"/>
      <c r="CI39" s="2103"/>
      <c r="CJ39" s="2103"/>
      <c r="CK39" s="2103"/>
      <c r="CL39" s="2103"/>
      <c r="CM39" s="2103"/>
      <c r="CN39" s="2103"/>
      <c r="CO39" s="2103"/>
      <c r="CP39" s="2103"/>
      <c r="CQ39" s="2103"/>
      <c r="CR39" s="2103"/>
      <c r="CS39" s="2103"/>
      <c r="CT39" s="2103"/>
      <c r="CU39" s="2103"/>
      <c r="CV39" s="2103"/>
      <c r="CW39" s="2103"/>
      <c r="CX39" s="2103"/>
      <c r="CY39" s="2103"/>
      <c r="CZ39" s="2103"/>
    </row>
    <row r="40" s="130" customFormat="true" ht="15" customHeight="true" x14ac:dyDescent="0.2">
      <c r="A40" s="2448"/>
      <c r="B40" s="249" t="s">
        <v>48</v>
      </c>
      <c r="C40" s="1094" t="s">
        <v>35</v>
      </c>
      <c r="D40" s="1108" t="s">
        <v>35</v>
      </c>
      <c r="E40" s="1108" t="s">
        <v>35</v>
      </c>
      <c r="F40" s="1108" t="s">
        <v>35</v>
      </c>
      <c r="G40" s="1122" t="s">
        <v>35</v>
      </c>
      <c r="H40" s="1136" t="s">
        <v>35</v>
      </c>
      <c r="I40" s="1108" t="s">
        <v>35</v>
      </c>
      <c r="J40" s="1108" t="s">
        <v>35</v>
      </c>
      <c r="K40" s="1108" t="s">
        <v>35</v>
      </c>
      <c r="L40" s="1150" t="s">
        <v>35</v>
      </c>
      <c r="M40" s="1162" t="s">
        <v>35</v>
      </c>
      <c r="N40" s="1108" t="s">
        <v>35</v>
      </c>
      <c r="O40" s="1108" t="s">
        <v>35</v>
      </c>
      <c r="P40" s="1108" t="s">
        <v>35</v>
      </c>
      <c r="Q40" s="1122" t="s">
        <v>35</v>
      </c>
      <c r="R40" s="1136" t="s">
        <v>35</v>
      </c>
      <c r="S40" s="1108" t="s">
        <v>35</v>
      </c>
      <c r="T40" s="1108" t="s">
        <v>35</v>
      </c>
      <c r="U40" s="1108" t="s">
        <v>35</v>
      </c>
      <c r="V40" s="1108" t="s">
        <v>35</v>
      </c>
      <c r="W40" s="1108" t="s">
        <v>35</v>
      </c>
      <c r="X40" s="1108" t="s">
        <v>35</v>
      </c>
      <c r="Y40" s="1166" t="s">
        <v>35</v>
      </c>
      <c r="Z40" s="1166" t="s">
        <v>35</v>
      </c>
      <c r="AA40" s="2059" t="s">
        <v>35</v>
      </c>
      <c r="AB40" s="2092"/>
      <c r="AC40" s="2092"/>
      <c r="AD40" s="2092"/>
      <c r="AE40" s="2092"/>
      <c r="AF40" s="2092"/>
      <c r="AG40" s="2092"/>
      <c r="AH40" s="2092"/>
      <c r="AI40" s="2092"/>
      <c r="AJ40" s="2092"/>
      <c r="AK40" s="2092"/>
      <c r="AL40" s="2092"/>
      <c r="AM40" s="2092"/>
      <c r="AN40" s="2092"/>
      <c r="AO40" s="2092"/>
      <c r="AP40" s="2092"/>
      <c r="AQ40" s="2092"/>
      <c r="AR40" s="2092"/>
      <c r="AS40" s="2092"/>
      <c r="AT40" s="2092"/>
      <c r="AU40" s="2092"/>
      <c r="AV40" s="2092"/>
      <c r="AW40" s="2092"/>
      <c r="AX40" s="2092"/>
      <c r="AY40" s="2092"/>
      <c r="AZ40" s="215"/>
      <c r="BA40" s="2462"/>
      <c r="BB40" s="151" t="s">
        <v>48</v>
      </c>
      <c r="BC40" s="1172" t="s">
        <v>35</v>
      </c>
      <c r="BD40" s="1192" t="s">
        <v>35</v>
      </c>
      <c r="BE40" s="1192" t="s">
        <v>35</v>
      </c>
      <c r="BF40" s="1192" t="s">
        <v>35</v>
      </c>
      <c r="BG40" s="1213" t="s">
        <v>35</v>
      </c>
      <c r="BH40" s="1234" t="s">
        <v>35</v>
      </c>
      <c r="BI40" s="1192" t="s">
        <v>35</v>
      </c>
      <c r="BJ40" s="1192" t="s">
        <v>35</v>
      </c>
      <c r="BK40" s="1192" t="s">
        <v>35</v>
      </c>
      <c r="BL40" s="1213" t="s">
        <v>35</v>
      </c>
      <c r="BM40" s="1234" t="s">
        <v>35</v>
      </c>
      <c r="BN40" s="1192" t="s">
        <v>35</v>
      </c>
      <c r="BO40" s="1192" t="s">
        <v>35</v>
      </c>
      <c r="BP40" s="1192" t="s">
        <v>35</v>
      </c>
      <c r="BQ40" s="1213" t="s">
        <v>35</v>
      </c>
      <c r="BR40" s="1234" t="s">
        <v>35</v>
      </c>
      <c r="BS40" s="1192" t="s">
        <v>35</v>
      </c>
      <c r="BT40" s="1192" t="s">
        <v>35</v>
      </c>
      <c r="BU40" s="1192" t="s">
        <v>35</v>
      </c>
      <c r="BV40" s="1192" t="s">
        <v>35</v>
      </c>
      <c r="BW40" s="1192" t="s">
        <v>35</v>
      </c>
      <c r="BX40" s="1192" t="s">
        <v>35</v>
      </c>
      <c r="BY40" s="1254" t="s">
        <v>35</v>
      </c>
      <c r="BZ40" s="1254" t="s">
        <v>35</v>
      </c>
      <c r="CA40" s="1254" t="s">
        <v>35</v>
      </c>
      <c r="CB40" s="2103"/>
      <c r="CC40" s="2103"/>
      <c r="CD40" s="2103"/>
      <c r="CE40" s="2103"/>
      <c r="CF40" s="2103"/>
      <c r="CG40" s="2103"/>
      <c r="CH40" s="2103"/>
      <c r="CI40" s="2103"/>
      <c r="CJ40" s="2103"/>
      <c r="CK40" s="2103"/>
      <c r="CL40" s="2103"/>
      <c r="CM40" s="2103"/>
      <c r="CN40" s="2103"/>
      <c r="CO40" s="2103"/>
      <c r="CP40" s="2103"/>
      <c r="CQ40" s="2103"/>
      <c r="CR40" s="2103"/>
      <c r="CS40" s="2103"/>
      <c r="CT40" s="2103"/>
      <c r="CU40" s="2103"/>
      <c r="CV40" s="2103"/>
      <c r="CW40" s="2103"/>
      <c r="CX40" s="2103"/>
      <c r="CY40" s="2103"/>
      <c r="CZ40" s="2103"/>
    </row>
    <row r="41" s="399" customFormat="true" ht="15" customHeight="true" x14ac:dyDescent="0.2">
      <c r="A41" s="2457" t="s">
        <v>56</v>
      </c>
      <c r="B41" s="1063" t="s">
        <v>49</v>
      </c>
      <c r="C41" s="882">
        <v>24.350411836479402</v>
      </c>
      <c r="D41" s="883">
        <v>24.304206946566005</v>
      </c>
      <c r="E41" s="883">
        <v>19.805032310011317</v>
      </c>
      <c r="F41" s="883">
        <v>3.0729928938768634</v>
      </c>
      <c r="G41" s="884">
        <v>0.56672932845402224</v>
      </c>
      <c r="H41" s="885">
        <v>5.5682702391283971</v>
      </c>
      <c r="I41" s="883">
        <v>0.86543195155032104</v>
      </c>
      <c r="J41" s="883">
        <v>0.1180414108035208</v>
      </c>
      <c r="K41" s="883">
        <v>0.78394822970639511</v>
      </c>
      <c r="L41" s="886">
        <v>0.38885208136270899</v>
      </c>
      <c r="M41" s="887">
        <v>23.242708690485259</v>
      </c>
      <c r="N41" s="883">
        <v>25.107325201072513</v>
      </c>
      <c r="O41" s="883">
        <v>24.415600335970787</v>
      </c>
      <c r="P41" s="883">
        <v>21.084743391196881</v>
      </c>
      <c r="Q41" s="884">
        <v>13.739947838062827</v>
      </c>
      <c r="R41" s="885">
        <v>10.835918281854163</v>
      </c>
      <c r="S41" s="883">
        <v>6.4165113796106681</v>
      </c>
      <c r="T41" s="883">
        <v>17.831476912883652</v>
      </c>
      <c r="U41" s="883">
        <v>0.42596647661621312</v>
      </c>
      <c r="V41" s="883">
        <v>23.206642431109518</v>
      </c>
      <c r="W41" s="883">
        <v>5.7537551372480111</v>
      </c>
      <c r="X41" s="883">
        <v>33.586567555325544</v>
      </c>
      <c r="Y41" s="883">
        <v>18.276015171356764</v>
      </c>
      <c r="Z41" s="883">
        <v>31.044486870475644</v>
      </c>
      <c r="AA41" s="2057">
        <v>31.620274035748665</v>
      </c>
      <c r="AB41" s="615"/>
      <c r="AC41" s="615"/>
      <c r="AD41" s="615"/>
      <c r="AE41" s="615"/>
      <c r="AF41" s="615"/>
      <c r="AG41" s="615"/>
      <c r="AH41" s="615"/>
      <c r="AI41" s="615"/>
      <c r="AJ41" s="615"/>
      <c r="AK41" s="615"/>
      <c r="AL41" s="615"/>
      <c r="AM41" s="615"/>
      <c r="AN41" s="615"/>
      <c r="AO41" s="615"/>
      <c r="AP41" s="615"/>
      <c r="AQ41" s="615"/>
      <c r="AR41" s="615"/>
      <c r="AS41" s="615"/>
      <c r="AT41" s="615"/>
      <c r="AU41" s="615"/>
      <c r="AV41" s="615"/>
      <c r="AW41" s="615"/>
      <c r="AX41" s="615"/>
      <c r="AY41" s="615"/>
      <c r="AZ41" s="216"/>
      <c r="BA41" s="2462" t="s">
        <v>56</v>
      </c>
      <c r="BB41" s="151" t="s">
        <v>49</v>
      </c>
      <c r="BC41" s="1172" t="s">
        <v>35</v>
      </c>
      <c r="BD41" s="1192" t="s">
        <v>35</v>
      </c>
      <c r="BE41" s="1192" t="s">
        <v>35</v>
      </c>
      <c r="BF41" s="1192" t="s">
        <v>35</v>
      </c>
      <c r="BG41" s="1213" t="s">
        <v>35</v>
      </c>
      <c r="BH41" s="1234" t="s">
        <v>35</v>
      </c>
      <c r="BI41" s="1192" t="s">
        <v>35</v>
      </c>
      <c r="BJ41" s="1192" t="s">
        <v>35</v>
      </c>
      <c r="BK41" s="1192" t="s">
        <v>35</v>
      </c>
      <c r="BL41" s="1213" t="s">
        <v>35</v>
      </c>
      <c r="BM41" s="1234" t="s">
        <v>35</v>
      </c>
      <c r="BN41" s="1192" t="s">
        <v>35</v>
      </c>
      <c r="BO41" s="1192" t="s">
        <v>35</v>
      </c>
      <c r="BP41" s="1192" t="s">
        <v>35</v>
      </c>
      <c r="BQ41" s="1213" t="s">
        <v>35</v>
      </c>
      <c r="BR41" s="1234" t="s">
        <v>35</v>
      </c>
      <c r="BS41" s="1192" t="s">
        <v>35</v>
      </c>
      <c r="BT41" s="1192" t="s">
        <v>35</v>
      </c>
      <c r="BU41" s="1192" t="s">
        <v>35</v>
      </c>
      <c r="BV41" s="1192" t="s">
        <v>35</v>
      </c>
      <c r="BW41" s="1192" t="s">
        <v>35</v>
      </c>
      <c r="BX41" s="1192" t="s">
        <v>35</v>
      </c>
      <c r="BY41" s="1254" t="s">
        <v>35</v>
      </c>
      <c r="BZ41" s="1254" t="s">
        <v>35</v>
      </c>
      <c r="CA41" s="1254" t="s">
        <v>35</v>
      </c>
      <c r="CB41" s="2103"/>
      <c r="CC41" s="2103"/>
      <c r="CD41" s="2103"/>
      <c r="CE41" s="2103"/>
      <c r="CF41" s="2103"/>
      <c r="CG41" s="2103"/>
      <c r="CH41" s="2103"/>
      <c r="CI41" s="2103"/>
      <c r="CJ41" s="2103"/>
      <c r="CK41" s="2103"/>
      <c r="CL41" s="2103"/>
      <c r="CM41" s="2103"/>
      <c r="CN41" s="2103"/>
      <c r="CO41" s="2103"/>
      <c r="CP41" s="2103"/>
      <c r="CQ41" s="2103"/>
      <c r="CR41" s="2103"/>
      <c r="CS41" s="2103"/>
      <c r="CT41" s="2103"/>
      <c r="CU41" s="2103"/>
      <c r="CV41" s="2103"/>
      <c r="CW41" s="2103"/>
      <c r="CX41" s="2103"/>
      <c r="CY41" s="2103"/>
      <c r="CZ41" s="2103"/>
    </row>
    <row r="42" s="399" customFormat="true" ht="15" customHeight="true" x14ac:dyDescent="0.2">
      <c r="A42" s="2457"/>
      <c r="B42" s="1063" t="s">
        <v>48</v>
      </c>
      <c r="C42" s="882">
        <v>75.649588163520747</v>
      </c>
      <c r="D42" s="883">
        <v>75.695793053434173</v>
      </c>
      <c r="E42" s="883">
        <v>80.194967689988857</v>
      </c>
      <c r="F42" s="883">
        <v>96.927007106123114</v>
      </c>
      <c r="G42" s="884">
        <v>99.433270671545955</v>
      </c>
      <c r="H42" s="885">
        <v>94.43172976087159</v>
      </c>
      <c r="I42" s="883">
        <v>99.134568048449694</v>
      </c>
      <c r="J42" s="883">
        <v>99.881958589196486</v>
      </c>
      <c r="K42" s="883">
        <v>99.216051770293603</v>
      </c>
      <c r="L42" s="886">
        <v>99.611147918637258</v>
      </c>
      <c r="M42" s="887">
        <v>76.757291309514827</v>
      </c>
      <c r="N42" s="883">
        <v>74.892674798927459</v>
      </c>
      <c r="O42" s="883">
        <v>75.58439966402959</v>
      </c>
      <c r="P42" s="883">
        <v>78.915256608803148</v>
      </c>
      <c r="Q42" s="884">
        <v>86.260052161937168</v>
      </c>
      <c r="R42" s="885">
        <v>89.164081718145709</v>
      </c>
      <c r="S42" s="883">
        <v>93.583488620389275</v>
      </c>
      <c r="T42" s="883">
        <v>82.168523087116313</v>
      </c>
      <c r="U42" s="883">
        <v>99.57403352338379</v>
      </c>
      <c r="V42" s="883">
        <v>76.793357568890485</v>
      </c>
      <c r="W42" s="883">
        <v>94.246244862752022</v>
      </c>
      <c r="X42" s="883">
        <v>66.413432444674427</v>
      </c>
      <c r="Y42" s="883">
        <v>81.723984828643268</v>
      </c>
      <c r="Z42" s="883">
        <v>68.955513129524391</v>
      </c>
      <c r="AA42" s="2057">
        <v>68.379725964251435</v>
      </c>
      <c r="AB42" s="615"/>
      <c r="AC42" s="615"/>
      <c r="AD42" s="615"/>
      <c r="AE42" s="615"/>
      <c r="AF42" s="615"/>
      <c r="AG42" s="615"/>
      <c r="AH42" s="615"/>
      <c r="AI42" s="615"/>
      <c r="AJ42" s="615"/>
      <c r="AK42" s="615"/>
      <c r="AL42" s="615"/>
      <c r="AM42" s="615"/>
      <c r="AN42" s="615"/>
      <c r="AO42" s="615"/>
      <c r="AP42" s="615"/>
      <c r="AQ42" s="615"/>
      <c r="AR42" s="615"/>
      <c r="AS42" s="615"/>
      <c r="AT42" s="615"/>
      <c r="AU42" s="615"/>
      <c r="AV42" s="615"/>
      <c r="AW42" s="615"/>
      <c r="AX42" s="615"/>
      <c r="AY42" s="615"/>
      <c r="AZ42" s="216"/>
      <c r="BA42" s="2462"/>
      <c r="BB42" s="151" t="s">
        <v>48</v>
      </c>
      <c r="BC42" s="1172" t="s">
        <v>35</v>
      </c>
      <c r="BD42" s="1192" t="s">
        <v>35</v>
      </c>
      <c r="BE42" s="1192" t="s">
        <v>35</v>
      </c>
      <c r="BF42" s="1192" t="s">
        <v>35</v>
      </c>
      <c r="BG42" s="1213" t="s">
        <v>35</v>
      </c>
      <c r="BH42" s="1234" t="s">
        <v>35</v>
      </c>
      <c r="BI42" s="1192" t="s">
        <v>35</v>
      </c>
      <c r="BJ42" s="1192" t="s">
        <v>35</v>
      </c>
      <c r="BK42" s="1192" t="s">
        <v>35</v>
      </c>
      <c r="BL42" s="1213" t="s">
        <v>35</v>
      </c>
      <c r="BM42" s="1234" t="s">
        <v>35</v>
      </c>
      <c r="BN42" s="1192" t="s">
        <v>35</v>
      </c>
      <c r="BO42" s="1192" t="s">
        <v>35</v>
      </c>
      <c r="BP42" s="1192" t="s">
        <v>35</v>
      </c>
      <c r="BQ42" s="1213" t="s">
        <v>35</v>
      </c>
      <c r="BR42" s="1234" t="s">
        <v>35</v>
      </c>
      <c r="BS42" s="1192" t="s">
        <v>35</v>
      </c>
      <c r="BT42" s="1192" t="s">
        <v>35</v>
      </c>
      <c r="BU42" s="1192" t="s">
        <v>35</v>
      </c>
      <c r="BV42" s="1192" t="s">
        <v>35</v>
      </c>
      <c r="BW42" s="1192" t="s">
        <v>35</v>
      </c>
      <c r="BX42" s="1192" t="s">
        <v>35</v>
      </c>
      <c r="BY42" s="1254" t="s">
        <v>35</v>
      </c>
      <c r="BZ42" s="1254" t="s">
        <v>35</v>
      </c>
      <c r="CA42" s="1254" t="s">
        <v>35</v>
      </c>
      <c r="CB42" s="2103"/>
      <c r="CC42" s="2103"/>
      <c r="CD42" s="2103"/>
      <c r="CE42" s="2103"/>
      <c r="CF42" s="2103"/>
      <c r="CG42" s="2103"/>
      <c r="CH42" s="2103"/>
      <c r="CI42" s="2103"/>
      <c r="CJ42" s="2103"/>
      <c r="CK42" s="2103"/>
      <c r="CL42" s="2103"/>
      <c r="CM42" s="2103"/>
      <c r="CN42" s="2103"/>
      <c r="CO42" s="2103"/>
      <c r="CP42" s="2103"/>
      <c r="CQ42" s="2103"/>
      <c r="CR42" s="2103"/>
      <c r="CS42" s="2103"/>
      <c r="CT42" s="2103"/>
      <c r="CU42" s="2103"/>
      <c r="CV42" s="2103"/>
      <c r="CW42" s="2103"/>
      <c r="CX42" s="2103"/>
      <c r="CY42" s="2103"/>
      <c r="CZ42" s="2103"/>
    </row>
    <row r="43" s="399" customFormat="true" ht="15" customHeight="true" x14ac:dyDescent="0.2">
      <c r="A43" s="2457" t="s">
        <v>53</v>
      </c>
      <c r="B43" s="1063" t="s">
        <v>49</v>
      </c>
      <c r="C43" s="1096" t="s">
        <v>35</v>
      </c>
      <c r="D43" s="1110" t="s">
        <v>35</v>
      </c>
      <c r="E43" s="1110" t="s">
        <v>35</v>
      </c>
      <c r="F43" s="1110" t="s">
        <v>35</v>
      </c>
      <c r="G43" s="1124" t="s">
        <v>35</v>
      </c>
      <c r="H43" s="1138" t="s">
        <v>35</v>
      </c>
      <c r="I43" s="1110" t="s">
        <v>35</v>
      </c>
      <c r="J43" s="1110" t="s">
        <v>35</v>
      </c>
      <c r="K43" s="1110" t="s">
        <v>35</v>
      </c>
      <c r="L43" s="1152" t="s">
        <v>35</v>
      </c>
      <c r="M43" s="1096" t="s">
        <v>35</v>
      </c>
      <c r="N43" s="1110" t="s">
        <v>35</v>
      </c>
      <c r="O43" s="1110" t="s">
        <v>35</v>
      </c>
      <c r="P43" s="1110" t="s">
        <v>35</v>
      </c>
      <c r="Q43" s="1124" t="s">
        <v>35</v>
      </c>
      <c r="R43" s="1138" t="s">
        <v>35</v>
      </c>
      <c r="S43" s="1110" t="s">
        <v>35</v>
      </c>
      <c r="T43" s="1110" t="s">
        <v>35</v>
      </c>
      <c r="U43" s="1110" t="s">
        <v>35</v>
      </c>
      <c r="V43" s="1110" t="s">
        <v>35</v>
      </c>
      <c r="W43" s="1110" t="s">
        <v>35</v>
      </c>
      <c r="X43" s="1110" t="s">
        <v>35</v>
      </c>
      <c r="Y43" s="1110" t="s">
        <v>35</v>
      </c>
      <c r="Z43" s="1110" t="s">
        <v>35</v>
      </c>
      <c r="AA43" s="1152" t="s">
        <v>35</v>
      </c>
      <c r="AB43" s="615"/>
      <c r="AC43" s="615"/>
      <c r="AD43" s="615"/>
      <c r="AE43" s="615"/>
      <c r="AF43" s="615"/>
      <c r="AG43" s="615"/>
      <c r="AH43" s="615"/>
      <c r="AI43" s="615"/>
      <c r="AJ43" s="615"/>
      <c r="AK43" s="615"/>
      <c r="AL43" s="615"/>
      <c r="AM43" s="615"/>
      <c r="AN43" s="615"/>
      <c r="AO43" s="615"/>
      <c r="AP43" s="615"/>
      <c r="AQ43" s="615"/>
      <c r="AR43" s="615"/>
      <c r="AS43" s="615"/>
      <c r="AT43" s="615"/>
      <c r="AU43" s="615"/>
      <c r="AV43" s="615"/>
      <c r="AW43" s="615"/>
      <c r="AX43" s="615"/>
      <c r="AY43" s="615"/>
      <c r="AZ43" s="216"/>
      <c r="BA43" s="2462" t="s">
        <v>53</v>
      </c>
      <c r="BB43" s="151" t="s">
        <v>49</v>
      </c>
      <c r="BC43" s="1172" t="s">
        <v>35</v>
      </c>
      <c r="BD43" s="1192" t="s">
        <v>35</v>
      </c>
      <c r="BE43" s="1192" t="s">
        <v>35</v>
      </c>
      <c r="BF43" s="1192" t="s">
        <v>35</v>
      </c>
      <c r="BG43" s="1213" t="s">
        <v>35</v>
      </c>
      <c r="BH43" s="1234" t="s">
        <v>35</v>
      </c>
      <c r="BI43" s="1192" t="s">
        <v>35</v>
      </c>
      <c r="BJ43" s="1192" t="s">
        <v>35</v>
      </c>
      <c r="BK43" s="1192" t="s">
        <v>35</v>
      </c>
      <c r="BL43" s="1213" t="s">
        <v>35</v>
      </c>
      <c r="BM43" s="1234" t="s">
        <v>35</v>
      </c>
      <c r="BN43" s="1192" t="s">
        <v>35</v>
      </c>
      <c r="BO43" s="1192" t="s">
        <v>35</v>
      </c>
      <c r="BP43" s="1192" t="s">
        <v>35</v>
      </c>
      <c r="BQ43" s="1213" t="s">
        <v>35</v>
      </c>
      <c r="BR43" s="1234" t="s">
        <v>35</v>
      </c>
      <c r="BS43" s="1192" t="s">
        <v>35</v>
      </c>
      <c r="BT43" s="1192" t="s">
        <v>35</v>
      </c>
      <c r="BU43" s="1192" t="s">
        <v>35</v>
      </c>
      <c r="BV43" s="1192" t="s">
        <v>35</v>
      </c>
      <c r="BW43" s="1192" t="s">
        <v>35</v>
      </c>
      <c r="BX43" s="1192" t="s">
        <v>35</v>
      </c>
      <c r="BY43" s="1254" t="s">
        <v>35</v>
      </c>
      <c r="BZ43" s="1254" t="s">
        <v>35</v>
      </c>
      <c r="CA43" s="1254" t="s">
        <v>35</v>
      </c>
      <c r="CB43" s="2103"/>
      <c r="CC43" s="2103"/>
      <c r="CD43" s="2103"/>
      <c r="CE43" s="2103"/>
      <c r="CF43" s="2103"/>
      <c r="CG43" s="2103"/>
      <c r="CH43" s="2103"/>
      <c r="CI43" s="2103"/>
      <c r="CJ43" s="2103"/>
      <c r="CK43" s="2103"/>
      <c r="CL43" s="2103"/>
      <c r="CM43" s="2103"/>
      <c r="CN43" s="2103"/>
      <c r="CO43" s="2103"/>
      <c r="CP43" s="2103"/>
      <c r="CQ43" s="2103"/>
      <c r="CR43" s="2103"/>
      <c r="CS43" s="2103"/>
      <c r="CT43" s="2103"/>
      <c r="CU43" s="2103"/>
      <c r="CV43" s="2103"/>
      <c r="CW43" s="2103"/>
      <c r="CX43" s="2103"/>
      <c r="CY43" s="2103"/>
      <c r="CZ43" s="2103"/>
    </row>
    <row r="44" s="399" customFormat="true" ht="15" customHeight="true" x14ac:dyDescent="0.2">
      <c r="A44" s="2457"/>
      <c r="B44" s="1063" t="s">
        <v>48</v>
      </c>
      <c r="C44" s="1096" t="s">
        <v>35</v>
      </c>
      <c r="D44" s="1110" t="s">
        <v>35</v>
      </c>
      <c r="E44" s="1110" t="s">
        <v>35</v>
      </c>
      <c r="F44" s="1110" t="s">
        <v>35</v>
      </c>
      <c r="G44" s="1124" t="s">
        <v>35</v>
      </c>
      <c r="H44" s="1138" t="s">
        <v>35</v>
      </c>
      <c r="I44" s="1110" t="s">
        <v>35</v>
      </c>
      <c r="J44" s="1110" t="s">
        <v>35</v>
      </c>
      <c r="K44" s="1110" t="s">
        <v>35</v>
      </c>
      <c r="L44" s="1152" t="s">
        <v>35</v>
      </c>
      <c r="M44" s="1096" t="s">
        <v>35</v>
      </c>
      <c r="N44" s="1110" t="s">
        <v>35</v>
      </c>
      <c r="O44" s="1110" t="s">
        <v>35</v>
      </c>
      <c r="P44" s="1110" t="s">
        <v>35</v>
      </c>
      <c r="Q44" s="1124" t="s">
        <v>35</v>
      </c>
      <c r="R44" s="1138" t="s">
        <v>35</v>
      </c>
      <c r="S44" s="1110" t="s">
        <v>35</v>
      </c>
      <c r="T44" s="1110" t="s">
        <v>35</v>
      </c>
      <c r="U44" s="1110" t="s">
        <v>35</v>
      </c>
      <c r="V44" s="1110" t="s">
        <v>35</v>
      </c>
      <c r="W44" s="1110" t="s">
        <v>35</v>
      </c>
      <c r="X44" s="1110" t="s">
        <v>35</v>
      </c>
      <c r="Y44" s="1110" t="s">
        <v>35</v>
      </c>
      <c r="Z44" s="1110" t="s">
        <v>35</v>
      </c>
      <c r="AA44" s="1152" t="s">
        <v>35</v>
      </c>
      <c r="AB44" s="615"/>
      <c r="AC44" s="615"/>
      <c r="AD44" s="615"/>
      <c r="AE44" s="615"/>
      <c r="AF44" s="615"/>
      <c r="AG44" s="615"/>
      <c r="AH44" s="615"/>
      <c r="AI44" s="615"/>
      <c r="AJ44" s="615"/>
      <c r="AK44" s="615"/>
      <c r="AL44" s="615"/>
      <c r="AM44" s="615"/>
      <c r="AN44" s="615"/>
      <c r="AO44" s="615"/>
      <c r="AP44" s="615"/>
      <c r="AQ44" s="615"/>
      <c r="AR44" s="615"/>
      <c r="AS44" s="615"/>
      <c r="AT44" s="615"/>
      <c r="AU44" s="615"/>
      <c r="AV44" s="615"/>
      <c r="AW44" s="615"/>
      <c r="AX44" s="615"/>
      <c r="AY44" s="615"/>
      <c r="AZ44" s="216"/>
      <c r="BA44" s="2462"/>
      <c r="BB44" s="151" t="s">
        <v>48</v>
      </c>
      <c r="BC44" s="1172" t="s">
        <v>35</v>
      </c>
      <c r="BD44" s="1192" t="s">
        <v>35</v>
      </c>
      <c r="BE44" s="1192" t="s">
        <v>35</v>
      </c>
      <c r="BF44" s="1192" t="s">
        <v>35</v>
      </c>
      <c r="BG44" s="1213" t="s">
        <v>35</v>
      </c>
      <c r="BH44" s="1234" t="s">
        <v>35</v>
      </c>
      <c r="BI44" s="1192" t="s">
        <v>35</v>
      </c>
      <c r="BJ44" s="1192" t="s">
        <v>35</v>
      </c>
      <c r="BK44" s="1192" t="s">
        <v>35</v>
      </c>
      <c r="BL44" s="1213" t="s">
        <v>35</v>
      </c>
      <c r="BM44" s="1234" t="s">
        <v>35</v>
      </c>
      <c r="BN44" s="1192" t="s">
        <v>35</v>
      </c>
      <c r="BO44" s="1192" t="s">
        <v>35</v>
      </c>
      <c r="BP44" s="1192" t="s">
        <v>35</v>
      </c>
      <c r="BQ44" s="1213" t="s">
        <v>35</v>
      </c>
      <c r="BR44" s="1234" t="s">
        <v>35</v>
      </c>
      <c r="BS44" s="1192" t="s">
        <v>35</v>
      </c>
      <c r="BT44" s="1192" t="s">
        <v>35</v>
      </c>
      <c r="BU44" s="1192" t="s">
        <v>35</v>
      </c>
      <c r="BV44" s="1192" t="s">
        <v>35</v>
      </c>
      <c r="BW44" s="1192" t="s">
        <v>35</v>
      </c>
      <c r="BX44" s="1192" t="s">
        <v>35</v>
      </c>
      <c r="BY44" s="1254" t="s">
        <v>35</v>
      </c>
      <c r="BZ44" s="1254" t="s">
        <v>35</v>
      </c>
      <c r="CA44" s="1254" t="s">
        <v>35</v>
      </c>
      <c r="CB44" s="2103"/>
      <c r="CC44" s="2103"/>
      <c r="CD44" s="2103"/>
      <c r="CE44" s="2103"/>
      <c r="CF44" s="2103"/>
      <c r="CG44" s="2103"/>
      <c r="CH44" s="2103"/>
      <c r="CI44" s="2103"/>
      <c r="CJ44" s="2103"/>
      <c r="CK44" s="2103"/>
      <c r="CL44" s="2103"/>
      <c r="CM44" s="2103"/>
      <c r="CN44" s="2103"/>
      <c r="CO44" s="2103"/>
      <c r="CP44" s="2103"/>
      <c r="CQ44" s="2103"/>
      <c r="CR44" s="2103"/>
      <c r="CS44" s="2103"/>
      <c r="CT44" s="2103"/>
      <c r="CU44" s="2103"/>
      <c r="CV44" s="2103"/>
      <c r="CW44" s="2103"/>
      <c r="CX44" s="2103"/>
      <c r="CY44" s="2103"/>
      <c r="CZ44" s="2103"/>
    </row>
    <row r="45" s="399" customFormat="true" ht="15" customHeight="true" x14ac:dyDescent="0.2">
      <c r="A45" s="2457" t="s">
        <v>52</v>
      </c>
      <c r="B45" s="1063" t="s">
        <v>49</v>
      </c>
      <c r="C45" s="1096" t="s">
        <v>35</v>
      </c>
      <c r="D45" s="1110" t="s">
        <v>35</v>
      </c>
      <c r="E45" s="1110" t="s">
        <v>35</v>
      </c>
      <c r="F45" s="1110" t="s">
        <v>35</v>
      </c>
      <c r="G45" s="1124" t="s">
        <v>35</v>
      </c>
      <c r="H45" s="1138" t="s">
        <v>35</v>
      </c>
      <c r="I45" s="1110" t="s">
        <v>35</v>
      </c>
      <c r="J45" s="1110" t="s">
        <v>35</v>
      </c>
      <c r="K45" s="1110" t="s">
        <v>35</v>
      </c>
      <c r="L45" s="1152" t="s">
        <v>35</v>
      </c>
      <c r="M45" s="1096" t="s">
        <v>35</v>
      </c>
      <c r="N45" s="1110" t="s">
        <v>35</v>
      </c>
      <c r="O45" s="1110" t="s">
        <v>35</v>
      </c>
      <c r="P45" s="1110" t="s">
        <v>35</v>
      </c>
      <c r="Q45" s="1124" t="s">
        <v>35</v>
      </c>
      <c r="R45" s="1138" t="s">
        <v>35</v>
      </c>
      <c r="S45" s="1110" t="s">
        <v>35</v>
      </c>
      <c r="T45" s="1110" t="s">
        <v>35</v>
      </c>
      <c r="U45" s="1110" t="s">
        <v>35</v>
      </c>
      <c r="V45" s="1110" t="s">
        <v>35</v>
      </c>
      <c r="W45" s="1110" t="s">
        <v>35</v>
      </c>
      <c r="X45" s="1110" t="s">
        <v>35</v>
      </c>
      <c r="Y45" s="1110" t="s">
        <v>35</v>
      </c>
      <c r="Z45" s="1110" t="s">
        <v>35</v>
      </c>
      <c r="AA45" s="1152" t="s">
        <v>35</v>
      </c>
      <c r="AB45" s="615"/>
      <c r="AC45" s="615"/>
      <c r="AD45" s="615"/>
      <c r="AE45" s="615"/>
      <c r="AF45" s="615"/>
      <c r="AG45" s="615"/>
      <c r="AH45" s="615"/>
      <c r="AI45" s="615"/>
      <c r="AJ45" s="615"/>
      <c r="AK45" s="615"/>
      <c r="AL45" s="615"/>
      <c r="AM45" s="615"/>
      <c r="AN45" s="615"/>
      <c r="AO45" s="615"/>
      <c r="AP45" s="615"/>
      <c r="AQ45" s="615"/>
      <c r="AR45" s="615"/>
      <c r="AS45" s="615"/>
      <c r="AT45" s="615"/>
      <c r="AU45" s="615"/>
      <c r="AV45" s="615"/>
      <c r="AW45" s="615"/>
      <c r="AX45" s="615"/>
      <c r="AY45" s="615"/>
      <c r="AZ45" s="216"/>
      <c r="BA45" s="2462" t="s">
        <v>52</v>
      </c>
      <c r="BB45" s="151" t="s">
        <v>49</v>
      </c>
      <c r="BC45" s="1172" t="s">
        <v>35</v>
      </c>
      <c r="BD45" s="1192" t="s">
        <v>35</v>
      </c>
      <c r="BE45" s="1192" t="s">
        <v>35</v>
      </c>
      <c r="BF45" s="1192" t="s">
        <v>35</v>
      </c>
      <c r="BG45" s="1213" t="s">
        <v>35</v>
      </c>
      <c r="BH45" s="1234" t="s">
        <v>35</v>
      </c>
      <c r="BI45" s="1192" t="s">
        <v>35</v>
      </c>
      <c r="BJ45" s="1192" t="s">
        <v>35</v>
      </c>
      <c r="BK45" s="1192" t="s">
        <v>35</v>
      </c>
      <c r="BL45" s="1213" t="s">
        <v>35</v>
      </c>
      <c r="BM45" s="1234" t="s">
        <v>35</v>
      </c>
      <c r="BN45" s="1192" t="s">
        <v>35</v>
      </c>
      <c r="BO45" s="1192" t="s">
        <v>35</v>
      </c>
      <c r="BP45" s="1192" t="s">
        <v>35</v>
      </c>
      <c r="BQ45" s="1213" t="s">
        <v>35</v>
      </c>
      <c r="BR45" s="1234" t="s">
        <v>35</v>
      </c>
      <c r="BS45" s="1192" t="s">
        <v>35</v>
      </c>
      <c r="BT45" s="1192" t="s">
        <v>35</v>
      </c>
      <c r="BU45" s="1192" t="s">
        <v>35</v>
      </c>
      <c r="BV45" s="1192" t="s">
        <v>35</v>
      </c>
      <c r="BW45" s="1192" t="s">
        <v>35</v>
      </c>
      <c r="BX45" s="1192" t="s">
        <v>35</v>
      </c>
      <c r="BY45" s="1254" t="s">
        <v>35</v>
      </c>
      <c r="BZ45" s="1254" t="s">
        <v>35</v>
      </c>
      <c r="CA45" s="1254" t="s">
        <v>35</v>
      </c>
      <c r="CB45" s="2103"/>
      <c r="CC45" s="2103"/>
      <c r="CD45" s="2103"/>
      <c r="CE45" s="2103"/>
      <c r="CF45" s="2103"/>
      <c r="CG45" s="2103"/>
      <c r="CH45" s="2103"/>
      <c r="CI45" s="2103"/>
      <c r="CJ45" s="2103"/>
      <c r="CK45" s="2103"/>
      <c r="CL45" s="2103"/>
      <c r="CM45" s="2103"/>
      <c r="CN45" s="2103"/>
      <c r="CO45" s="2103"/>
      <c r="CP45" s="2103"/>
      <c r="CQ45" s="2103"/>
      <c r="CR45" s="2103"/>
      <c r="CS45" s="2103"/>
      <c r="CT45" s="2103"/>
      <c r="CU45" s="2103"/>
      <c r="CV45" s="2103"/>
      <c r="CW45" s="2103"/>
      <c r="CX45" s="2103"/>
      <c r="CY45" s="2103"/>
      <c r="CZ45" s="2103"/>
    </row>
    <row r="46" s="399" customFormat="true" ht="15" customHeight="true" x14ac:dyDescent="0.2">
      <c r="A46" s="2457"/>
      <c r="B46" s="1063" t="s">
        <v>48</v>
      </c>
      <c r="C46" s="1096" t="s">
        <v>35</v>
      </c>
      <c r="D46" s="1110" t="s">
        <v>35</v>
      </c>
      <c r="E46" s="1110" t="s">
        <v>35</v>
      </c>
      <c r="F46" s="1110" t="s">
        <v>35</v>
      </c>
      <c r="G46" s="1124" t="s">
        <v>35</v>
      </c>
      <c r="H46" s="1138" t="s">
        <v>35</v>
      </c>
      <c r="I46" s="1110" t="s">
        <v>35</v>
      </c>
      <c r="J46" s="1110" t="s">
        <v>35</v>
      </c>
      <c r="K46" s="1110" t="s">
        <v>35</v>
      </c>
      <c r="L46" s="1152" t="s">
        <v>35</v>
      </c>
      <c r="M46" s="1096" t="s">
        <v>35</v>
      </c>
      <c r="N46" s="1110" t="s">
        <v>35</v>
      </c>
      <c r="O46" s="1110" t="s">
        <v>35</v>
      </c>
      <c r="P46" s="1110" t="s">
        <v>35</v>
      </c>
      <c r="Q46" s="1124" t="s">
        <v>35</v>
      </c>
      <c r="R46" s="1138" t="s">
        <v>35</v>
      </c>
      <c r="S46" s="1110" t="s">
        <v>35</v>
      </c>
      <c r="T46" s="1110" t="s">
        <v>35</v>
      </c>
      <c r="U46" s="1110" t="s">
        <v>35</v>
      </c>
      <c r="V46" s="1110" t="s">
        <v>35</v>
      </c>
      <c r="W46" s="1110" t="s">
        <v>35</v>
      </c>
      <c r="X46" s="1110" t="s">
        <v>35</v>
      </c>
      <c r="Y46" s="1110" t="s">
        <v>35</v>
      </c>
      <c r="Z46" s="1110" t="s">
        <v>35</v>
      </c>
      <c r="AA46" s="1152" t="s">
        <v>35</v>
      </c>
      <c r="AB46" s="615"/>
      <c r="AC46" s="615"/>
      <c r="AD46" s="615"/>
      <c r="AE46" s="615"/>
      <c r="AF46" s="615"/>
      <c r="AG46" s="615"/>
      <c r="AH46" s="615"/>
      <c r="AI46" s="615"/>
      <c r="AJ46" s="615"/>
      <c r="AK46" s="615"/>
      <c r="AL46" s="615"/>
      <c r="AM46" s="615"/>
      <c r="AN46" s="615"/>
      <c r="AO46" s="615"/>
      <c r="AP46" s="615"/>
      <c r="AQ46" s="615"/>
      <c r="AR46" s="615"/>
      <c r="AS46" s="615"/>
      <c r="AT46" s="615"/>
      <c r="AU46" s="615"/>
      <c r="AV46" s="615"/>
      <c r="AW46" s="615"/>
      <c r="AX46" s="615"/>
      <c r="AY46" s="615"/>
      <c r="AZ46" s="216"/>
      <c r="BA46" s="2462"/>
      <c r="BB46" s="151" t="s">
        <v>48</v>
      </c>
      <c r="BC46" s="1172" t="s">
        <v>35</v>
      </c>
      <c r="BD46" s="1192" t="s">
        <v>35</v>
      </c>
      <c r="BE46" s="1192" t="s">
        <v>35</v>
      </c>
      <c r="BF46" s="1192" t="s">
        <v>35</v>
      </c>
      <c r="BG46" s="1213" t="s">
        <v>35</v>
      </c>
      <c r="BH46" s="1234" t="s">
        <v>35</v>
      </c>
      <c r="BI46" s="1192" t="s">
        <v>35</v>
      </c>
      <c r="BJ46" s="1192" t="s">
        <v>35</v>
      </c>
      <c r="BK46" s="1192" t="s">
        <v>35</v>
      </c>
      <c r="BL46" s="1213" t="s">
        <v>35</v>
      </c>
      <c r="BM46" s="1234" t="s">
        <v>35</v>
      </c>
      <c r="BN46" s="1192" t="s">
        <v>35</v>
      </c>
      <c r="BO46" s="1192" t="s">
        <v>35</v>
      </c>
      <c r="BP46" s="1192" t="s">
        <v>35</v>
      </c>
      <c r="BQ46" s="1213" t="s">
        <v>35</v>
      </c>
      <c r="BR46" s="1234" t="s">
        <v>35</v>
      </c>
      <c r="BS46" s="1192" t="s">
        <v>35</v>
      </c>
      <c r="BT46" s="1192" t="s">
        <v>35</v>
      </c>
      <c r="BU46" s="1192" t="s">
        <v>35</v>
      </c>
      <c r="BV46" s="1192" t="s">
        <v>35</v>
      </c>
      <c r="BW46" s="1192" t="s">
        <v>35</v>
      </c>
      <c r="BX46" s="1192" t="s">
        <v>35</v>
      </c>
      <c r="BY46" s="1254" t="s">
        <v>35</v>
      </c>
      <c r="BZ46" s="1254" t="s">
        <v>35</v>
      </c>
      <c r="CA46" s="1254" t="s">
        <v>35</v>
      </c>
      <c r="CB46" s="2103"/>
      <c r="CC46" s="2103"/>
      <c r="CD46" s="2103"/>
      <c r="CE46" s="2103"/>
      <c r="CF46" s="2103"/>
      <c r="CG46" s="2103"/>
      <c r="CH46" s="2103"/>
      <c r="CI46" s="2103"/>
      <c r="CJ46" s="2103"/>
      <c r="CK46" s="2103"/>
      <c r="CL46" s="2103"/>
      <c r="CM46" s="2103"/>
      <c r="CN46" s="2103"/>
      <c r="CO46" s="2103"/>
      <c r="CP46" s="2103"/>
      <c r="CQ46" s="2103"/>
      <c r="CR46" s="2103"/>
      <c r="CS46" s="2103"/>
      <c r="CT46" s="2103"/>
      <c r="CU46" s="2103"/>
      <c r="CV46" s="2103"/>
      <c r="CW46" s="2103"/>
      <c r="CX46" s="2103"/>
      <c r="CY46" s="2103"/>
      <c r="CZ46" s="2103"/>
    </row>
    <row r="47" s="130" customFormat="true" ht="15" customHeight="true" x14ac:dyDescent="0.2">
      <c r="A47" s="2448" t="s">
        <v>101</v>
      </c>
      <c r="B47" s="250" t="s">
        <v>100</v>
      </c>
      <c r="C47" s="1094" t="s">
        <v>35</v>
      </c>
      <c r="D47" s="1108" t="s">
        <v>35</v>
      </c>
      <c r="E47" s="1108" t="s">
        <v>35</v>
      </c>
      <c r="F47" s="1108" t="s">
        <v>35</v>
      </c>
      <c r="G47" s="1122" t="s">
        <v>35</v>
      </c>
      <c r="H47" s="1136" t="s">
        <v>35</v>
      </c>
      <c r="I47" s="1108" t="s">
        <v>35</v>
      </c>
      <c r="J47" s="1108" t="s">
        <v>35</v>
      </c>
      <c r="K47" s="1108" t="s">
        <v>35</v>
      </c>
      <c r="L47" s="1150" t="s">
        <v>35</v>
      </c>
      <c r="M47" s="1162" t="s">
        <v>35</v>
      </c>
      <c r="N47" s="1108" t="s">
        <v>35</v>
      </c>
      <c r="O47" s="1108" t="s">
        <v>35</v>
      </c>
      <c r="P47" s="1108" t="s">
        <v>35</v>
      </c>
      <c r="Q47" s="1122" t="s">
        <v>35</v>
      </c>
      <c r="R47" s="1136" t="s">
        <v>35</v>
      </c>
      <c r="S47" s="1108" t="s">
        <v>35</v>
      </c>
      <c r="T47" s="1108" t="s">
        <v>35</v>
      </c>
      <c r="U47" s="1108" t="s">
        <v>35</v>
      </c>
      <c r="V47" s="1108" t="s">
        <v>35</v>
      </c>
      <c r="W47" s="1108" t="s">
        <v>35</v>
      </c>
      <c r="X47" s="1108" t="s">
        <v>35</v>
      </c>
      <c r="Y47" s="1166" t="s">
        <v>35</v>
      </c>
      <c r="Z47" s="1166" t="s">
        <v>35</v>
      </c>
      <c r="AA47" s="2059" t="s">
        <v>35</v>
      </c>
      <c r="AB47" s="2092"/>
      <c r="AC47" s="2092"/>
      <c r="AD47" s="2092"/>
      <c r="AE47" s="2092"/>
      <c r="AF47" s="2092"/>
      <c r="AG47" s="2092"/>
      <c r="AH47" s="2092"/>
      <c r="AI47" s="2092"/>
      <c r="AJ47" s="2092"/>
      <c r="AK47" s="2092"/>
      <c r="AL47" s="2092"/>
      <c r="AM47" s="2092"/>
      <c r="AN47" s="2092"/>
      <c r="AO47" s="2092"/>
      <c r="AP47" s="2092"/>
      <c r="AQ47" s="2092"/>
      <c r="AR47" s="2092"/>
      <c r="AS47" s="2092"/>
      <c r="AT47" s="2092"/>
      <c r="AU47" s="2092"/>
      <c r="AV47" s="2092"/>
      <c r="AW47" s="2092"/>
      <c r="AX47" s="2092"/>
      <c r="AY47" s="2092"/>
      <c r="AZ47" s="215"/>
      <c r="BA47" s="2462" t="s">
        <v>101</v>
      </c>
      <c r="BB47" s="151" t="s">
        <v>100</v>
      </c>
      <c r="BC47" s="1172" t="s">
        <v>35</v>
      </c>
      <c r="BD47" s="1192" t="s">
        <v>35</v>
      </c>
      <c r="BE47" s="1192" t="s">
        <v>35</v>
      </c>
      <c r="BF47" s="1192" t="s">
        <v>35</v>
      </c>
      <c r="BG47" s="1213" t="s">
        <v>35</v>
      </c>
      <c r="BH47" s="1234" t="s">
        <v>35</v>
      </c>
      <c r="BI47" s="1192" t="s">
        <v>35</v>
      </c>
      <c r="BJ47" s="1192" t="s">
        <v>35</v>
      </c>
      <c r="BK47" s="1192" t="s">
        <v>35</v>
      </c>
      <c r="BL47" s="1213" t="s">
        <v>35</v>
      </c>
      <c r="BM47" s="1234" t="s">
        <v>35</v>
      </c>
      <c r="BN47" s="1192" t="s">
        <v>35</v>
      </c>
      <c r="BO47" s="1192" t="s">
        <v>35</v>
      </c>
      <c r="BP47" s="1192" t="s">
        <v>35</v>
      </c>
      <c r="BQ47" s="1213" t="s">
        <v>35</v>
      </c>
      <c r="BR47" s="1234" t="s">
        <v>35</v>
      </c>
      <c r="BS47" s="1192" t="s">
        <v>35</v>
      </c>
      <c r="BT47" s="1192" t="s">
        <v>35</v>
      </c>
      <c r="BU47" s="1192" t="s">
        <v>35</v>
      </c>
      <c r="BV47" s="1192" t="s">
        <v>35</v>
      </c>
      <c r="BW47" s="1192" t="s">
        <v>35</v>
      </c>
      <c r="BX47" s="1192" t="s">
        <v>35</v>
      </c>
      <c r="BY47" s="1254" t="s">
        <v>35</v>
      </c>
      <c r="BZ47" s="1254" t="s">
        <v>35</v>
      </c>
      <c r="CA47" s="1254" t="s">
        <v>35</v>
      </c>
      <c r="CB47" s="2103"/>
      <c r="CC47" s="2103"/>
      <c r="CD47" s="2103"/>
      <c r="CE47" s="2103"/>
      <c r="CF47" s="2103"/>
      <c r="CG47" s="2103"/>
      <c r="CH47" s="2103"/>
      <c r="CI47" s="2103"/>
      <c r="CJ47" s="2103"/>
      <c r="CK47" s="2103"/>
      <c r="CL47" s="2103"/>
      <c r="CM47" s="2103"/>
      <c r="CN47" s="2103"/>
      <c r="CO47" s="2103"/>
      <c r="CP47" s="2103"/>
      <c r="CQ47" s="2103"/>
      <c r="CR47" s="2103"/>
      <c r="CS47" s="2103"/>
      <c r="CT47" s="2103"/>
      <c r="CU47" s="2103"/>
      <c r="CV47" s="2103"/>
      <c r="CW47" s="2103"/>
      <c r="CX47" s="2103"/>
      <c r="CY47" s="2103"/>
      <c r="CZ47" s="2103"/>
    </row>
    <row r="48" s="130" customFormat="true" ht="15" customHeight="true" x14ac:dyDescent="0.2">
      <c r="A48" s="2448"/>
      <c r="B48" s="250" t="s">
        <v>99</v>
      </c>
      <c r="C48" s="1094" t="s">
        <v>35</v>
      </c>
      <c r="D48" s="1108" t="s">
        <v>35</v>
      </c>
      <c r="E48" s="1108" t="s">
        <v>35</v>
      </c>
      <c r="F48" s="1108" t="s">
        <v>35</v>
      </c>
      <c r="G48" s="1122" t="s">
        <v>35</v>
      </c>
      <c r="H48" s="1136" t="s">
        <v>35</v>
      </c>
      <c r="I48" s="1108" t="s">
        <v>35</v>
      </c>
      <c r="J48" s="1108" t="s">
        <v>35</v>
      </c>
      <c r="K48" s="1108" t="s">
        <v>35</v>
      </c>
      <c r="L48" s="1150" t="s">
        <v>35</v>
      </c>
      <c r="M48" s="1162" t="s">
        <v>35</v>
      </c>
      <c r="N48" s="1108" t="s">
        <v>35</v>
      </c>
      <c r="O48" s="1108" t="s">
        <v>35</v>
      </c>
      <c r="P48" s="1108" t="s">
        <v>35</v>
      </c>
      <c r="Q48" s="1122" t="s">
        <v>35</v>
      </c>
      <c r="R48" s="1136" t="s">
        <v>35</v>
      </c>
      <c r="S48" s="1108" t="s">
        <v>35</v>
      </c>
      <c r="T48" s="1108" t="s">
        <v>35</v>
      </c>
      <c r="U48" s="1108" t="s">
        <v>35</v>
      </c>
      <c r="V48" s="1108" t="s">
        <v>35</v>
      </c>
      <c r="W48" s="1108" t="s">
        <v>35</v>
      </c>
      <c r="X48" s="1108" t="s">
        <v>35</v>
      </c>
      <c r="Y48" s="1166" t="s">
        <v>35</v>
      </c>
      <c r="Z48" s="1166" t="s">
        <v>35</v>
      </c>
      <c r="AA48" s="2059" t="s">
        <v>35</v>
      </c>
      <c r="AB48" s="2092"/>
      <c r="AC48" s="2092"/>
      <c r="AD48" s="2092"/>
      <c r="AE48" s="2092"/>
      <c r="AF48" s="2092"/>
      <c r="AG48" s="2092"/>
      <c r="AH48" s="2092"/>
      <c r="AI48" s="2092"/>
      <c r="AJ48" s="2092"/>
      <c r="AK48" s="2092"/>
      <c r="AL48" s="2092"/>
      <c r="AM48" s="2092"/>
      <c r="AN48" s="2092"/>
      <c r="AO48" s="2092"/>
      <c r="AP48" s="2092"/>
      <c r="AQ48" s="2092"/>
      <c r="AR48" s="2092"/>
      <c r="AS48" s="2092"/>
      <c r="AT48" s="2092"/>
      <c r="AU48" s="2092"/>
      <c r="AV48" s="2092"/>
      <c r="AW48" s="2092"/>
      <c r="AX48" s="2092"/>
      <c r="AY48" s="2092"/>
      <c r="AZ48" s="215"/>
      <c r="BA48" s="2462"/>
      <c r="BB48" s="151" t="s">
        <v>99</v>
      </c>
      <c r="BC48" s="1172" t="s">
        <v>35</v>
      </c>
      <c r="BD48" s="1192" t="s">
        <v>35</v>
      </c>
      <c r="BE48" s="1192" t="s">
        <v>35</v>
      </c>
      <c r="BF48" s="1192" t="s">
        <v>35</v>
      </c>
      <c r="BG48" s="1213" t="s">
        <v>35</v>
      </c>
      <c r="BH48" s="1234" t="s">
        <v>35</v>
      </c>
      <c r="BI48" s="1192" t="s">
        <v>35</v>
      </c>
      <c r="BJ48" s="1192" t="s">
        <v>35</v>
      </c>
      <c r="BK48" s="1192" t="s">
        <v>35</v>
      </c>
      <c r="BL48" s="1213" t="s">
        <v>35</v>
      </c>
      <c r="BM48" s="1234" t="s">
        <v>35</v>
      </c>
      <c r="BN48" s="1192" t="s">
        <v>35</v>
      </c>
      <c r="BO48" s="1192" t="s">
        <v>35</v>
      </c>
      <c r="BP48" s="1192" t="s">
        <v>35</v>
      </c>
      <c r="BQ48" s="1213" t="s">
        <v>35</v>
      </c>
      <c r="BR48" s="1234" t="s">
        <v>35</v>
      </c>
      <c r="BS48" s="1192" t="s">
        <v>35</v>
      </c>
      <c r="BT48" s="1192" t="s">
        <v>35</v>
      </c>
      <c r="BU48" s="1192" t="s">
        <v>35</v>
      </c>
      <c r="BV48" s="1192" t="s">
        <v>35</v>
      </c>
      <c r="BW48" s="1192" t="s">
        <v>35</v>
      </c>
      <c r="BX48" s="1192" t="s">
        <v>35</v>
      </c>
      <c r="BY48" s="1254" t="s">
        <v>35</v>
      </c>
      <c r="BZ48" s="1254" t="s">
        <v>35</v>
      </c>
      <c r="CA48" s="1254" t="s">
        <v>35</v>
      </c>
      <c r="CB48" s="2103"/>
      <c r="CC48" s="2103"/>
      <c r="CD48" s="2103"/>
      <c r="CE48" s="2103"/>
      <c r="CF48" s="2103"/>
      <c r="CG48" s="2103"/>
      <c r="CH48" s="2103"/>
      <c r="CI48" s="2103"/>
      <c r="CJ48" s="2103"/>
      <c r="CK48" s="2103"/>
      <c r="CL48" s="2103"/>
      <c r="CM48" s="2103"/>
      <c r="CN48" s="2103"/>
      <c r="CO48" s="2103"/>
      <c r="CP48" s="2103"/>
      <c r="CQ48" s="2103"/>
      <c r="CR48" s="2103"/>
      <c r="CS48" s="2103"/>
      <c r="CT48" s="2103"/>
      <c r="CU48" s="2103"/>
      <c r="CV48" s="2103"/>
      <c r="CW48" s="2103"/>
      <c r="CX48" s="2103"/>
      <c r="CY48" s="2103"/>
      <c r="CZ48" s="2103"/>
    </row>
    <row r="49" s="130" customFormat="true" ht="15" customHeight="true" x14ac:dyDescent="0.2">
      <c r="A49" s="2448"/>
      <c r="B49" s="250" t="s">
        <v>68</v>
      </c>
      <c r="C49" s="1094" t="s">
        <v>35</v>
      </c>
      <c r="D49" s="1108" t="s">
        <v>35</v>
      </c>
      <c r="E49" s="1108" t="s">
        <v>35</v>
      </c>
      <c r="F49" s="1108" t="s">
        <v>35</v>
      </c>
      <c r="G49" s="1122" t="s">
        <v>35</v>
      </c>
      <c r="H49" s="1136" t="s">
        <v>35</v>
      </c>
      <c r="I49" s="1108" t="s">
        <v>35</v>
      </c>
      <c r="J49" s="1108" t="s">
        <v>35</v>
      </c>
      <c r="K49" s="1108" t="s">
        <v>35</v>
      </c>
      <c r="L49" s="1150" t="s">
        <v>35</v>
      </c>
      <c r="M49" s="1162" t="s">
        <v>35</v>
      </c>
      <c r="N49" s="1108" t="s">
        <v>35</v>
      </c>
      <c r="O49" s="1108" t="s">
        <v>35</v>
      </c>
      <c r="P49" s="1108" t="s">
        <v>35</v>
      </c>
      <c r="Q49" s="1122" t="s">
        <v>35</v>
      </c>
      <c r="R49" s="1136" t="s">
        <v>35</v>
      </c>
      <c r="S49" s="1108" t="s">
        <v>35</v>
      </c>
      <c r="T49" s="1108" t="s">
        <v>35</v>
      </c>
      <c r="U49" s="1108" t="s">
        <v>35</v>
      </c>
      <c r="V49" s="1108" t="s">
        <v>35</v>
      </c>
      <c r="W49" s="1108" t="s">
        <v>35</v>
      </c>
      <c r="X49" s="1108" t="s">
        <v>35</v>
      </c>
      <c r="Y49" s="1166" t="s">
        <v>35</v>
      </c>
      <c r="Z49" s="1166" t="s">
        <v>35</v>
      </c>
      <c r="AA49" s="2059" t="s">
        <v>35</v>
      </c>
      <c r="AB49" s="2092"/>
      <c r="AC49" s="2092"/>
      <c r="AD49" s="2092"/>
      <c r="AE49" s="2092"/>
      <c r="AF49" s="2092"/>
      <c r="AG49" s="2092"/>
      <c r="AH49" s="2092"/>
      <c r="AI49" s="2092"/>
      <c r="AJ49" s="2092"/>
      <c r="AK49" s="2092"/>
      <c r="AL49" s="2092"/>
      <c r="AM49" s="2092"/>
      <c r="AN49" s="2092"/>
      <c r="AO49" s="2092"/>
      <c r="AP49" s="2092"/>
      <c r="AQ49" s="2092"/>
      <c r="AR49" s="2092"/>
      <c r="AS49" s="2092"/>
      <c r="AT49" s="2092"/>
      <c r="AU49" s="2092"/>
      <c r="AV49" s="2092"/>
      <c r="AW49" s="2092"/>
      <c r="AX49" s="2092"/>
      <c r="AY49" s="2092"/>
      <c r="AZ49" s="215"/>
      <c r="BA49" s="2462"/>
      <c r="BB49" s="151" t="s">
        <v>68</v>
      </c>
      <c r="BC49" s="1172" t="s">
        <v>35</v>
      </c>
      <c r="BD49" s="1192" t="s">
        <v>35</v>
      </c>
      <c r="BE49" s="1192" t="s">
        <v>35</v>
      </c>
      <c r="BF49" s="1192" t="s">
        <v>35</v>
      </c>
      <c r="BG49" s="1213" t="s">
        <v>35</v>
      </c>
      <c r="BH49" s="1234" t="s">
        <v>35</v>
      </c>
      <c r="BI49" s="1192" t="s">
        <v>35</v>
      </c>
      <c r="BJ49" s="1192" t="s">
        <v>35</v>
      </c>
      <c r="BK49" s="1192" t="s">
        <v>35</v>
      </c>
      <c r="BL49" s="1213" t="s">
        <v>35</v>
      </c>
      <c r="BM49" s="1234" t="s">
        <v>35</v>
      </c>
      <c r="BN49" s="1192" t="s">
        <v>35</v>
      </c>
      <c r="BO49" s="1192" t="s">
        <v>35</v>
      </c>
      <c r="BP49" s="1192" t="s">
        <v>35</v>
      </c>
      <c r="BQ49" s="1213" t="s">
        <v>35</v>
      </c>
      <c r="BR49" s="1234" t="s">
        <v>35</v>
      </c>
      <c r="BS49" s="1192" t="s">
        <v>35</v>
      </c>
      <c r="BT49" s="1192" t="s">
        <v>35</v>
      </c>
      <c r="BU49" s="1192" t="s">
        <v>35</v>
      </c>
      <c r="BV49" s="1192" t="s">
        <v>35</v>
      </c>
      <c r="BW49" s="1192" t="s">
        <v>35</v>
      </c>
      <c r="BX49" s="1192" t="s">
        <v>35</v>
      </c>
      <c r="BY49" s="1254" t="s">
        <v>35</v>
      </c>
      <c r="BZ49" s="1254" t="s">
        <v>35</v>
      </c>
      <c r="CA49" s="1254" t="s">
        <v>35</v>
      </c>
      <c r="CB49" s="2103"/>
      <c r="CC49" s="2103"/>
      <c r="CD49" s="2103"/>
      <c r="CE49" s="2103"/>
      <c r="CF49" s="2103"/>
      <c r="CG49" s="2103"/>
      <c r="CH49" s="2103"/>
      <c r="CI49" s="2103"/>
      <c r="CJ49" s="2103"/>
      <c r="CK49" s="2103"/>
      <c r="CL49" s="2103"/>
      <c r="CM49" s="2103"/>
      <c r="CN49" s="2103"/>
      <c r="CO49" s="2103"/>
      <c r="CP49" s="2103"/>
      <c r="CQ49" s="2103"/>
      <c r="CR49" s="2103"/>
      <c r="CS49" s="2103"/>
      <c r="CT49" s="2103"/>
      <c r="CU49" s="2103"/>
      <c r="CV49" s="2103"/>
      <c r="CW49" s="2103"/>
      <c r="CX49" s="2103"/>
      <c r="CY49" s="2103"/>
      <c r="CZ49" s="2103"/>
    </row>
    <row r="50" s="130" customFormat="true" ht="15" customHeight="true" x14ac:dyDescent="0.2">
      <c r="A50" s="2448" t="s">
        <v>102</v>
      </c>
      <c r="B50" s="250" t="s">
        <v>100</v>
      </c>
      <c r="C50" s="1094" t="s">
        <v>35</v>
      </c>
      <c r="D50" s="1108" t="s">
        <v>35</v>
      </c>
      <c r="E50" s="1108" t="s">
        <v>35</v>
      </c>
      <c r="F50" s="1108" t="s">
        <v>35</v>
      </c>
      <c r="G50" s="1122" t="s">
        <v>35</v>
      </c>
      <c r="H50" s="1136" t="s">
        <v>35</v>
      </c>
      <c r="I50" s="1108" t="s">
        <v>35</v>
      </c>
      <c r="J50" s="1108" t="s">
        <v>35</v>
      </c>
      <c r="K50" s="1108" t="s">
        <v>35</v>
      </c>
      <c r="L50" s="1150" t="s">
        <v>35</v>
      </c>
      <c r="M50" s="1162" t="s">
        <v>35</v>
      </c>
      <c r="N50" s="1108" t="s">
        <v>35</v>
      </c>
      <c r="O50" s="1108" t="s">
        <v>35</v>
      </c>
      <c r="P50" s="1108" t="s">
        <v>35</v>
      </c>
      <c r="Q50" s="1122" t="s">
        <v>35</v>
      </c>
      <c r="R50" s="1136" t="s">
        <v>35</v>
      </c>
      <c r="S50" s="1108" t="s">
        <v>35</v>
      </c>
      <c r="T50" s="1108" t="s">
        <v>35</v>
      </c>
      <c r="U50" s="1108" t="s">
        <v>35</v>
      </c>
      <c r="V50" s="1108" t="s">
        <v>35</v>
      </c>
      <c r="W50" s="1108" t="s">
        <v>35</v>
      </c>
      <c r="X50" s="1108" t="s">
        <v>35</v>
      </c>
      <c r="Y50" s="1166" t="s">
        <v>35</v>
      </c>
      <c r="Z50" s="1166" t="s">
        <v>35</v>
      </c>
      <c r="AA50" s="2059" t="s">
        <v>35</v>
      </c>
      <c r="AB50" s="2092"/>
      <c r="AC50" s="2092"/>
      <c r="AD50" s="2092"/>
      <c r="AE50" s="2092"/>
      <c r="AF50" s="2092"/>
      <c r="AG50" s="2092"/>
      <c r="AH50" s="2092"/>
      <c r="AI50" s="2092"/>
      <c r="AJ50" s="2092"/>
      <c r="AK50" s="2092"/>
      <c r="AL50" s="2092"/>
      <c r="AM50" s="2092"/>
      <c r="AN50" s="2092"/>
      <c r="AO50" s="2092"/>
      <c r="AP50" s="2092"/>
      <c r="AQ50" s="2092"/>
      <c r="AR50" s="2092"/>
      <c r="AS50" s="2092"/>
      <c r="AT50" s="2092"/>
      <c r="AU50" s="2092"/>
      <c r="AV50" s="2092"/>
      <c r="AW50" s="2092"/>
      <c r="AX50" s="2092"/>
      <c r="AY50" s="2092"/>
      <c r="AZ50" s="215"/>
      <c r="BA50" s="2462" t="s">
        <v>102</v>
      </c>
      <c r="BB50" s="151" t="s">
        <v>100</v>
      </c>
      <c r="BC50" s="1172" t="s">
        <v>35</v>
      </c>
      <c r="BD50" s="1192" t="s">
        <v>35</v>
      </c>
      <c r="BE50" s="1192" t="s">
        <v>35</v>
      </c>
      <c r="BF50" s="1192" t="s">
        <v>35</v>
      </c>
      <c r="BG50" s="1213" t="s">
        <v>35</v>
      </c>
      <c r="BH50" s="1234" t="s">
        <v>35</v>
      </c>
      <c r="BI50" s="1192" t="s">
        <v>35</v>
      </c>
      <c r="BJ50" s="1192" t="s">
        <v>35</v>
      </c>
      <c r="BK50" s="1192" t="s">
        <v>35</v>
      </c>
      <c r="BL50" s="1213" t="s">
        <v>35</v>
      </c>
      <c r="BM50" s="1234" t="s">
        <v>35</v>
      </c>
      <c r="BN50" s="1192" t="s">
        <v>35</v>
      </c>
      <c r="BO50" s="1192" t="s">
        <v>35</v>
      </c>
      <c r="BP50" s="1192" t="s">
        <v>35</v>
      </c>
      <c r="BQ50" s="1213" t="s">
        <v>35</v>
      </c>
      <c r="BR50" s="1234" t="s">
        <v>35</v>
      </c>
      <c r="BS50" s="1192" t="s">
        <v>35</v>
      </c>
      <c r="BT50" s="1192" t="s">
        <v>35</v>
      </c>
      <c r="BU50" s="1192" t="s">
        <v>35</v>
      </c>
      <c r="BV50" s="1192" t="s">
        <v>35</v>
      </c>
      <c r="BW50" s="1192" t="s">
        <v>35</v>
      </c>
      <c r="BX50" s="1192" t="s">
        <v>35</v>
      </c>
      <c r="BY50" s="1254" t="s">
        <v>35</v>
      </c>
      <c r="BZ50" s="1254" t="s">
        <v>35</v>
      </c>
      <c r="CA50" s="1254" t="s">
        <v>35</v>
      </c>
      <c r="CB50" s="2103"/>
      <c r="CC50" s="2103"/>
      <c r="CD50" s="2103"/>
      <c r="CE50" s="2103"/>
      <c r="CF50" s="2103"/>
      <c r="CG50" s="2103"/>
      <c r="CH50" s="2103"/>
      <c r="CI50" s="2103"/>
      <c r="CJ50" s="2103"/>
      <c r="CK50" s="2103"/>
      <c r="CL50" s="2103"/>
      <c r="CM50" s="2103"/>
      <c r="CN50" s="2103"/>
      <c r="CO50" s="2103"/>
      <c r="CP50" s="2103"/>
      <c r="CQ50" s="2103"/>
      <c r="CR50" s="2103"/>
      <c r="CS50" s="2103"/>
      <c r="CT50" s="2103"/>
      <c r="CU50" s="2103"/>
      <c r="CV50" s="2103"/>
      <c r="CW50" s="2103"/>
      <c r="CX50" s="2103"/>
      <c r="CY50" s="2103"/>
      <c r="CZ50" s="2103"/>
    </row>
    <row r="51" s="130" customFormat="true" ht="15" customHeight="true" x14ac:dyDescent="0.2">
      <c r="A51" s="2448"/>
      <c r="B51" s="250" t="s">
        <v>99</v>
      </c>
      <c r="C51" s="1094" t="s">
        <v>35</v>
      </c>
      <c r="D51" s="1108" t="s">
        <v>35</v>
      </c>
      <c r="E51" s="1108" t="s">
        <v>35</v>
      </c>
      <c r="F51" s="1108" t="s">
        <v>35</v>
      </c>
      <c r="G51" s="1122" t="s">
        <v>35</v>
      </c>
      <c r="H51" s="1136" t="s">
        <v>35</v>
      </c>
      <c r="I51" s="1108" t="s">
        <v>35</v>
      </c>
      <c r="J51" s="1108" t="s">
        <v>35</v>
      </c>
      <c r="K51" s="1108" t="s">
        <v>35</v>
      </c>
      <c r="L51" s="1150" t="s">
        <v>35</v>
      </c>
      <c r="M51" s="1162" t="s">
        <v>35</v>
      </c>
      <c r="N51" s="1108" t="s">
        <v>35</v>
      </c>
      <c r="O51" s="1108" t="s">
        <v>35</v>
      </c>
      <c r="P51" s="1108" t="s">
        <v>35</v>
      </c>
      <c r="Q51" s="1122" t="s">
        <v>35</v>
      </c>
      <c r="R51" s="1136" t="s">
        <v>35</v>
      </c>
      <c r="S51" s="1108" t="s">
        <v>35</v>
      </c>
      <c r="T51" s="1108" t="s">
        <v>35</v>
      </c>
      <c r="U51" s="1108" t="s">
        <v>35</v>
      </c>
      <c r="V51" s="1108" t="s">
        <v>35</v>
      </c>
      <c r="W51" s="1108" t="s">
        <v>35</v>
      </c>
      <c r="X51" s="1108" t="s">
        <v>35</v>
      </c>
      <c r="Y51" s="1166" t="s">
        <v>35</v>
      </c>
      <c r="Z51" s="1166" t="s">
        <v>35</v>
      </c>
      <c r="AA51" s="2059" t="s">
        <v>35</v>
      </c>
      <c r="AB51" s="2092"/>
      <c r="AC51" s="2092"/>
      <c r="AD51" s="2092"/>
      <c r="AE51" s="2092"/>
      <c r="AF51" s="2092"/>
      <c r="AG51" s="2092"/>
      <c r="AH51" s="2092"/>
      <c r="AI51" s="2092"/>
      <c r="AJ51" s="2092"/>
      <c r="AK51" s="2092"/>
      <c r="AL51" s="2092"/>
      <c r="AM51" s="2092"/>
      <c r="AN51" s="2092"/>
      <c r="AO51" s="2092"/>
      <c r="AP51" s="2092"/>
      <c r="AQ51" s="2092"/>
      <c r="AR51" s="2092"/>
      <c r="AS51" s="2092"/>
      <c r="AT51" s="2092"/>
      <c r="AU51" s="2092"/>
      <c r="AV51" s="2092"/>
      <c r="AW51" s="2092"/>
      <c r="AX51" s="2092"/>
      <c r="AY51" s="2092"/>
      <c r="AZ51" s="215"/>
      <c r="BA51" s="2462"/>
      <c r="BB51" s="151" t="s">
        <v>99</v>
      </c>
      <c r="BC51" s="1172" t="s">
        <v>35</v>
      </c>
      <c r="BD51" s="1192" t="s">
        <v>35</v>
      </c>
      <c r="BE51" s="1192" t="s">
        <v>35</v>
      </c>
      <c r="BF51" s="1192" t="s">
        <v>35</v>
      </c>
      <c r="BG51" s="1213" t="s">
        <v>35</v>
      </c>
      <c r="BH51" s="1234" t="s">
        <v>35</v>
      </c>
      <c r="BI51" s="1192" t="s">
        <v>35</v>
      </c>
      <c r="BJ51" s="1192" t="s">
        <v>35</v>
      </c>
      <c r="BK51" s="1192" t="s">
        <v>35</v>
      </c>
      <c r="BL51" s="1213" t="s">
        <v>35</v>
      </c>
      <c r="BM51" s="1234" t="s">
        <v>35</v>
      </c>
      <c r="BN51" s="1192" t="s">
        <v>35</v>
      </c>
      <c r="BO51" s="1192" t="s">
        <v>35</v>
      </c>
      <c r="BP51" s="1192" t="s">
        <v>35</v>
      </c>
      <c r="BQ51" s="1213" t="s">
        <v>35</v>
      </c>
      <c r="BR51" s="1234" t="s">
        <v>35</v>
      </c>
      <c r="BS51" s="1192" t="s">
        <v>35</v>
      </c>
      <c r="BT51" s="1192" t="s">
        <v>35</v>
      </c>
      <c r="BU51" s="1192" t="s">
        <v>35</v>
      </c>
      <c r="BV51" s="1192" t="s">
        <v>35</v>
      </c>
      <c r="BW51" s="1192" t="s">
        <v>35</v>
      </c>
      <c r="BX51" s="1192" t="s">
        <v>35</v>
      </c>
      <c r="BY51" s="1254" t="s">
        <v>35</v>
      </c>
      <c r="BZ51" s="1254" t="s">
        <v>35</v>
      </c>
      <c r="CA51" s="1254" t="s">
        <v>35</v>
      </c>
      <c r="CB51" s="2103"/>
      <c r="CC51" s="2103"/>
      <c r="CD51" s="2103"/>
      <c r="CE51" s="2103"/>
      <c r="CF51" s="2103"/>
      <c r="CG51" s="2103"/>
      <c r="CH51" s="2103"/>
      <c r="CI51" s="2103"/>
      <c r="CJ51" s="2103"/>
      <c r="CK51" s="2103"/>
      <c r="CL51" s="2103"/>
      <c r="CM51" s="2103"/>
      <c r="CN51" s="2103"/>
      <c r="CO51" s="2103"/>
      <c r="CP51" s="2103"/>
      <c r="CQ51" s="2103"/>
      <c r="CR51" s="2103"/>
      <c r="CS51" s="2103"/>
      <c r="CT51" s="2103"/>
      <c r="CU51" s="2103"/>
      <c r="CV51" s="2103"/>
      <c r="CW51" s="2103"/>
      <c r="CX51" s="2103"/>
      <c r="CY51" s="2103"/>
      <c r="CZ51" s="2103"/>
    </row>
    <row r="52" s="130" customFormat="true" ht="15" customHeight="true" x14ac:dyDescent="0.2">
      <c r="A52" s="2448"/>
      <c r="B52" s="250" t="s">
        <v>68</v>
      </c>
      <c r="C52" s="1094" t="s">
        <v>35</v>
      </c>
      <c r="D52" s="1108" t="s">
        <v>35</v>
      </c>
      <c r="E52" s="1108" t="s">
        <v>35</v>
      </c>
      <c r="F52" s="1108" t="s">
        <v>35</v>
      </c>
      <c r="G52" s="1122" t="s">
        <v>35</v>
      </c>
      <c r="H52" s="1136" t="s">
        <v>35</v>
      </c>
      <c r="I52" s="1108" t="s">
        <v>35</v>
      </c>
      <c r="J52" s="1108" t="s">
        <v>35</v>
      </c>
      <c r="K52" s="1108" t="s">
        <v>35</v>
      </c>
      <c r="L52" s="1150" t="s">
        <v>35</v>
      </c>
      <c r="M52" s="1162" t="s">
        <v>35</v>
      </c>
      <c r="N52" s="1108" t="s">
        <v>35</v>
      </c>
      <c r="O52" s="1108" t="s">
        <v>35</v>
      </c>
      <c r="P52" s="1108" t="s">
        <v>35</v>
      </c>
      <c r="Q52" s="1122" t="s">
        <v>35</v>
      </c>
      <c r="R52" s="1136" t="s">
        <v>35</v>
      </c>
      <c r="S52" s="1108" t="s">
        <v>35</v>
      </c>
      <c r="T52" s="1108" t="s">
        <v>35</v>
      </c>
      <c r="U52" s="1108" t="s">
        <v>35</v>
      </c>
      <c r="V52" s="1108" t="s">
        <v>35</v>
      </c>
      <c r="W52" s="1108" t="s">
        <v>35</v>
      </c>
      <c r="X52" s="1108" t="s">
        <v>35</v>
      </c>
      <c r="Y52" s="1166" t="s">
        <v>35</v>
      </c>
      <c r="Z52" s="1166" t="s">
        <v>35</v>
      </c>
      <c r="AA52" s="2059" t="s">
        <v>35</v>
      </c>
      <c r="AB52" s="2092"/>
      <c r="AC52" s="2092"/>
      <c r="AD52" s="2092"/>
      <c r="AE52" s="2092"/>
      <c r="AF52" s="2092"/>
      <c r="AG52" s="2092"/>
      <c r="AH52" s="2092"/>
      <c r="AI52" s="2092"/>
      <c r="AJ52" s="2092"/>
      <c r="AK52" s="2092"/>
      <c r="AL52" s="2092"/>
      <c r="AM52" s="2092"/>
      <c r="AN52" s="2092"/>
      <c r="AO52" s="2092"/>
      <c r="AP52" s="2092"/>
      <c r="AQ52" s="2092"/>
      <c r="AR52" s="2092"/>
      <c r="AS52" s="2092"/>
      <c r="AT52" s="2092"/>
      <c r="AU52" s="2092"/>
      <c r="AV52" s="2092"/>
      <c r="AW52" s="2092"/>
      <c r="AX52" s="2092"/>
      <c r="AY52" s="2092"/>
      <c r="AZ52" s="215"/>
      <c r="BA52" s="2462"/>
      <c r="BB52" s="151" t="s">
        <v>68</v>
      </c>
      <c r="BC52" s="1172" t="s">
        <v>35</v>
      </c>
      <c r="BD52" s="1192" t="s">
        <v>35</v>
      </c>
      <c r="BE52" s="1192" t="s">
        <v>35</v>
      </c>
      <c r="BF52" s="1192" t="s">
        <v>35</v>
      </c>
      <c r="BG52" s="1213" t="s">
        <v>35</v>
      </c>
      <c r="BH52" s="1234" t="s">
        <v>35</v>
      </c>
      <c r="BI52" s="1192" t="s">
        <v>35</v>
      </c>
      <c r="BJ52" s="1192" t="s">
        <v>35</v>
      </c>
      <c r="BK52" s="1192" t="s">
        <v>35</v>
      </c>
      <c r="BL52" s="1213" t="s">
        <v>35</v>
      </c>
      <c r="BM52" s="1234" t="s">
        <v>35</v>
      </c>
      <c r="BN52" s="1192" t="s">
        <v>35</v>
      </c>
      <c r="BO52" s="1192" t="s">
        <v>35</v>
      </c>
      <c r="BP52" s="1192" t="s">
        <v>35</v>
      </c>
      <c r="BQ52" s="1213" t="s">
        <v>35</v>
      </c>
      <c r="BR52" s="1234" t="s">
        <v>35</v>
      </c>
      <c r="BS52" s="1192" t="s">
        <v>35</v>
      </c>
      <c r="BT52" s="1192" t="s">
        <v>35</v>
      </c>
      <c r="BU52" s="1192" t="s">
        <v>35</v>
      </c>
      <c r="BV52" s="1192" t="s">
        <v>35</v>
      </c>
      <c r="BW52" s="1192" t="s">
        <v>35</v>
      </c>
      <c r="BX52" s="1192" t="s">
        <v>35</v>
      </c>
      <c r="BY52" s="1254" t="s">
        <v>35</v>
      </c>
      <c r="BZ52" s="1254" t="s">
        <v>35</v>
      </c>
      <c r="CA52" s="1254" t="s">
        <v>35</v>
      </c>
      <c r="CB52" s="2103"/>
      <c r="CC52" s="2103"/>
      <c r="CD52" s="2103"/>
      <c r="CE52" s="2103"/>
      <c r="CF52" s="2103"/>
      <c r="CG52" s="2103"/>
      <c r="CH52" s="2103"/>
      <c r="CI52" s="2103"/>
      <c r="CJ52" s="2103"/>
      <c r="CK52" s="2103"/>
      <c r="CL52" s="2103"/>
      <c r="CM52" s="2103"/>
      <c r="CN52" s="2103"/>
      <c r="CO52" s="2103"/>
      <c r="CP52" s="2103"/>
      <c r="CQ52" s="2103"/>
      <c r="CR52" s="2103"/>
      <c r="CS52" s="2103"/>
      <c r="CT52" s="2103"/>
      <c r="CU52" s="2103"/>
      <c r="CV52" s="2103"/>
      <c r="CW52" s="2103"/>
      <c r="CX52" s="2103"/>
      <c r="CY52" s="2103"/>
      <c r="CZ52" s="2103"/>
    </row>
    <row r="53" s="130" customFormat="true" ht="15" customHeight="true" x14ac:dyDescent="0.2">
      <c r="A53" s="2448" t="s">
        <v>105</v>
      </c>
      <c r="B53" s="250" t="s">
        <v>100</v>
      </c>
      <c r="C53" s="1094" t="s">
        <v>35</v>
      </c>
      <c r="D53" s="1108" t="s">
        <v>35</v>
      </c>
      <c r="E53" s="1108" t="s">
        <v>35</v>
      </c>
      <c r="F53" s="1108" t="s">
        <v>35</v>
      </c>
      <c r="G53" s="1122" t="s">
        <v>35</v>
      </c>
      <c r="H53" s="1136" t="s">
        <v>35</v>
      </c>
      <c r="I53" s="1108" t="s">
        <v>35</v>
      </c>
      <c r="J53" s="1108" t="s">
        <v>35</v>
      </c>
      <c r="K53" s="1108" t="s">
        <v>35</v>
      </c>
      <c r="L53" s="1150" t="s">
        <v>35</v>
      </c>
      <c r="M53" s="1162" t="s">
        <v>35</v>
      </c>
      <c r="N53" s="1108" t="s">
        <v>35</v>
      </c>
      <c r="O53" s="1108" t="s">
        <v>35</v>
      </c>
      <c r="P53" s="1108" t="s">
        <v>35</v>
      </c>
      <c r="Q53" s="1122" t="s">
        <v>35</v>
      </c>
      <c r="R53" s="1136" t="s">
        <v>35</v>
      </c>
      <c r="S53" s="1108" t="s">
        <v>35</v>
      </c>
      <c r="T53" s="1108" t="s">
        <v>35</v>
      </c>
      <c r="U53" s="1108" t="s">
        <v>35</v>
      </c>
      <c r="V53" s="1108" t="s">
        <v>35</v>
      </c>
      <c r="W53" s="1108" t="s">
        <v>35</v>
      </c>
      <c r="X53" s="1108" t="s">
        <v>35</v>
      </c>
      <c r="Y53" s="1166" t="s">
        <v>35</v>
      </c>
      <c r="Z53" s="1166" t="s">
        <v>35</v>
      </c>
      <c r="AA53" s="2059" t="s">
        <v>35</v>
      </c>
      <c r="AB53" s="2092"/>
      <c r="AC53" s="2092"/>
      <c r="AD53" s="2092"/>
      <c r="AE53" s="2092"/>
      <c r="AF53" s="2092"/>
      <c r="AG53" s="2092"/>
      <c r="AH53" s="2092"/>
      <c r="AI53" s="2092"/>
      <c r="AJ53" s="2092"/>
      <c r="AK53" s="2092"/>
      <c r="AL53" s="2092"/>
      <c r="AM53" s="2092"/>
      <c r="AN53" s="2092"/>
      <c r="AO53" s="2092"/>
      <c r="AP53" s="2092"/>
      <c r="AQ53" s="2092"/>
      <c r="AR53" s="2092"/>
      <c r="AS53" s="2092"/>
      <c r="AT53" s="2092"/>
      <c r="AU53" s="2092"/>
      <c r="AV53" s="2092"/>
      <c r="AW53" s="2092"/>
      <c r="AX53" s="2092"/>
      <c r="AY53" s="2092"/>
      <c r="AZ53" s="215"/>
      <c r="BA53" s="2462" t="s">
        <v>105</v>
      </c>
      <c r="BB53" s="151" t="s">
        <v>100</v>
      </c>
      <c r="BC53" s="1172" t="s">
        <v>35</v>
      </c>
      <c r="BD53" s="1192" t="s">
        <v>35</v>
      </c>
      <c r="BE53" s="1192" t="s">
        <v>35</v>
      </c>
      <c r="BF53" s="1192" t="s">
        <v>35</v>
      </c>
      <c r="BG53" s="1213" t="s">
        <v>35</v>
      </c>
      <c r="BH53" s="1234" t="s">
        <v>35</v>
      </c>
      <c r="BI53" s="1192" t="s">
        <v>35</v>
      </c>
      <c r="BJ53" s="1192" t="s">
        <v>35</v>
      </c>
      <c r="BK53" s="1192" t="s">
        <v>35</v>
      </c>
      <c r="BL53" s="1213" t="s">
        <v>35</v>
      </c>
      <c r="BM53" s="1234" t="s">
        <v>35</v>
      </c>
      <c r="BN53" s="1192" t="s">
        <v>35</v>
      </c>
      <c r="BO53" s="1192" t="s">
        <v>35</v>
      </c>
      <c r="BP53" s="1192" t="s">
        <v>35</v>
      </c>
      <c r="BQ53" s="1213" t="s">
        <v>35</v>
      </c>
      <c r="BR53" s="1234" t="s">
        <v>35</v>
      </c>
      <c r="BS53" s="1192" t="s">
        <v>35</v>
      </c>
      <c r="BT53" s="1192" t="s">
        <v>35</v>
      </c>
      <c r="BU53" s="1192" t="s">
        <v>35</v>
      </c>
      <c r="BV53" s="1192" t="s">
        <v>35</v>
      </c>
      <c r="BW53" s="1192" t="s">
        <v>35</v>
      </c>
      <c r="BX53" s="1192" t="s">
        <v>35</v>
      </c>
      <c r="BY53" s="1254" t="s">
        <v>35</v>
      </c>
      <c r="BZ53" s="1254" t="s">
        <v>35</v>
      </c>
      <c r="CA53" s="1254" t="s">
        <v>35</v>
      </c>
      <c r="CB53" s="2103"/>
      <c r="CC53" s="2103"/>
      <c r="CD53" s="2103"/>
      <c r="CE53" s="2103"/>
      <c r="CF53" s="2103"/>
      <c r="CG53" s="2103"/>
      <c r="CH53" s="2103"/>
      <c r="CI53" s="2103"/>
      <c r="CJ53" s="2103"/>
      <c r="CK53" s="2103"/>
      <c r="CL53" s="2103"/>
      <c r="CM53" s="2103"/>
      <c r="CN53" s="2103"/>
      <c r="CO53" s="2103"/>
      <c r="CP53" s="2103"/>
      <c r="CQ53" s="2103"/>
      <c r="CR53" s="2103"/>
      <c r="CS53" s="2103"/>
      <c r="CT53" s="2103"/>
      <c r="CU53" s="2103"/>
      <c r="CV53" s="2103"/>
      <c r="CW53" s="2103"/>
      <c r="CX53" s="2103"/>
      <c r="CY53" s="2103"/>
      <c r="CZ53" s="2103"/>
    </row>
    <row r="54" s="130" customFormat="true" ht="15" customHeight="true" x14ac:dyDescent="0.2">
      <c r="A54" s="2448"/>
      <c r="B54" s="250" t="s">
        <v>99</v>
      </c>
      <c r="C54" s="1094" t="s">
        <v>35</v>
      </c>
      <c r="D54" s="1108" t="s">
        <v>35</v>
      </c>
      <c r="E54" s="1108" t="s">
        <v>35</v>
      </c>
      <c r="F54" s="1108" t="s">
        <v>35</v>
      </c>
      <c r="G54" s="1122" t="s">
        <v>35</v>
      </c>
      <c r="H54" s="1136" t="s">
        <v>35</v>
      </c>
      <c r="I54" s="1108" t="s">
        <v>35</v>
      </c>
      <c r="J54" s="1108" t="s">
        <v>35</v>
      </c>
      <c r="K54" s="1108" t="s">
        <v>35</v>
      </c>
      <c r="L54" s="1150" t="s">
        <v>35</v>
      </c>
      <c r="M54" s="1162" t="s">
        <v>35</v>
      </c>
      <c r="N54" s="1108" t="s">
        <v>35</v>
      </c>
      <c r="O54" s="1108" t="s">
        <v>35</v>
      </c>
      <c r="P54" s="1108" t="s">
        <v>35</v>
      </c>
      <c r="Q54" s="1122" t="s">
        <v>35</v>
      </c>
      <c r="R54" s="1136" t="s">
        <v>35</v>
      </c>
      <c r="S54" s="1108" t="s">
        <v>35</v>
      </c>
      <c r="T54" s="1108" t="s">
        <v>35</v>
      </c>
      <c r="U54" s="1108" t="s">
        <v>35</v>
      </c>
      <c r="V54" s="1108" t="s">
        <v>35</v>
      </c>
      <c r="W54" s="1108" t="s">
        <v>35</v>
      </c>
      <c r="X54" s="1108" t="s">
        <v>35</v>
      </c>
      <c r="Y54" s="1166" t="s">
        <v>35</v>
      </c>
      <c r="Z54" s="1166" t="s">
        <v>35</v>
      </c>
      <c r="AA54" s="2059" t="s">
        <v>35</v>
      </c>
      <c r="AB54" s="2092"/>
      <c r="AC54" s="2092"/>
      <c r="AD54" s="2092"/>
      <c r="AE54" s="2092"/>
      <c r="AF54" s="2092"/>
      <c r="AG54" s="2092"/>
      <c r="AH54" s="2092"/>
      <c r="AI54" s="2092"/>
      <c r="AJ54" s="2092"/>
      <c r="AK54" s="2092"/>
      <c r="AL54" s="2092"/>
      <c r="AM54" s="2092"/>
      <c r="AN54" s="2092"/>
      <c r="AO54" s="2092"/>
      <c r="AP54" s="2092"/>
      <c r="AQ54" s="2092"/>
      <c r="AR54" s="2092"/>
      <c r="AS54" s="2092"/>
      <c r="AT54" s="2092"/>
      <c r="AU54" s="2092"/>
      <c r="AV54" s="2092"/>
      <c r="AW54" s="2092"/>
      <c r="AX54" s="2092"/>
      <c r="AY54" s="2092"/>
      <c r="AZ54" s="215"/>
      <c r="BA54" s="2462"/>
      <c r="BB54" s="151" t="s">
        <v>99</v>
      </c>
      <c r="BC54" s="1172" t="s">
        <v>35</v>
      </c>
      <c r="BD54" s="1192" t="s">
        <v>35</v>
      </c>
      <c r="BE54" s="1192" t="s">
        <v>35</v>
      </c>
      <c r="BF54" s="1192" t="s">
        <v>35</v>
      </c>
      <c r="BG54" s="1213" t="s">
        <v>35</v>
      </c>
      <c r="BH54" s="1234" t="s">
        <v>35</v>
      </c>
      <c r="BI54" s="1192" t="s">
        <v>35</v>
      </c>
      <c r="BJ54" s="1192" t="s">
        <v>35</v>
      </c>
      <c r="BK54" s="1192" t="s">
        <v>35</v>
      </c>
      <c r="BL54" s="1213" t="s">
        <v>35</v>
      </c>
      <c r="BM54" s="1234" t="s">
        <v>35</v>
      </c>
      <c r="BN54" s="1192" t="s">
        <v>35</v>
      </c>
      <c r="BO54" s="1192" t="s">
        <v>35</v>
      </c>
      <c r="BP54" s="1192" t="s">
        <v>35</v>
      </c>
      <c r="BQ54" s="1213" t="s">
        <v>35</v>
      </c>
      <c r="BR54" s="1234" t="s">
        <v>35</v>
      </c>
      <c r="BS54" s="1192" t="s">
        <v>35</v>
      </c>
      <c r="BT54" s="1192" t="s">
        <v>35</v>
      </c>
      <c r="BU54" s="1192" t="s">
        <v>35</v>
      </c>
      <c r="BV54" s="1192" t="s">
        <v>35</v>
      </c>
      <c r="BW54" s="1192" t="s">
        <v>35</v>
      </c>
      <c r="BX54" s="1192" t="s">
        <v>35</v>
      </c>
      <c r="BY54" s="1254" t="s">
        <v>35</v>
      </c>
      <c r="BZ54" s="1254" t="s">
        <v>35</v>
      </c>
      <c r="CA54" s="1254" t="s">
        <v>35</v>
      </c>
      <c r="CB54" s="2103"/>
      <c r="CC54" s="2103"/>
      <c r="CD54" s="2103"/>
      <c r="CE54" s="2103"/>
      <c r="CF54" s="2103"/>
      <c r="CG54" s="2103"/>
      <c r="CH54" s="2103"/>
      <c r="CI54" s="2103"/>
      <c r="CJ54" s="2103"/>
      <c r="CK54" s="2103"/>
      <c r="CL54" s="2103"/>
      <c r="CM54" s="2103"/>
      <c r="CN54" s="2103"/>
      <c r="CO54" s="2103"/>
      <c r="CP54" s="2103"/>
      <c r="CQ54" s="2103"/>
      <c r="CR54" s="2103"/>
      <c r="CS54" s="2103"/>
      <c r="CT54" s="2103"/>
      <c r="CU54" s="2103"/>
      <c r="CV54" s="2103"/>
      <c r="CW54" s="2103"/>
      <c r="CX54" s="2103"/>
      <c r="CY54" s="2103"/>
      <c r="CZ54" s="2103"/>
    </row>
    <row r="55" s="130" customFormat="true" ht="15" customHeight="true" x14ac:dyDescent="0.2">
      <c r="A55" s="2487"/>
      <c r="B55" s="251" t="s">
        <v>68</v>
      </c>
      <c r="C55" s="1097" t="s">
        <v>35</v>
      </c>
      <c r="D55" s="1111" t="s">
        <v>35</v>
      </c>
      <c r="E55" s="1111" t="s">
        <v>35</v>
      </c>
      <c r="F55" s="1111" t="s">
        <v>35</v>
      </c>
      <c r="G55" s="1125" t="s">
        <v>35</v>
      </c>
      <c r="H55" s="1139" t="s">
        <v>35</v>
      </c>
      <c r="I55" s="1111" t="s">
        <v>35</v>
      </c>
      <c r="J55" s="1111" t="s">
        <v>35</v>
      </c>
      <c r="K55" s="1111" t="s">
        <v>35</v>
      </c>
      <c r="L55" s="1153" t="s">
        <v>35</v>
      </c>
      <c r="M55" s="1164" t="s">
        <v>35</v>
      </c>
      <c r="N55" s="1111" t="s">
        <v>35</v>
      </c>
      <c r="O55" s="1111" t="s">
        <v>35</v>
      </c>
      <c r="P55" s="1111" t="s">
        <v>35</v>
      </c>
      <c r="Q55" s="1125" t="s">
        <v>35</v>
      </c>
      <c r="R55" s="2018" t="s">
        <v>35</v>
      </c>
      <c r="S55" s="2019" t="s">
        <v>35</v>
      </c>
      <c r="T55" s="2019" t="s">
        <v>35</v>
      </c>
      <c r="U55" s="2019" t="s">
        <v>35</v>
      </c>
      <c r="V55" s="2019" t="s">
        <v>35</v>
      </c>
      <c r="W55" s="2019" t="s">
        <v>35</v>
      </c>
      <c r="X55" s="2019" t="s">
        <v>35</v>
      </c>
      <c r="Y55" s="2019" t="s">
        <v>35</v>
      </c>
      <c r="Z55" s="2019" t="s">
        <v>35</v>
      </c>
      <c r="AA55" s="2061" t="s">
        <v>35</v>
      </c>
      <c r="AB55" s="2093"/>
      <c r="AC55" s="2093"/>
      <c r="AD55" s="2093"/>
      <c r="AE55" s="2093"/>
      <c r="AF55" s="2093"/>
      <c r="AG55" s="2093"/>
      <c r="AH55" s="2093"/>
      <c r="AI55" s="2093"/>
      <c r="AJ55" s="2093"/>
      <c r="AK55" s="2093"/>
      <c r="AL55" s="2093"/>
      <c r="AM55" s="2093"/>
      <c r="AN55" s="2093"/>
      <c r="AO55" s="2093"/>
      <c r="AP55" s="2093"/>
      <c r="AQ55" s="2093"/>
      <c r="AR55" s="2093"/>
      <c r="AS55" s="2093"/>
      <c r="AT55" s="2093"/>
      <c r="AU55" s="2093"/>
      <c r="AV55" s="2093"/>
      <c r="AW55" s="2093"/>
      <c r="AX55" s="2093"/>
      <c r="AY55" s="2093"/>
      <c r="AZ55" s="215"/>
      <c r="BA55" s="2488"/>
      <c r="BB55" s="152" t="s">
        <v>68</v>
      </c>
      <c r="BC55" s="1173" t="s">
        <v>35</v>
      </c>
      <c r="BD55" s="1193" t="s">
        <v>35</v>
      </c>
      <c r="BE55" s="1193" t="s">
        <v>35</v>
      </c>
      <c r="BF55" s="1193" t="s">
        <v>35</v>
      </c>
      <c r="BG55" s="1214" t="s">
        <v>35</v>
      </c>
      <c r="BH55" s="1235" t="s">
        <v>35</v>
      </c>
      <c r="BI55" s="1193" t="s">
        <v>35</v>
      </c>
      <c r="BJ55" s="1193" t="s">
        <v>35</v>
      </c>
      <c r="BK55" s="1193" t="s">
        <v>35</v>
      </c>
      <c r="BL55" s="1214" t="s">
        <v>35</v>
      </c>
      <c r="BM55" s="1235" t="s">
        <v>35</v>
      </c>
      <c r="BN55" s="1193" t="s">
        <v>35</v>
      </c>
      <c r="BO55" s="1193" t="s">
        <v>35</v>
      </c>
      <c r="BP55" s="1193" t="s">
        <v>35</v>
      </c>
      <c r="BQ55" s="1214" t="s">
        <v>35</v>
      </c>
      <c r="BR55" s="2020" t="s">
        <v>35</v>
      </c>
      <c r="BS55" s="2021" t="s">
        <v>35</v>
      </c>
      <c r="BT55" s="2021" t="s">
        <v>35</v>
      </c>
      <c r="BU55" s="2021" t="s">
        <v>35</v>
      </c>
      <c r="BV55" s="2021" t="s">
        <v>35</v>
      </c>
      <c r="BW55" s="2021" t="s">
        <v>35</v>
      </c>
      <c r="BX55" s="2021" t="s">
        <v>35</v>
      </c>
      <c r="BY55" s="2021" t="s">
        <v>35</v>
      </c>
      <c r="BZ55" s="1270" t="s">
        <v>35</v>
      </c>
      <c r="CA55" s="1270" t="s">
        <v>35</v>
      </c>
      <c r="CB55" s="2104"/>
      <c r="CC55" s="2104"/>
      <c r="CD55" s="2104"/>
      <c r="CE55" s="2104"/>
      <c r="CF55" s="2104"/>
      <c r="CG55" s="2104"/>
      <c r="CH55" s="2104"/>
      <c r="CI55" s="2104"/>
      <c r="CJ55" s="2104"/>
      <c r="CK55" s="2104"/>
      <c r="CL55" s="2104"/>
      <c r="CM55" s="2104"/>
      <c r="CN55" s="2104"/>
      <c r="CO55" s="2104"/>
      <c r="CP55" s="2104"/>
      <c r="CQ55" s="2104"/>
      <c r="CR55" s="2104"/>
      <c r="CS55" s="2104"/>
      <c r="CT55" s="2104"/>
      <c r="CU55" s="2104"/>
      <c r="CV55" s="2104"/>
      <c r="CW55" s="2104"/>
      <c r="CX55" s="2104"/>
      <c r="CY55" s="2104"/>
      <c r="CZ55" s="2104"/>
    </row>
    <row r="56" s="399" customFormat="true" ht="15" customHeight="true" x14ac:dyDescent="0.2">
      <c r="A56" s="132"/>
      <c r="B56" s="185"/>
      <c r="C56" s="2449" t="s">
        <v>114</v>
      </c>
      <c r="D56" s="2450"/>
      <c r="E56" s="2450"/>
      <c r="F56" s="2450"/>
      <c r="G56" s="2451"/>
      <c r="H56" s="2452" t="s">
        <v>38</v>
      </c>
      <c r="I56" s="2453"/>
      <c r="J56" s="2453"/>
      <c r="K56" s="2453"/>
      <c r="L56" s="2454"/>
      <c r="M56" s="2455" t="s">
        <v>37</v>
      </c>
      <c r="N56" s="2453"/>
      <c r="O56" s="2453"/>
      <c r="P56" s="2453"/>
      <c r="Q56" s="2454"/>
      <c r="R56" s="2011" t="s">
        <v>137</v>
      </c>
      <c r="S56" s="2047"/>
      <c r="T56" s="2047"/>
      <c r="U56" s="2047"/>
      <c r="V56" s="2047"/>
      <c r="W56" s="2047"/>
      <c r="X56" s="2047"/>
      <c r="Y56" s="2047"/>
      <c r="Z56" s="2047"/>
      <c r="AA56" s="2048"/>
      <c r="AB56" s="615"/>
      <c r="AC56" s="615"/>
      <c r="AD56" s="615"/>
      <c r="AE56" s="615"/>
      <c r="AF56" s="615"/>
      <c r="AG56" s="615"/>
      <c r="AH56" s="615"/>
      <c r="AI56" s="615"/>
      <c r="AJ56" s="615"/>
      <c r="AK56" s="615"/>
      <c r="AL56" s="615"/>
      <c r="AM56" s="615"/>
      <c r="AN56" s="615"/>
      <c r="AO56" s="615"/>
      <c r="AP56" s="615"/>
      <c r="AQ56" s="615"/>
      <c r="AR56" s="615"/>
      <c r="AS56" s="615"/>
      <c r="AT56" s="615"/>
      <c r="AU56" s="615"/>
      <c r="AV56" s="615"/>
      <c r="AW56" s="615"/>
      <c r="AX56" s="615"/>
      <c r="AY56" s="615"/>
      <c r="AZ56" s="216"/>
      <c r="BA56" s="217" t="s">
        <v>128</v>
      </c>
      <c r="BB56" s="115" t="s">
        <v>95</v>
      </c>
      <c r="BC56" s="2501" t="s">
        <v>114</v>
      </c>
      <c r="BD56" s="2502"/>
      <c r="BE56" s="2502"/>
      <c r="BF56" s="2502"/>
      <c r="BG56" s="2503"/>
      <c r="BH56" s="2504" t="s">
        <v>38</v>
      </c>
      <c r="BI56" s="2502"/>
      <c r="BJ56" s="2502"/>
      <c r="BK56" s="2502"/>
      <c r="BL56" s="2503"/>
      <c r="BM56" s="2504" t="s">
        <v>37</v>
      </c>
      <c r="BN56" s="2502"/>
      <c r="BO56" s="2502"/>
      <c r="BP56" s="2502"/>
      <c r="BQ56" s="2505"/>
      <c r="BR56" s="2015"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9" customFormat="true" ht="24" x14ac:dyDescent="0.2">
      <c r="A57" s="186" t="s">
        <v>69</v>
      </c>
      <c r="B57" s="244"/>
      <c r="C57" s="275" t="s">
        <v>0</v>
      </c>
      <c r="D57" s="276" t="s">
        <v>1</v>
      </c>
      <c r="E57" s="276" t="s">
        <v>2</v>
      </c>
      <c r="F57" s="276" t="s">
        <v>3</v>
      </c>
      <c r="G57" s="277" t="s">
        <v>4</v>
      </c>
      <c r="H57" s="780" t="s">
        <v>0</v>
      </c>
      <c r="I57" s="707" t="s">
        <v>1</v>
      </c>
      <c r="J57" s="707" t="s">
        <v>2</v>
      </c>
      <c r="K57" s="707" t="s">
        <v>3</v>
      </c>
      <c r="L57" s="708" t="s">
        <v>4</v>
      </c>
      <c r="M57" s="764" t="s">
        <v>0</v>
      </c>
      <c r="N57" s="707" t="s">
        <v>1</v>
      </c>
      <c r="O57" s="707" t="s">
        <v>2</v>
      </c>
      <c r="P57" s="707" t="s">
        <v>3</v>
      </c>
      <c r="Q57" s="799" t="s">
        <v>4</v>
      </c>
      <c r="R57" s="780" t="s">
        <v>149</v>
      </c>
      <c r="S57" s="707" t="s">
        <v>150</v>
      </c>
      <c r="T57" s="707" t="s">
        <v>151</v>
      </c>
      <c r="U57" s="707" t="s">
        <v>152</v>
      </c>
      <c r="V57" s="707" t="s">
        <v>153</v>
      </c>
      <c r="W57" s="707" t="s">
        <v>154</v>
      </c>
      <c r="X57" s="707" t="s">
        <v>155</v>
      </c>
      <c r="Y57" s="707" t="s">
        <v>156</v>
      </c>
      <c r="Z57" s="707" t="s">
        <v>157</v>
      </c>
      <c r="AA57" s="709" t="s">
        <v>158</v>
      </c>
      <c r="AB57" s="615"/>
      <c r="AC57" s="615"/>
      <c r="AD57" s="615"/>
      <c r="AE57" s="615"/>
      <c r="AF57" s="615"/>
      <c r="AG57" s="615"/>
      <c r="AH57" s="615"/>
      <c r="AI57" s="615"/>
      <c r="AJ57" s="615"/>
      <c r="AK57" s="615"/>
      <c r="AL57" s="615"/>
      <c r="AM57" s="615"/>
      <c r="AN57" s="615"/>
      <c r="AO57" s="615"/>
      <c r="AP57" s="615"/>
      <c r="AQ57" s="615"/>
      <c r="AR57" s="615"/>
      <c r="AS57" s="615"/>
      <c r="AT57" s="615"/>
      <c r="AU57" s="615"/>
      <c r="AV57" s="615"/>
      <c r="AW57" s="615"/>
      <c r="AX57" s="615"/>
      <c r="AY57" s="615"/>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149</v>
      </c>
      <c r="BS57" s="170" t="s">
        <v>150</v>
      </c>
      <c r="BT57" s="170" t="s">
        <v>151</v>
      </c>
      <c r="BU57" s="170" t="s">
        <v>152</v>
      </c>
      <c r="BV57" s="170" t="s">
        <v>153</v>
      </c>
      <c r="BW57" s="170" t="s">
        <v>154</v>
      </c>
      <c r="BX57" s="170" t="s">
        <v>155</v>
      </c>
      <c r="BY57" s="171" t="s">
        <v>156</v>
      </c>
      <c r="BZ57" s="171" t="s">
        <v>157</v>
      </c>
      <c r="CA57" s="171" t="s">
        <v>158</v>
      </c>
      <c r="CB57" s="2105"/>
      <c r="CC57" s="2105"/>
      <c r="CD57" s="2105"/>
      <c r="CE57" s="2105"/>
      <c r="CF57" s="2105"/>
      <c r="CG57" s="2105"/>
      <c r="CH57" s="2105"/>
      <c r="CI57" s="2105"/>
      <c r="CJ57" s="2105"/>
      <c r="CK57" s="2105"/>
      <c r="CL57" s="2105"/>
      <c r="CM57" s="2105"/>
      <c r="CN57" s="2105"/>
      <c r="CO57" s="2105"/>
      <c r="CP57" s="2105"/>
      <c r="CQ57" s="2105"/>
      <c r="CR57" s="2105"/>
      <c r="CS57" s="2105"/>
      <c r="CT57" s="2105"/>
      <c r="CU57" s="2105"/>
      <c r="CV57" s="2105"/>
      <c r="CW57" s="2105"/>
      <c r="CX57" s="2105"/>
      <c r="CY57" s="2105"/>
      <c r="CZ57" s="2105"/>
    </row>
    <row r="58" s="399" customFormat="true" ht="15" customHeight="true" x14ac:dyDescent="0.2">
      <c r="A58" s="2429" t="s">
        <v>160</v>
      </c>
      <c r="B58" s="1064" t="s">
        <v>161</v>
      </c>
      <c r="C58" s="896">
        <v>1.4911473835012137</v>
      </c>
      <c r="D58" s="897">
        <v>2.5178463812398766</v>
      </c>
      <c r="E58" s="897">
        <v>4.8918558639960423</v>
      </c>
      <c r="F58" s="897">
        <v>13.829205733525704</v>
      </c>
      <c r="G58" s="898">
        <v>30.924170970471465</v>
      </c>
      <c r="H58" s="899">
        <v>12.879481540357121</v>
      </c>
      <c r="I58" s="897">
        <v>12.261111641596507</v>
      </c>
      <c r="J58" s="897">
        <v>11.319310388308606</v>
      </c>
      <c r="K58" s="897">
        <v>19.53727861906205</v>
      </c>
      <c r="L58" s="900">
        <v>55.016176694687914</v>
      </c>
      <c r="M58" s="901">
        <v>0.94519600302753648</v>
      </c>
      <c r="N58" s="897">
        <v>1.6448488610539738</v>
      </c>
      <c r="O58" s="897">
        <v>2.3259409538554197</v>
      </c>
      <c r="P58" s="897">
        <v>3.6224535337201629</v>
      </c>
      <c r="Q58" s="898">
        <v>12.167191306538413</v>
      </c>
      <c r="R58" s="899">
        <v>7.9499267961971407</v>
      </c>
      <c r="S58" s="897">
        <v>8.104524903474001</v>
      </c>
      <c r="T58" s="897">
        <v>7.7383035626985173</v>
      </c>
      <c r="U58" s="897">
        <v>23.036074531056119</v>
      </c>
      <c r="V58" s="897">
        <v>6.7930051138339413</v>
      </c>
      <c r="W58" s="897">
        <v>6.3842542430415721</v>
      </c>
      <c r="X58" s="897">
        <v>8.069542189170182</v>
      </c>
      <c r="Y58" s="897">
        <v>8.0800230625549698</v>
      </c>
      <c r="Z58" s="897">
        <v>2.4318738014236807</v>
      </c>
      <c r="AA58" s="2062">
        <v>3.6215121774239383</v>
      </c>
      <c r="AB58" s="615"/>
      <c r="AC58" s="615"/>
      <c r="AD58" s="615"/>
      <c r="AE58" s="615"/>
      <c r="AF58" s="615"/>
      <c r="AG58" s="615"/>
      <c r="AH58" s="615"/>
      <c r="AI58" s="615"/>
      <c r="AJ58" s="615"/>
      <c r="AK58" s="615"/>
      <c r="AL58" s="615"/>
      <c r="AM58" s="615"/>
      <c r="AN58" s="615"/>
      <c r="AO58" s="615"/>
      <c r="AP58" s="615"/>
      <c r="AQ58" s="615"/>
      <c r="AR58" s="615"/>
      <c r="AS58" s="615"/>
      <c r="AT58" s="615"/>
      <c r="AU58" s="615"/>
      <c r="AV58" s="615"/>
      <c r="AW58" s="615"/>
      <c r="AX58" s="615"/>
      <c r="AY58" s="615"/>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2106"/>
      <c r="CC58" s="2106"/>
      <c r="CD58" s="2106"/>
      <c r="CE58" s="2106"/>
      <c r="CF58" s="2106"/>
      <c r="CG58" s="2106"/>
      <c r="CH58" s="2106"/>
      <c r="CI58" s="2106"/>
      <c r="CJ58" s="2106"/>
      <c r="CK58" s="2106"/>
      <c r="CL58" s="2106"/>
      <c r="CM58" s="2106"/>
      <c r="CN58" s="2106"/>
      <c r="CO58" s="2106"/>
      <c r="CP58" s="2106"/>
      <c r="CQ58" s="2106"/>
      <c r="CR58" s="2106"/>
      <c r="CS58" s="2106"/>
      <c r="CT58" s="2106"/>
      <c r="CU58" s="2106"/>
      <c r="CV58" s="2106"/>
      <c r="CW58" s="2106"/>
      <c r="CX58" s="2106"/>
      <c r="CY58" s="2106"/>
      <c r="CZ58" s="2106"/>
    </row>
    <row r="59" s="399" customFormat="true" ht="15" customHeight="true" x14ac:dyDescent="0.2">
      <c r="A59" s="2430"/>
      <c r="B59" s="1065" t="s">
        <v>162</v>
      </c>
      <c r="C59" s="902">
        <v>28.392894892299974</v>
      </c>
      <c r="D59" s="903">
        <v>26.829933135329455</v>
      </c>
      <c r="E59" s="903">
        <v>37.033892658962699</v>
      </c>
      <c r="F59" s="903">
        <v>60.721978659417353</v>
      </c>
      <c r="G59" s="904">
        <v>55.30222813230732</v>
      </c>
      <c r="H59" s="905">
        <v>56.110868517644484</v>
      </c>
      <c r="I59" s="903">
        <v>73.000129638493021</v>
      </c>
      <c r="J59" s="903">
        <v>73.70394497637497</v>
      </c>
      <c r="K59" s="903">
        <v>64.602666277947492</v>
      </c>
      <c r="L59" s="906">
        <v>32.848007518662506</v>
      </c>
      <c r="M59" s="907">
        <v>32.502089652512836</v>
      </c>
      <c r="N59" s="903">
        <v>25.968322040193126</v>
      </c>
      <c r="O59" s="903">
        <v>27.035265696762245</v>
      </c>
      <c r="P59" s="903">
        <v>36.355892934963663</v>
      </c>
      <c r="Q59" s="904">
        <v>38.80931539730588</v>
      </c>
      <c r="R59" s="905">
        <v>35.381023219119612</v>
      </c>
      <c r="S59" s="903">
        <v>53.488825687174128</v>
      </c>
      <c r="T59" s="903">
        <v>29.73147596193223</v>
      </c>
      <c r="U59" s="903">
        <v>65.07165069039479</v>
      </c>
      <c r="V59" s="903">
        <v>22.148509109872798</v>
      </c>
      <c r="W59" s="903">
        <v>31.925243524368419</v>
      </c>
      <c r="X59" s="903">
        <v>32.062612848020152</v>
      </c>
      <c r="Y59" s="903">
        <v>24.397875737987516</v>
      </c>
      <c r="Z59" s="903">
        <v>44.282408282460672</v>
      </c>
      <c r="AA59" s="2063">
        <v>29.716202995747228</v>
      </c>
      <c r="AB59" s="615"/>
      <c r="AC59" s="615"/>
      <c r="AD59" s="615"/>
      <c r="AE59" s="615"/>
      <c r="AF59" s="615"/>
      <c r="AG59" s="615"/>
      <c r="AH59" s="615"/>
      <c r="AI59" s="615"/>
      <c r="AJ59" s="615"/>
      <c r="AK59" s="615"/>
      <c r="AL59" s="615"/>
      <c r="AM59" s="615"/>
      <c r="AN59" s="615"/>
      <c r="AO59" s="615"/>
      <c r="AP59" s="615"/>
      <c r="AQ59" s="615"/>
      <c r="AR59" s="615"/>
      <c r="AS59" s="615"/>
      <c r="AT59" s="615"/>
      <c r="AU59" s="615"/>
      <c r="AV59" s="615"/>
      <c r="AW59" s="615"/>
      <c r="AX59" s="615"/>
      <c r="AY59" s="615"/>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2107"/>
      <c r="CC59" s="2107"/>
      <c r="CD59" s="2107"/>
      <c r="CE59" s="2107"/>
      <c r="CF59" s="2107"/>
      <c r="CG59" s="2107"/>
      <c r="CH59" s="2107"/>
      <c r="CI59" s="2107"/>
      <c r="CJ59" s="2107"/>
      <c r="CK59" s="2107"/>
      <c r="CL59" s="2107"/>
      <c r="CM59" s="2107"/>
      <c r="CN59" s="2107"/>
      <c r="CO59" s="2107"/>
      <c r="CP59" s="2107"/>
      <c r="CQ59" s="2107"/>
      <c r="CR59" s="2107"/>
      <c r="CS59" s="2107"/>
      <c r="CT59" s="2107"/>
      <c r="CU59" s="2107"/>
      <c r="CV59" s="2107"/>
      <c r="CW59" s="2107"/>
      <c r="CX59" s="2107"/>
      <c r="CY59" s="2107"/>
      <c r="CZ59" s="2107"/>
    </row>
    <row r="60" s="399" customFormat="true" ht="15" customHeight="true" x14ac:dyDescent="0.2">
      <c r="A60" s="2430"/>
      <c r="B60" s="1065" t="s">
        <v>163</v>
      </c>
      <c r="C60" s="902">
        <v>1.5576437599514896</v>
      </c>
      <c r="D60" s="903">
        <v>2.6850772305581265</v>
      </c>
      <c r="E60" s="903">
        <v>3.2506115398567492</v>
      </c>
      <c r="F60" s="903">
        <v>2.5032858059507923</v>
      </c>
      <c r="G60" s="904">
        <v>0.73287022786394029</v>
      </c>
      <c r="H60" s="905">
        <v>2.2730606691179234</v>
      </c>
      <c r="I60" s="903">
        <v>2.5748802854211377</v>
      </c>
      <c r="J60" s="903">
        <v>1.7936142571971909</v>
      </c>
      <c r="K60" s="903">
        <v>0.25477837139686144</v>
      </c>
      <c r="L60" s="906">
        <v>0.14681412255876367</v>
      </c>
      <c r="M60" s="907">
        <v>0.61073095823865253</v>
      </c>
      <c r="N60" s="903">
        <v>1.8967646545447567</v>
      </c>
      <c r="O60" s="903">
        <v>2.9170718465011141</v>
      </c>
      <c r="P60" s="903">
        <v>2.559005497095391</v>
      </c>
      <c r="Q60" s="904">
        <v>3.7033927497882639</v>
      </c>
      <c r="R60" s="905">
        <v>9.4266916146149278</v>
      </c>
      <c r="S60" s="903">
        <v>0</v>
      </c>
      <c r="T60" s="903">
        <v>0.77059696147420198</v>
      </c>
      <c r="U60" s="903">
        <v>0.89402054366792949</v>
      </c>
      <c r="V60" s="903">
        <v>1.0166052402981245</v>
      </c>
      <c r="W60" s="903">
        <v>0.62582302961518355</v>
      </c>
      <c r="X60" s="903">
        <v>0.78287489474848182</v>
      </c>
      <c r="Y60" s="903">
        <v>0.10717090831533278</v>
      </c>
      <c r="Z60" s="903">
        <v>1.0461218268302324</v>
      </c>
      <c r="AA60" s="2063">
        <v>0.6895272390354501</v>
      </c>
      <c r="AB60" s="615"/>
      <c r="AC60" s="615"/>
      <c r="AD60" s="615"/>
      <c r="AE60" s="615"/>
      <c r="AF60" s="615"/>
      <c r="AG60" s="615"/>
      <c r="AH60" s="615"/>
      <c r="AI60" s="615"/>
      <c r="AJ60" s="615"/>
      <c r="AK60" s="615"/>
      <c r="AL60" s="615"/>
      <c r="AM60" s="615"/>
      <c r="AN60" s="615"/>
      <c r="AO60" s="615"/>
      <c r="AP60" s="615"/>
      <c r="AQ60" s="615"/>
      <c r="AR60" s="615"/>
      <c r="AS60" s="615"/>
      <c r="AT60" s="615"/>
      <c r="AU60" s="615"/>
      <c r="AV60" s="615"/>
      <c r="AW60" s="615"/>
      <c r="AX60" s="615"/>
      <c r="AY60" s="615"/>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2107"/>
      <c r="CC60" s="2107"/>
      <c r="CD60" s="2107"/>
      <c r="CE60" s="2107"/>
      <c r="CF60" s="2107"/>
      <c r="CG60" s="2107"/>
      <c r="CH60" s="2107"/>
      <c r="CI60" s="2107"/>
      <c r="CJ60" s="2107"/>
      <c r="CK60" s="2107"/>
      <c r="CL60" s="2107"/>
      <c r="CM60" s="2107"/>
      <c r="CN60" s="2107"/>
      <c r="CO60" s="2107"/>
      <c r="CP60" s="2107"/>
      <c r="CQ60" s="2107"/>
      <c r="CR60" s="2107"/>
      <c r="CS60" s="2107"/>
      <c r="CT60" s="2107"/>
      <c r="CU60" s="2107"/>
      <c r="CV60" s="2107"/>
      <c r="CW60" s="2107"/>
      <c r="CX60" s="2107"/>
      <c r="CY60" s="2107"/>
      <c r="CZ60" s="2107"/>
    </row>
    <row r="61" s="399" customFormat="true" ht="15" customHeight="true" x14ac:dyDescent="0.2">
      <c r="A61" s="2430"/>
      <c r="B61" s="1065" t="s">
        <v>164</v>
      </c>
      <c r="C61" s="902">
        <v>2.2206554776939922</v>
      </c>
      <c r="D61" s="903">
        <v>2.3614299654189304</v>
      </c>
      <c r="E61" s="903">
        <v>4.364758057236739</v>
      </c>
      <c r="F61" s="903">
        <v>4.5388856201136178</v>
      </c>
      <c r="G61" s="904">
        <v>1.7968569334917255</v>
      </c>
      <c r="H61" s="905">
        <v>4.4639539559332277</v>
      </c>
      <c r="I61" s="903">
        <v>2.889665465479208</v>
      </c>
      <c r="J61" s="903">
        <v>3.9252579917773041</v>
      </c>
      <c r="K61" s="903">
        <v>2.3189025787790882</v>
      </c>
      <c r="L61" s="906">
        <v>0.87539936008791519</v>
      </c>
      <c r="M61" s="907">
        <v>1.1636558379946198</v>
      </c>
      <c r="N61" s="903">
        <v>2.3580960930442312</v>
      </c>
      <c r="O61" s="903">
        <v>2.6049210049956368</v>
      </c>
      <c r="P61" s="903">
        <v>2.9966889445285814</v>
      </c>
      <c r="Q61" s="904">
        <v>5.8880073918821001</v>
      </c>
      <c r="R61" s="905">
        <v>3.9563309509548619</v>
      </c>
      <c r="S61" s="903">
        <v>0.38851636285100088</v>
      </c>
      <c r="T61" s="903">
        <v>3.3720938351933056</v>
      </c>
      <c r="U61" s="903">
        <v>2.2981271578373552</v>
      </c>
      <c r="V61" s="903">
        <v>1.7638430818515998</v>
      </c>
      <c r="W61" s="903">
        <v>2.0068821290617005</v>
      </c>
      <c r="X61" s="903">
        <v>2.1495598512811744</v>
      </c>
      <c r="Y61" s="903">
        <v>7.4204930950614605</v>
      </c>
      <c r="Z61" s="903">
        <v>0.69558843346112886</v>
      </c>
      <c r="AA61" s="2063">
        <v>4.7539787818365715</v>
      </c>
      <c r="AB61" s="615"/>
      <c r="AC61" s="615"/>
      <c r="AD61" s="615"/>
      <c r="AE61" s="615"/>
      <c r="AF61" s="615"/>
      <c r="AG61" s="615"/>
      <c r="AH61" s="615"/>
      <c r="AI61" s="615"/>
      <c r="AJ61" s="615"/>
      <c r="AK61" s="615"/>
      <c r="AL61" s="615"/>
      <c r="AM61" s="615"/>
      <c r="AN61" s="615"/>
      <c r="AO61" s="615"/>
      <c r="AP61" s="615"/>
      <c r="AQ61" s="615"/>
      <c r="AR61" s="615"/>
      <c r="AS61" s="615"/>
      <c r="AT61" s="615"/>
      <c r="AU61" s="615"/>
      <c r="AV61" s="615"/>
      <c r="AW61" s="615"/>
      <c r="AX61" s="615"/>
      <c r="AY61" s="615"/>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2107"/>
      <c r="CC61" s="2107"/>
      <c r="CD61" s="2107"/>
      <c r="CE61" s="2107"/>
      <c r="CF61" s="2107"/>
      <c r="CG61" s="2107"/>
      <c r="CH61" s="2107"/>
      <c r="CI61" s="2107"/>
      <c r="CJ61" s="2107"/>
      <c r="CK61" s="2107"/>
      <c r="CL61" s="2107"/>
      <c r="CM61" s="2107"/>
      <c r="CN61" s="2107"/>
      <c r="CO61" s="2107"/>
      <c r="CP61" s="2107"/>
      <c r="CQ61" s="2107"/>
      <c r="CR61" s="2107"/>
      <c r="CS61" s="2107"/>
      <c r="CT61" s="2107"/>
      <c r="CU61" s="2107"/>
      <c r="CV61" s="2107"/>
      <c r="CW61" s="2107"/>
      <c r="CX61" s="2107"/>
      <c r="CY61" s="2107"/>
      <c r="CZ61" s="2107"/>
    </row>
    <row r="62" s="399" customFormat="true" ht="15" customHeight="true" x14ac:dyDescent="0.2">
      <c r="A62" s="2430"/>
      <c r="B62" s="1065" t="s">
        <v>163</v>
      </c>
      <c r="C62" s="902">
        <v>0.4619252680496771</v>
      </c>
      <c r="D62" s="903">
        <v>0.43453533666663896</v>
      </c>
      <c r="E62" s="903">
        <v>0.77601765781323595</v>
      </c>
      <c r="F62" s="903">
        <v>2.6249300849060688</v>
      </c>
      <c r="G62" s="904">
        <v>0.71429599079579509</v>
      </c>
      <c r="H62" s="905">
        <v>3.9380194101224544</v>
      </c>
      <c r="I62" s="903">
        <v>1.281657308130334</v>
      </c>
      <c r="J62" s="903">
        <v>1.1108763783354101</v>
      </c>
      <c r="K62" s="903">
        <v>0.53038835790662942</v>
      </c>
      <c r="L62" s="906">
        <v>0.61081439500450785</v>
      </c>
      <c r="M62" s="907">
        <v>1.2368564866874958</v>
      </c>
      <c r="N62" s="903">
        <v>0.25195812940057938</v>
      </c>
      <c r="O62" s="903">
        <v>0.37298610128017523</v>
      </c>
      <c r="P62" s="903">
        <v>0.62058687649816069</v>
      </c>
      <c r="Q62" s="904">
        <v>1.6490200983367527</v>
      </c>
      <c r="R62" s="905">
        <v>3.7122982485830178</v>
      </c>
      <c r="S62" s="903">
        <v>0</v>
      </c>
      <c r="T62" s="903">
        <v>9.7880920266434426E-2</v>
      </c>
      <c r="U62" s="903">
        <v>0.50451632603778751</v>
      </c>
      <c r="V62" s="903">
        <v>1.0074494452301308</v>
      </c>
      <c r="W62" s="903">
        <v>1.5921872936103243</v>
      </c>
      <c r="X62" s="903">
        <v>0.27416911689761353</v>
      </c>
      <c r="Y62" s="903">
        <v>0.42098960017157666</v>
      </c>
      <c r="Z62" s="903">
        <v>0.52365031627000891</v>
      </c>
      <c r="AA62" s="2063">
        <v>0.31300995082319338</v>
      </c>
      <c r="AB62" s="615"/>
      <c r="AC62" s="615"/>
      <c r="AD62" s="615"/>
      <c r="AE62" s="615"/>
      <c r="AF62" s="615"/>
      <c r="AG62" s="615"/>
      <c r="AH62" s="615"/>
      <c r="AI62" s="615"/>
      <c r="AJ62" s="615"/>
      <c r="AK62" s="615"/>
      <c r="AL62" s="615"/>
      <c r="AM62" s="615"/>
      <c r="AN62" s="615"/>
      <c r="AO62" s="615"/>
      <c r="AP62" s="615"/>
      <c r="AQ62" s="615"/>
      <c r="AR62" s="615"/>
      <c r="AS62" s="615"/>
      <c r="AT62" s="615"/>
      <c r="AU62" s="615"/>
      <c r="AV62" s="615"/>
      <c r="AW62" s="615"/>
      <c r="AX62" s="615"/>
      <c r="AY62" s="615"/>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2107"/>
      <c r="CC62" s="2107"/>
      <c r="CD62" s="2107"/>
      <c r="CE62" s="2107"/>
      <c r="CF62" s="2107"/>
      <c r="CG62" s="2107"/>
      <c r="CH62" s="2107"/>
      <c r="CI62" s="2107"/>
      <c r="CJ62" s="2107"/>
      <c r="CK62" s="2107"/>
      <c r="CL62" s="2107"/>
      <c r="CM62" s="2107"/>
      <c r="CN62" s="2107"/>
      <c r="CO62" s="2107"/>
      <c r="CP62" s="2107"/>
      <c r="CQ62" s="2107"/>
      <c r="CR62" s="2107"/>
      <c r="CS62" s="2107"/>
      <c r="CT62" s="2107"/>
      <c r="CU62" s="2107"/>
      <c r="CV62" s="2107"/>
      <c r="CW62" s="2107"/>
      <c r="CX62" s="2107"/>
      <c r="CY62" s="2107"/>
      <c r="CZ62" s="2107"/>
    </row>
    <row r="63" s="399" customFormat="true" ht="15" customHeight="true" x14ac:dyDescent="0.2">
      <c r="A63" s="2430"/>
      <c r="B63" s="1065" t="s">
        <v>164</v>
      </c>
      <c r="C63" s="902">
        <v>2.8571697406349537</v>
      </c>
      <c r="D63" s="903">
        <v>4.77854967515625</v>
      </c>
      <c r="E63" s="903">
        <v>7.266321696742402</v>
      </c>
      <c r="F63" s="903">
        <v>4.6267200878382857</v>
      </c>
      <c r="G63" s="904">
        <v>1.1851843785633909</v>
      </c>
      <c r="H63" s="905">
        <v>7.1410888857836596</v>
      </c>
      <c r="I63" s="903">
        <v>2.5310486278397009</v>
      </c>
      <c r="J63" s="903">
        <v>1.8018136894387669</v>
      </c>
      <c r="K63" s="903">
        <v>0.77895302826867541</v>
      </c>
      <c r="L63" s="906">
        <v>1.4438277415539063</v>
      </c>
      <c r="M63" s="907">
        <v>2.6205031498156037</v>
      </c>
      <c r="N63" s="903">
        <v>2.9825374170519385</v>
      </c>
      <c r="O63" s="903">
        <v>4.2090855874713737</v>
      </c>
      <c r="P63" s="903">
        <v>6.6615120713468787</v>
      </c>
      <c r="Q63" s="904">
        <v>7.4664550031506867</v>
      </c>
      <c r="R63" s="905">
        <v>3.3198501626137258</v>
      </c>
      <c r="S63" s="903">
        <v>2.3542746864661122</v>
      </c>
      <c r="T63" s="903">
        <v>2.9439942781328163</v>
      </c>
      <c r="U63" s="903">
        <v>0.58369072100392994</v>
      </c>
      <c r="V63" s="903">
        <v>6.2799506369402982</v>
      </c>
      <c r="W63" s="903">
        <v>11.562854769502785</v>
      </c>
      <c r="X63" s="903">
        <v>1.7070242828589686</v>
      </c>
      <c r="Y63" s="903">
        <v>15.530044034074161</v>
      </c>
      <c r="Z63" s="903">
        <v>1.0002497503634047</v>
      </c>
      <c r="AA63" s="2063">
        <v>5.0412279581682524</v>
      </c>
      <c r="AB63" s="615"/>
      <c r="AC63" s="615"/>
      <c r="AD63" s="615"/>
      <c r="AE63" s="615"/>
      <c r="AF63" s="615"/>
      <c r="AG63" s="615"/>
      <c r="AH63" s="615"/>
      <c r="AI63" s="615"/>
      <c r="AJ63" s="615"/>
      <c r="AK63" s="615"/>
      <c r="AL63" s="615"/>
      <c r="AM63" s="615"/>
      <c r="AN63" s="615"/>
      <c r="AO63" s="615"/>
      <c r="AP63" s="615"/>
      <c r="AQ63" s="615"/>
      <c r="AR63" s="615"/>
      <c r="AS63" s="615"/>
      <c r="AT63" s="615"/>
      <c r="AU63" s="615"/>
      <c r="AV63" s="615"/>
      <c r="AW63" s="615"/>
      <c r="AX63" s="615"/>
      <c r="AY63" s="615"/>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2107"/>
      <c r="CC63" s="2107"/>
      <c r="CD63" s="2107"/>
      <c r="CE63" s="2107"/>
      <c r="CF63" s="2107"/>
      <c r="CG63" s="2107"/>
      <c r="CH63" s="2107"/>
      <c r="CI63" s="2107"/>
      <c r="CJ63" s="2107"/>
      <c r="CK63" s="2107"/>
      <c r="CL63" s="2107"/>
      <c r="CM63" s="2107"/>
      <c r="CN63" s="2107"/>
      <c r="CO63" s="2107"/>
      <c r="CP63" s="2107"/>
      <c r="CQ63" s="2107"/>
      <c r="CR63" s="2107"/>
      <c r="CS63" s="2107"/>
      <c r="CT63" s="2107"/>
      <c r="CU63" s="2107"/>
      <c r="CV63" s="2107"/>
      <c r="CW63" s="2107"/>
      <c r="CX63" s="2107"/>
      <c r="CY63" s="2107"/>
      <c r="CZ63" s="2107"/>
    </row>
    <row r="64" s="399" customFormat="true" ht="15" customHeight="true" x14ac:dyDescent="0.2">
      <c r="A64" s="2430"/>
      <c r="B64" s="1065" t="s">
        <v>165</v>
      </c>
      <c r="C64" s="902">
        <v>11.952610428881846</v>
      </c>
      <c r="D64" s="903">
        <v>11.877953662353983</v>
      </c>
      <c r="E64" s="903">
        <v>7.935148073898417</v>
      </c>
      <c r="F64" s="903">
        <v>1.8409858657320699</v>
      </c>
      <c r="G64" s="904">
        <v>0.34566267337843443</v>
      </c>
      <c r="H64" s="905">
        <v>1.9077011833509436</v>
      </c>
      <c r="I64" s="903">
        <v>0.80492676396139107</v>
      </c>
      <c r="J64" s="903">
        <v>0.15040632040875301</v>
      </c>
      <c r="K64" s="903">
        <v>0.21323162908827814</v>
      </c>
      <c r="L64" s="906">
        <v>0.29941327848592253</v>
      </c>
      <c r="M64" s="907">
        <v>10.512641982458891</v>
      </c>
      <c r="N64" s="903">
        <v>12.58833913752386</v>
      </c>
      <c r="O64" s="903">
        <v>12.168883727734446</v>
      </c>
      <c r="P64" s="903">
        <v>9.2283145167465452</v>
      </c>
      <c r="Q64" s="904">
        <v>5.4795407358222272</v>
      </c>
      <c r="R64" s="905">
        <v>7.7201998693831433</v>
      </c>
      <c r="S64" s="903">
        <v>2.1889052935426991</v>
      </c>
      <c r="T64" s="903">
        <v>11.148995566422643</v>
      </c>
      <c r="U64" s="903">
        <v>0.18287479822686373</v>
      </c>
      <c r="V64" s="903">
        <v>5.1275088064339229</v>
      </c>
      <c r="W64" s="903">
        <v>5.1012192754912995</v>
      </c>
      <c r="X64" s="903">
        <v>15.51905354420707</v>
      </c>
      <c r="Y64" s="903">
        <v>3.7851840995422443</v>
      </c>
      <c r="Z64" s="903">
        <v>11.568000847411788</v>
      </c>
      <c r="AA64" s="2063">
        <v>17.760076505133597</v>
      </c>
      <c r="AB64" s="615"/>
      <c r="AC64" s="615"/>
      <c r="AD64" s="615"/>
      <c r="AE64" s="615"/>
      <c r="AF64" s="615"/>
      <c r="AG64" s="615"/>
      <c r="AH64" s="615"/>
      <c r="AI64" s="615"/>
      <c r="AJ64" s="615"/>
      <c r="AK64" s="615"/>
      <c r="AL64" s="615"/>
      <c r="AM64" s="615"/>
      <c r="AN64" s="615"/>
      <c r="AO64" s="615"/>
      <c r="AP64" s="615"/>
      <c r="AQ64" s="615"/>
      <c r="AR64" s="615"/>
      <c r="AS64" s="615"/>
      <c r="AT64" s="615"/>
      <c r="AU64" s="615"/>
      <c r="AV64" s="615"/>
      <c r="AW64" s="615"/>
      <c r="AX64" s="615"/>
      <c r="AY64" s="615"/>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2107"/>
      <c r="CC64" s="2107"/>
      <c r="CD64" s="2107"/>
      <c r="CE64" s="2107"/>
      <c r="CF64" s="2107"/>
      <c r="CG64" s="2107"/>
      <c r="CH64" s="2107"/>
      <c r="CI64" s="2107"/>
      <c r="CJ64" s="2107"/>
      <c r="CK64" s="2107"/>
      <c r="CL64" s="2107"/>
      <c r="CM64" s="2107"/>
      <c r="CN64" s="2107"/>
      <c r="CO64" s="2107"/>
      <c r="CP64" s="2107"/>
      <c r="CQ64" s="2107"/>
      <c r="CR64" s="2107"/>
      <c r="CS64" s="2107"/>
      <c r="CT64" s="2107"/>
      <c r="CU64" s="2107"/>
      <c r="CV64" s="2107"/>
      <c r="CW64" s="2107"/>
      <c r="CX64" s="2107"/>
      <c r="CY64" s="2107"/>
      <c r="CZ64" s="2107"/>
    </row>
    <row r="65" s="399" customFormat="true" ht="15" customHeight="true" x14ac:dyDescent="0.2">
      <c r="A65" s="2430"/>
      <c r="B65" s="1065" t="s">
        <v>166</v>
      </c>
      <c r="C65" s="902">
        <v>39.345418083088028</v>
      </c>
      <c r="D65" s="903">
        <v>35.718243490517658</v>
      </c>
      <c r="E65" s="903">
        <v>24.630929207748725</v>
      </c>
      <c r="F65" s="903">
        <v>5.0373912005414079</v>
      </c>
      <c r="G65" s="904">
        <v>0.46249758934945961</v>
      </c>
      <c r="H65" s="905">
        <v>5.7585108658692929</v>
      </c>
      <c r="I65" s="903">
        <v>1.6847392741543794</v>
      </c>
      <c r="J65" s="903">
        <v>0.5783385634395769</v>
      </c>
      <c r="K65" s="903">
        <v>0.62164524765827434</v>
      </c>
      <c r="L65" s="906">
        <v>0</v>
      </c>
      <c r="M65" s="907">
        <v>35.200032920402769</v>
      </c>
      <c r="N65" s="903">
        <v>41.582936199450202</v>
      </c>
      <c r="O65" s="903">
        <v>34.935721085026614</v>
      </c>
      <c r="P65" s="903">
        <v>27.375393421184103</v>
      </c>
      <c r="Q65" s="904">
        <v>17.913562212722617</v>
      </c>
      <c r="R65" s="905">
        <v>17.646480501762621</v>
      </c>
      <c r="S65" s="903">
        <v>26.749467854661717</v>
      </c>
      <c r="T65" s="903">
        <v>31.19859432682297</v>
      </c>
      <c r="U65" s="903">
        <v>0.43272025933536079</v>
      </c>
      <c r="V65" s="903">
        <v>51.521558387491048</v>
      </c>
      <c r="W65" s="903">
        <v>14.970628412037856</v>
      </c>
      <c r="X65" s="903">
        <v>24.566273016720828</v>
      </c>
      <c r="Y65" s="903">
        <v>37.34701759612409</v>
      </c>
      <c r="Z65" s="903">
        <v>34.338785263072083</v>
      </c>
      <c r="AA65" s="2063">
        <v>23.013815939064699</v>
      </c>
      <c r="AB65" s="615"/>
      <c r="AC65" s="615"/>
      <c r="AD65" s="615"/>
      <c r="AE65" s="615"/>
      <c r="AF65" s="615"/>
      <c r="AG65" s="615"/>
      <c r="AH65" s="615"/>
      <c r="AI65" s="615"/>
      <c r="AJ65" s="615"/>
      <c r="AK65" s="615"/>
      <c r="AL65" s="615"/>
      <c r="AM65" s="615"/>
      <c r="AN65" s="615"/>
      <c r="AO65" s="615"/>
      <c r="AP65" s="615"/>
      <c r="AQ65" s="615"/>
      <c r="AR65" s="615"/>
      <c r="AS65" s="615"/>
      <c r="AT65" s="615"/>
      <c r="AU65" s="615"/>
      <c r="AV65" s="615"/>
      <c r="AW65" s="615"/>
      <c r="AX65" s="615"/>
      <c r="AY65" s="615"/>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2107"/>
      <c r="CC65" s="2107"/>
      <c r="CD65" s="2107"/>
      <c r="CE65" s="2107"/>
      <c r="CF65" s="2107"/>
      <c r="CG65" s="2107"/>
      <c r="CH65" s="2107"/>
      <c r="CI65" s="2107"/>
      <c r="CJ65" s="2107"/>
      <c r="CK65" s="2107"/>
      <c r="CL65" s="2107"/>
      <c r="CM65" s="2107"/>
      <c r="CN65" s="2107"/>
      <c r="CO65" s="2107"/>
      <c r="CP65" s="2107"/>
      <c r="CQ65" s="2107"/>
      <c r="CR65" s="2107"/>
      <c r="CS65" s="2107"/>
      <c r="CT65" s="2107"/>
      <c r="CU65" s="2107"/>
      <c r="CV65" s="2107"/>
      <c r="CW65" s="2107"/>
      <c r="CX65" s="2107"/>
      <c r="CY65" s="2107"/>
      <c r="CZ65" s="2107"/>
    </row>
    <row r="66" s="399" customFormat="true" ht="15" customHeight="true" x14ac:dyDescent="0.2">
      <c r="A66" s="2430"/>
      <c r="B66" s="1065" t="s">
        <v>167</v>
      </c>
      <c r="C66" s="902">
        <v>5.9645557483307465</v>
      </c>
      <c r="D66" s="903">
        <v>7.6884094792089757</v>
      </c>
      <c r="E66" s="903">
        <v>3.5708470567558472</v>
      </c>
      <c r="F66" s="903">
        <v>0.41835877734239768</v>
      </c>
      <c r="G66" s="904">
        <v>0</v>
      </c>
      <c r="H66" s="905">
        <v>1.4109397832069714</v>
      </c>
      <c r="I66" s="903">
        <v>0.11319953676679403</v>
      </c>
      <c r="J66" s="903">
        <v>0</v>
      </c>
      <c r="K66" s="903">
        <v>0</v>
      </c>
      <c r="L66" s="906">
        <v>0</v>
      </c>
      <c r="M66" s="907">
        <v>4.8457971380582148</v>
      </c>
      <c r="N66" s="903">
        <v>6.4797232680426013</v>
      </c>
      <c r="O66" s="903">
        <v>7.6948719201892892</v>
      </c>
      <c r="P66" s="903">
        <v>4.1620739940267537</v>
      </c>
      <c r="Q66" s="904">
        <v>2.0197313180345291</v>
      </c>
      <c r="R66" s="905">
        <v>2.0189892003714238</v>
      </c>
      <c r="S66" s="903">
        <v>6.5350358842298508</v>
      </c>
      <c r="T66" s="903">
        <v>3.2432858674987215</v>
      </c>
      <c r="U66" s="903">
        <v>0</v>
      </c>
      <c r="V66" s="903">
        <v>2.1652468649911127</v>
      </c>
      <c r="W66" s="903">
        <v>25.378737243510813</v>
      </c>
      <c r="X66" s="903">
        <v>12.978215842148707</v>
      </c>
      <c r="Y66" s="903">
        <v>2.4895787844558028</v>
      </c>
      <c r="Z66" s="903">
        <v>2.0620698680821334</v>
      </c>
      <c r="AA66" s="2063">
        <v>2.5323048974803855</v>
      </c>
      <c r="AB66" s="615"/>
      <c r="AC66" s="615"/>
      <c r="AD66" s="615"/>
      <c r="AE66" s="615"/>
      <c r="AF66" s="615"/>
      <c r="AG66" s="615"/>
      <c r="AH66" s="615"/>
      <c r="AI66" s="615"/>
      <c r="AJ66" s="615"/>
      <c r="AK66" s="615"/>
      <c r="AL66" s="615"/>
      <c r="AM66" s="615"/>
      <c r="AN66" s="615"/>
      <c r="AO66" s="615"/>
      <c r="AP66" s="615"/>
      <c r="AQ66" s="615"/>
      <c r="AR66" s="615"/>
      <c r="AS66" s="615"/>
      <c r="AT66" s="615"/>
      <c r="AU66" s="615"/>
      <c r="AV66" s="615"/>
      <c r="AW66" s="615"/>
      <c r="AX66" s="615"/>
      <c r="AY66" s="615"/>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2107"/>
      <c r="CC66" s="2107"/>
      <c r="CD66" s="2107"/>
      <c r="CE66" s="2107"/>
      <c r="CF66" s="2107"/>
      <c r="CG66" s="2107"/>
      <c r="CH66" s="2107"/>
      <c r="CI66" s="2107"/>
      <c r="CJ66" s="2107"/>
      <c r="CK66" s="2107"/>
      <c r="CL66" s="2107"/>
      <c r="CM66" s="2107"/>
      <c r="CN66" s="2107"/>
      <c r="CO66" s="2107"/>
      <c r="CP66" s="2107"/>
      <c r="CQ66" s="2107"/>
      <c r="CR66" s="2107"/>
      <c r="CS66" s="2107"/>
      <c r="CT66" s="2107"/>
      <c r="CU66" s="2107"/>
      <c r="CV66" s="2107"/>
      <c r="CW66" s="2107"/>
      <c r="CX66" s="2107"/>
      <c r="CY66" s="2107"/>
      <c r="CZ66" s="2107"/>
    </row>
    <row r="67" s="399" customFormat="true" ht="15" customHeight="true" x14ac:dyDescent="0.2">
      <c r="A67" s="2430"/>
      <c r="B67" s="1065" t="s">
        <v>168</v>
      </c>
      <c r="C67" s="902">
        <v>0.28938859305727871</v>
      </c>
      <c r="D67" s="903">
        <v>0.42005831675585115</v>
      </c>
      <c r="E67" s="903">
        <v>9.7066940237522062E-2</v>
      </c>
      <c r="F67" s="903">
        <v>1.990094185804744E-3</v>
      </c>
      <c r="G67" s="904">
        <v>0</v>
      </c>
      <c r="H67" s="905">
        <v>2.3729510890916298E-2</v>
      </c>
      <c r="I67" s="903">
        <v>0</v>
      </c>
      <c r="J67" s="903">
        <v>0</v>
      </c>
      <c r="K67" s="903">
        <v>0</v>
      </c>
      <c r="L67" s="906">
        <v>0</v>
      </c>
      <c r="M67" s="907">
        <v>0.47516763226327136</v>
      </c>
      <c r="N67" s="903">
        <v>0.21216741313314233</v>
      </c>
      <c r="O67" s="903">
        <v>0.49754810635204022</v>
      </c>
      <c r="P67" s="903">
        <v>0.16197371594294441</v>
      </c>
      <c r="Q67" s="904">
        <v>3.0045908692062748E-3</v>
      </c>
      <c r="R67" s="905">
        <v>0.10928442197164984</v>
      </c>
      <c r="S67" s="903">
        <v>0.19044932760030203</v>
      </c>
      <c r="T67" s="903">
        <v>0</v>
      </c>
      <c r="U67" s="903">
        <v>0</v>
      </c>
      <c r="V67" s="903">
        <v>7.6641194691922709E-2</v>
      </c>
      <c r="W67" s="903">
        <v>0.4356835256469358</v>
      </c>
      <c r="X67" s="903">
        <v>9.7616221468257908E-2</v>
      </c>
      <c r="Y67" s="903">
        <v>0.21354683260356891</v>
      </c>
      <c r="Z67" s="903">
        <v>3.182648323676332E-2</v>
      </c>
      <c r="AA67" s="2063">
        <v>0.57185536080221577</v>
      </c>
      <c r="AB67" s="615"/>
      <c r="AC67" s="615"/>
      <c r="AD67" s="615"/>
      <c r="AE67" s="615"/>
      <c r="AF67" s="615"/>
      <c r="AG67" s="615"/>
      <c r="AH67" s="615"/>
      <c r="AI67" s="615"/>
      <c r="AJ67" s="615"/>
      <c r="AK67" s="615"/>
      <c r="AL67" s="615"/>
      <c r="AM67" s="615"/>
      <c r="AN67" s="615"/>
      <c r="AO67" s="615"/>
      <c r="AP67" s="615"/>
      <c r="AQ67" s="615"/>
      <c r="AR67" s="615"/>
      <c r="AS67" s="615"/>
      <c r="AT67" s="615"/>
      <c r="AU67" s="615"/>
      <c r="AV67" s="615"/>
      <c r="AW67" s="615"/>
      <c r="AX67" s="615"/>
      <c r="AY67" s="615"/>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2107"/>
      <c r="CC67" s="2107"/>
      <c r="CD67" s="2107"/>
      <c r="CE67" s="2107"/>
      <c r="CF67" s="2107"/>
      <c r="CG67" s="2107"/>
      <c r="CH67" s="2107"/>
      <c r="CI67" s="2107"/>
      <c r="CJ67" s="2107"/>
      <c r="CK67" s="2107"/>
      <c r="CL67" s="2107"/>
      <c r="CM67" s="2107"/>
      <c r="CN67" s="2107"/>
      <c r="CO67" s="2107"/>
      <c r="CP67" s="2107"/>
      <c r="CQ67" s="2107"/>
      <c r="CR67" s="2107"/>
      <c r="CS67" s="2107"/>
      <c r="CT67" s="2107"/>
      <c r="CU67" s="2107"/>
      <c r="CV67" s="2107"/>
      <c r="CW67" s="2107"/>
      <c r="CX67" s="2107"/>
      <c r="CY67" s="2107"/>
      <c r="CZ67" s="2107"/>
    </row>
    <row r="68" s="399" customFormat="true" ht="15" customHeight="true" x14ac:dyDescent="0.2">
      <c r="A68" s="2430"/>
      <c r="B68" s="1065" t="s">
        <v>169</v>
      </c>
      <c r="C68" s="902">
        <v>3.9508450561696442</v>
      </c>
      <c r="D68" s="903">
        <v>2.1502127625718397</v>
      </c>
      <c r="E68" s="903">
        <v>3.7323757269362323</v>
      </c>
      <c r="F68" s="903">
        <v>0.41078281143472262</v>
      </c>
      <c r="G68" s="904">
        <v>0</v>
      </c>
      <c r="H68" s="905">
        <v>1.9423024966642857</v>
      </c>
      <c r="I68" s="903">
        <v>0.12727247765748229</v>
      </c>
      <c r="J68" s="903">
        <v>0</v>
      </c>
      <c r="K68" s="903">
        <v>0</v>
      </c>
      <c r="L68" s="906">
        <v>0</v>
      </c>
      <c r="M68" s="907">
        <v>8.3546992786363568</v>
      </c>
      <c r="N68" s="903">
        <v>2.4370246856062572</v>
      </c>
      <c r="O68" s="903">
        <v>2.5266564953329089</v>
      </c>
      <c r="P68" s="903">
        <v>4.066340165426273</v>
      </c>
      <c r="Q68" s="904">
        <v>1.4731399621704035</v>
      </c>
      <c r="R68" s="905">
        <v>8.2010666081714962</v>
      </c>
      <c r="S68" s="903">
        <v>0</v>
      </c>
      <c r="T68" s="903">
        <v>0</v>
      </c>
      <c r="U68" s="903">
        <v>0</v>
      </c>
      <c r="V68" s="903">
        <v>6.9453141249795264E-2</v>
      </c>
      <c r="W68" s="903">
        <v>0</v>
      </c>
      <c r="X68" s="903">
        <v>0.21179764502444737</v>
      </c>
      <c r="Y68" s="903">
        <v>0</v>
      </c>
      <c r="Z68" s="903">
        <v>0</v>
      </c>
      <c r="AA68" s="2063">
        <v>5.7962631389512431</v>
      </c>
      <c r="AB68" s="615"/>
      <c r="AC68" s="615"/>
      <c r="AD68" s="615"/>
      <c r="AE68" s="615"/>
      <c r="AF68" s="615"/>
      <c r="AG68" s="615"/>
      <c r="AH68" s="615"/>
      <c r="AI68" s="615"/>
      <c r="AJ68" s="615"/>
      <c r="AK68" s="615"/>
      <c r="AL68" s="615"/>
      <c r="AM68" s="615"/>
      <c r="AN68" s="615"/>
      <c r="AO68" s="615"/>
      <c r="AP68" s="615"/>
      <c r="AQ68" s="615"/>
      <c r="AR68" s="615"/>
      <c r="AS68" s="615"/>
      <c r="AT68" s="615"/>
      <c r="AU68" s="615"/>
      <c r="AV68" s="615"/>
      <c r="AW68" s="615"/>
      <c r="AX68" s="615"/>
      <c r="AY68" s="615"/>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2107"/>
      <c r="CC68" s="2107"/>
      <c r="CD68" s="2107"/>
      <c r="CE68" s="2107"/>
      <c r="CF68" s="2107"/>
      <c r="CG68" s="2107"/>
      <c r="CH68" s="2107"/>
      <c r="CI68" s="2107"/>
      <c r="CJ68" s="2107"/>
      <c r="CK68" s="2107"/>
      <c r="CL68" s="2107"/>
      <c r="CM68" s="2107"/>
      <c r="CN68" s="2107"/>
      <c r="CO68" s="2107"/>
      <c r="CP68" s="2107"/>
      <c r="CQ68" s="2107"/>
      <c r="CR68" s="2107"/>
      <c r="CS68" s="2107"/>
      <c r="CT68" s="2107"/>
      <c r="CU68" s="2107"/>
      <c r="CV68" s="2107"/>
      <c r="CW68" s="2107"/>
      <c r="CX68" s="2107"/>
      <c r="CY68" s="2107"/>
      <c r="CZ68" s="2107"/>
    </row>
    <row r="69" s="399" customFormat="true" ht="15" customHeight="true" x14ac:dyDescent="0.2">
      <c r="A69" s="2430"/>
      <c r="B69" s="1065" t="s">
        <v>170</v>
      </c>
      <c r="C69" s="902">
        <v>1.4657728600096207</v>
      </c>
      <c r="D69" s="903">
        <v>2.4259965100141603</v>
      </c>
      <c r="E69" s="903">
        <v>2.3560213486604584</v>
      </c>
      <c r="F69" s="903">
        <v>1.0334945421803263</v>
      </c>
      <c r="G69" s="904">
        <v>0.20146413658251994</v>
      </c>
      <c r="H69" s="905">
        <v>0.5914187339325655</v>
      </c>
      <c r="I69" s="903">
        <v>0.30999041218238221</v>
      </c>
      <c r="J69" s="903">
        <v>0.14854937930345408</v>
      </c>
      <c r="K69" s="903">
        <v>0</v>
      </c>
      <c r="L69" s="906">
        <v>0.28326625742880895</v>
      </c>
      <c r="M69" s="907">
        <v>1.329713037742166</v>
      </c>
      <c r="N69" s="903">
        <v>1.5972821009554532</v>
      </c>
      <c r="O69" s="903">
        <v>2.6131738979654839</v>
      </c>
      <c r="P69" s="903">
        <v>2.1250880362139983</v>
      </c>
      <c r="Q69" s="904">
        <v>2.81300393208382</v>
      </c>
      <c r="R69" s="905">
        <v>8.101742047796609E-2</v>
      </c>
      <c r="S69" s="903">
        <v>0</v>
      </c>
      <c r="T69" s="903">
        <v>7.1878012427986722</v>
      </c>
      <c r="U69" s="903">
        <v>0.21651870669928724</v>
      </c>
      <c r="V69" s="903">
        <v>0</v>
      </c>
      <c r="W69" s="903">
        <v>0</v>
      </c>
      <c r="X69" s="903">
        <v>1.4197054371615256</v>
      </c>
      <c r="Y69" s="903">
        <v>6.8780924636628188E-2</v>
      </c>
      <c r="Z69" s="903">
        <v>1.7899262959570756</v>
      </c>
      <c r="AA69" s="2063">
        <v>5.7751180279470677</v>
      </c>
      <c r="AB69" s="615"/>
      <c r="AC69" s="615"/>
      <c r="AD69" s="615"/>
      <c r="AE69" s="615"/>
      <c r="AF69" s="615"/>
      <c r="AG69" s="615"/>
      <c r="AH69" s="615"/>
      <c r="AI69" s="615"/>
      <c r="AJ69" s="615"/>
      <c r="AK69" s="615"/>
      <c r="AL69" s="615"/>
      <c r="AM69" s="615"/>
      <c r="AN69" s="615"/>
      <c r="AO69" s="615"/>
      <c r="AP69" s="615"/>
      <c r="AQ69" s="615"/>
      <c r="AR69" s="615"/>
      <c r="AS69" s="615"/>
      <c r="AT69" s="615"/>
      <c r="AU69" s="615"/>
      <c r="AV69" s="615"/>
      <c r="AW69" s="615"/>
      <c r="AX69" s="615"/>
      <c r="AY69" s="615"/>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2107"/>
      <c r="CC69" s="2107"/>
      <c r="CD69" s="2107"/>
      <c r="CE69" s="2107"/>
      <c r="CF69" s="2107"/>
      <c r="CG69" s="2107"/>
      <c r="CH69" s="2107"/>
      <c r="CI69" s="2107"/>
      <c r="CJ69" s="2107"/>
      <c r="CK69" s="2107"/>
      <c r="CL69" s="2107"/>
      <c r="CM69" s="2107"/>
      <c r="CN69" s="2107"/>
      <c r="CO69" s="2107"/>
      <c r="CP69" s="2107"/>
      <c r="CQ69" s="2107"/>
      <c r="CR69" s="2107"/>
      <c r="CS69" s="2107"/>
      <c r="CT69" s="2107"/>
      <c r="CU69" s="2107"/>
      <c r="CV69" s="2107"/>
      <c r="CW69" s="2107"/>
      <c r="CX69" s="2107"/>
      <c r="CY69" s="2107"/>
      <c r="CZ69" s="2107"/>
    </row>
    <row r="70" s="399" customFormat="true" ht="15" customHeight="true" x14ac:dyDescent="0.2">
      <c r="A70" s="2430"/>
      <c r="B70" s="1065" t="s">
        <v>171</v>
      </c>
      <c r="C70" s="902">
        <v>0</v>
      </c>
      <c r="D70" s="903">
        <v>8.0575124501080689E-2</v>
      </c>
      <c r="E70" s="903">
        <v>3.8758941619332118E-2</v>
      </c>
      <c r="F70" s="903">
        <v>0.35584992955703199</v>
      </c>
      <c r="G70" s="904">
        <v>1.3912092824677138</v>
      </c>
      <c r="H70" s="905">
        <v>0</v>
      </c>
      <c r="I70" s="903">
        <v>0.79149677998575119</v>
      </c>
      <c r="J70" s="903">
        <v>0.46264301457348339</v>
      </c>
      <c r="K70" s="903">
        <v>2.4466651359198948</v>
      </c>
      <c r="L70" s="906">
        <v>1.0329668092250295</v>
      </c>
      <c r="M70" s="907">
        <v>0</v>
      </c>
      <c r="N70" s="903">
        <v>0</v>
      </c>
      <c r="O70" s="903">
        <v>9.7873576533501636E-2</v>
      </c>
      <c r="P70" s="903">
        <v>6.4676292306493022E-2</v>
      </c>
      <c r="Q70" s="904">
        <v>0</v>
      </c>
      <c r="R70" s="905">
        <v>0</v>
      </c>
      <c r="S70" s="903">
        <v>0</v>
      </c>
      <c r="T70" s="903">
        <v>0.34634688825738752</v>
      </c>
      <c r="U70" s="903">
        <v>1.2829245339635749</v>
      </c>
      <c r="V70" s="903">
        <v>0.19516877307001287</v>
      </c>
      <c r="W70" s="903">
        <v>0</v>
      </c>
      <c r="X70" s="903">
        <v>0</v>
      </c>
      <c r="Y70" s="903">
        <v>0</v>
      </c>
      <c r="Z70" s="903">
        <v>0.18098679266213943</v>
      </c>
      <c r="AA70" s="2063">
        <v>0</v>
      </c>
      <c r="AB70" s="615"/>
      <c r="AC70" s="615"/>
      <c r="AD70" s="615"/>
      <c r="AE70" s="615"/>
      <c r="AF70" s="615"/>
      <c r="AG70" s="615"/>
      <c r="AH70" s="615"/>
      <c r="AI70" s="615"/>
      <c r="AJ70" s="615"/>
      <c r="AK70" s="615"/>
      <c r="AL70" s="615"/>
      <c r="AM70" s="615"/>
      <c r="AN70" s="615"/>
      <c r="AO70" s="615"/>
      <c r="AP70" s="615"/>
      <c r="AQ70" s="615"/>
      <c r="AR70" s="615"/>
      <c r="AS70" s="615"/>
      <c r="AT70" s="615"/>
      <c r="AU70" s="615"/>
      <c r="AV70" s="615"/>
      <c r="AW70" s="615"/>
      <c r="AX70" s="615"/>
      <c r="AY70" s="615"/>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2107"/>
      <c r="CC70" s="2107"/>
      <c r="CD70" s="2107"/>
      <c r="CE70" s="2107"/>
      <c r="CF70" s="2107"/>
      <c r="CG70" s="2107"/>
      <c r="CH70" s="2107"/>
      <c r="CI70" s="2107"/>
      <c r="CJ70" s="2107"/>
      <c r="CK70" s="2107"/>
      <c r="CL70" s="2107"/>
      <c r="CM70" s="2107"/>
      <c r="CN70" s="2107"/>
      <c r="CO70" s="2107"/>
      <c r="CP70" s="2107"/>
      <c r="CQ70" s="2107"/>
      <c r="CR70" s="2107"/>
      <c r="CS70" s="2107"/>
      <c r="CT70" s="2107"/>
      <c r="CU70" s="2107"/>
      <c r="CV70" s="2107"/>
      <c r="CW70" s="2107"/>
      <c r="CX70" s="2107"/>
      <c r="CY70" s="2107"/>
      <c r="CZ70" s="2107"/>
    </row>
    <row r="71" s="399" customFormat="true" ht="15" customHeight="true" x14ac:dyDescent="0.2">
      <c r="A71" s="2430"/>
      <c r="B71" s="1065" t="s">
        <v>172</v>
      </c>
      <c r="C71" s="902">
        <v>0</v>
      </c>
      <c r="D71" s="903">
        <v>0</v>
      </c>
      <c r="E71" s="903">
        <v>4.4344646320778978E-3</v>
      </c>
      <c r="F71" s="903">
        <v>0.21581166141159674</v>
      </c>
      <c r="G71" s="904">
        <v>3.1473690606833893</v>
      </c>
      <c r="H71" s="905">
        <v>0.20137893676421939</v>
      </c>
      <c r="I71" s="903">
        <v>0.28246672420376934</v>
      </c>
      <c r="J71" s="903">
        <v>0.60451378634102715</v>
      </c>
      <c r="K71" s="903">
        <v>0.87639859046975266</v>
      </c>
      <c r="L71" s="906">
        <v>6.7559166622855091</v>
      </c>
      <c r="M71" s="907">
        <v>0</v>
      </c>
      <c r="N71" s="903">
        <v>0</v>
      </c>
      <c r="O71" s="903">
        <v>0</v>
      </c>
      <c r="P71" s="903">
        <v>0</v>
      </c>
      <c r="Q71" s="904">
        <v>0.44580746725106696</v>
      </c>
      <c r="R71" s="905">
        <v>0.27263408358891217</v>
      </c>
      <c r="S71" s="903">
        <v>0</v>
      </c>
      <c r="T71" s="903">
        <v>0.18842253162720057</v>
      </c>
      <c r="U71" s="903">
        <v>1.6532777170676316</v>
      </c>
      <c r="V71" s="903">
        <v>1.7838352497588059</v>
      </c>
      <c r="W71" s="903">
        <v>1.6486554113016985E-2</v>
      </c>
      <c r="X71" s="903">
        <v>2.9868438711669311E-2</v>
      </c>
      <c r="Y71" s="903">
        <v>0</v>
      </c>
      <c r="Z71" s="903">
        <v>4.8512038768856368E-2</v>
      </c>
      <c r="AA71" s="2063">
        <v>0.39960215595634935</v>
      </c>
      <c r="AB71" s="615"/>
      <c r="AC71" s="615"/>
      <c r="AD71" s="615"/>
      <c r="AE71" s="615"/>
      <c r="AF71" s="615"/>
      <c r="AG71" s="615"/>
      <c r="AH71" s="615"/>
      <c r="AI71" s="615"/>
      <c r="AJ71" s="615"/>
      <c r="AK71" s="615"/>
      <c r="AL71" s="615"/>
      <c r="AM71" s="615"/>
      <c r="AN71" s="615"/>
      <c r="AO71" s="615"/>
      <c r="AP71" s="615"/>
      <c r="AQ71" s="615"/>
      <c r="AR71" s="615"/>
      <c r="AS71" s="615"/>
      <c r="AT71" s="615"/>
      <c r="AU71" s="615"/>
      <c r="AV71" s="615"/>
      <c r="AW71" s="615"/>
      <c r="AX71" s="615"/>
      <c r="AY71" s="615"/>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2107"/>
      <c r="CC71" s="2107"/>
      <c r="CD71" s="2107"/>
      <c r="CE71" s="2107"/>
      <c r="CF71" s="2107"/>
      <c r="CG71" s="2107"/>
      <c r="CH71" s="2107"/>
      <c r="CI71" s="2107"/>
      <c r="CJ71" s="2107"/>
      <c r="CK71" s="2107"/>
      <c r="CL71" s="2107"/>
      <c r="CM71" s="2107"/>
      <c r="CN71" s="2107"/>
      <c r="CO71" s="2107"/>
      <c r="CP71" s="2107"/>
      <c r="CQ71" s="2107"/>
      <c r="CR71" s="2107"/>
      <c r="CS71" s="2107"/>
      <c r="CT71" s="2107"/>
      <c r="CU71" s="2107"/>
      <c r="CV71" s="2107"/>
      <c r="CW71" s="2107"/>
      <c r="CX71" s="2107"/>
      <c r="CY71" s="2107"/>
      <c r="CZ71" s="2107"/>
    </row>
    <row r="72" s="399" customFormat="true" ht="15" customHeight="true" x14ac:dyDescent="0.2">
      <c r="A72" s="2430"/>
      <c r="B72" s="1065" t="s">
        <v>173</v>
      </c>
      <c r="C72" s="902">
        <v>4.9972708331729884E-2</v>
      </c>
      <c r="D72" s="903">
        <v>3.1178929707366458E-2</v>
      </c>
      <c r="E72" s="903">
        <v>5.0960764903818248E-2</v>
      </c>
      <c r="F72" s="903">
        <v>1.8403291258626764</v>
      </c>
      <c r="G72" s="904">
        <v>3.7961906240447161</v>
      </c>
      <c r="H72" s="905">
        <v>1.3575455103621754</v>
      </c>
      <c r="I72" s="903">
        <v>1.3474150641281066</v>
      </c>
      <c r="J72" s="903">
        <v>4.4007312545013759</v>
      </c>
      <c r="K72" s="903">
        <v>7.8190921635028552</v>
      </c>
      <c r="L72" s="906">
        <v>0.68739716001913054</v>
      </c>
      <c r="M72" s="907">
        <v>0.20291592216166487</v>
      </c>
      <c r="N72" s="903">
        <v>0</v>
      </c>
      <c r="O72" s="903">
        <v>0</v>
      </c>
      <c r="P72" s="903">
        <v>0</v>
      </c>
      <c r="Q72" s="904">
        <v>0.16882783404413546</v>
      </c>
      <c r="R72" s="905">
        <v>0.20420690218925275</v>
      </c>
      <c r="S72" s="903">
        <v>0</v>
      </c>
      <c r="T72" s="903">
        <v>2.0322080568747585</v>
      </c>
      <c r="U72" s="903">
        <v>3.8436040147092858</v>
      </c>
      <c r="V72" s="903">
        <v>5.1224954286635274E-2</v>
      </c>
      <c r="W72" s="903">
        <v>0</v>
      </c>
      <c r="X72" s="903">
        <v>0.13168667158091793</v>
      </c>
      <c r="Y72" s="903">
        <v>0.13929532447274218</v>
      </c>
      <c r="Z72" s="903">
        <v>0</v>
      </c>
      <c r="AA72" s="2063">
        <v>1.550487162989838E-2</v>
      </c>
      <c r="AB72" s="615"/>
      <c r="AC72" s="615"/>
      <c r="AD72" s="615"/>
      <c r="AE72" s="615"/>
      <c r="AF72" s="615"/>
      <c r="AG72" s="615"/>
      <c r="AH72" s="615"/>
      <c r="AI72" s="615"/>
      <c r="AJ72" s="615"/>
      <c r="AK72" s="615"/>
      <c r="AL72" s="615"/>
      <c r="AM72" s="615"/>
      <c r="AN72" s="615"/>
      <c r="AO72" s="615"/>
      <c r="AP72" s="615"/>
      <c r="AQ72" s="615"/>
      <c r="AR72" s="615"/>
      <c r="AS72" s="615"/>
      <c r="AT72" s="615"/>
      <c r="AU72" s="615"/>
      <c r="AV72" s="615"/>
      <c r="AW72" s="615"/>
      <c r="AX72" s="615"/>
      <c r="AY72" s="615"/>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2107"/>
      <c r="CC72" s="2107"/>
      <c r="CD72" s="2107"/>
      <c r="CE72" s="2107"/>
      <c r="CF72" s="2107"/>
      <c r="CG72" s="2107"/>
      <c r="CH72" s="2107"/>
      <c r="CI72" s="2107"/>
      <c r="CJ72" s="2107"/>
      <c r="CK72" s="2107"/>
      <c r="CL72" s="2107"/>
      <c r="CM72" s="2107"/>
      <c r="CN72" s="2107"/>
      <c r="CO72" s="2107"/>
      <c r="CP72" s="2107"/>
      <c r="CQ72" s="2107"/>
      <c r="CR72" s="2107"/>
      <c r="CS72" s="2107"/>
      <c r="CT72" s="2107"/>
      <c r="CU72" s="2107"/>
      <c r="CV72" s="2107"/>
      <c r="CW72" s="2107"/>
      <c r="CX72" s="2107"/>
      <c r="CY72" s="2107"/>
      <c r="CZ72" s="2107"/>
    </row>
    <row r="73" s="399" customFormat="true" ht="15" customHeight="true" x14ac:dyDescent="0.2">
      <c r="A73" s="813"/>
      <c r="B73" s="1066"/>
      <c r="C73" s="902"/>
      <c r="D73" s="903"/>
      <c r="E73" s="903"/>
      <c r="F73" s="903"/>
      <c r="G73" s="904"/>
      <c r="H73" s="905"/>
      <c r="I73" s="903"/>
      <c r="J73" s="903"/>
      <c r="K73" s="903"/>
      <c r="L73" s="906"/>
      <c r="M73" s="907"/>
      <c r="N73" s="903"/>
      <c r="O73" s="903"/>
      <c r="P73" s="903"/>
      <c r="Q73" s="904"/>
      <c r="R73" s="905"/>
      <c r="S73" s="903"/>
      <c r="T73" s="903"/>
      <c r="U73" s="903"/>
      <c r="V73" s="903"/>
      <c r="W73" s="903"/>
      <c r="X73" s="903"/>
      <c r="Y73" s="903"/>
      <c r="Z73" s="903"/>
      <c r="AA73" s="2063"/>
      <c r="AB73" s="615"/>
      <c r="AC73" s="615"/>
      <c r="AD73" s="615"/>
      <c r="AE73" s="615"/>
      <c r="AF73" s="615"/>
      <c r="AG73" s="615"/>
      <c r="AH73" s="615"/>
      <c r="AI73" s="615"/>
      <c r="AJ73" s="615"/>
      <c r="AK73" s="615"/>
      <c r="AL73" s="615"/>
      <c r="AM73" s="615"/>
      <c r="AN73" s="615"/>
      <c r="AO73" s="615"/>
      <c r="AP73" s="615"/>
      <c r="AQ73" s="615"/>
      <c r="AR73" s="615"/>
      <c r="AS73" s="615"/>
      <c r="AT73" s="615"/>
      <c r="AU73" s="615"/>
      <c r="AV73" s="615"/>
      <c r="AW73" s="615"/>
      <c r="AX73" s="615"/>
      <c r="AY73" s="615"/>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2107"/>
      <c r="CC73" s="2107"/>
      <c r="CD73" s="2107"/>
      <c r="CE73" s="2107"/>
      <c r="CF73" s="2107"/>
      <c r="CG73" s="2107"/>
      <c r="CH73" s="2107"/>
      <c r="CI73" s="2107"/>
      <c r="CJ73" s="2107"/>
      <c r="CK73" s="2107"/>
      <c r="CL73" s="2107"/>
      <c r="CM73" s="2107"/>
      <c r="CN73" s="2107"/>
      <c r="CO73" s="2107"/>
      <c r="CP73" s="2107"/>
      <c r="CQ73" s="2107"/>
      <c r="CR73" s="2107"/>
      <c r="CS73" s="2107"/>
      <c r="CT73" s="2107"/>
      <c r="CU73" s="2107"/>
      <c r="CV73" s="2107"/>
      <c r="CW73" s="2107"/>
      <c r="CX73" s="2107"/>
      <c r="CY73" s="2107"/>
      <c r="CZ73" s="2107"/>
    </row>
    <row r="74" s="399" customFormat="true" ht="15" customHeight="true" x14ac:dyDescent="0.2">
      <c r="A74" s="813"/>
      <c r="B74" s="1066"/>
      <c r="C74" s="902"/>
      <c r="D74" s="903"/>
      <c r="E74" s="903"/>
      <c r="F74" s="903"/>
      <c r="G74" s="904"/>
      <c r="H74" s="905"/>
      <c r="I74" s="903"/>
      <c r="J74" s="903"/>
      <c r="K74" s="903"/>
      <c r="L74" s="906"/>
      <c r="M74" s="907"/>
      <c r="N74" s="903"/>
      <c r="O74" s="903"/>
      <c r="P74" s="903"/>
      <c r="Q74" s="904"/>
      <c r="R74" s="905"/>
      <c r="S74" s="903"/>
      <c r="T74" s="903"/>
      <c r="U74" s="903"/>
      <c r="V74" s="903"/>
      <c r="W74" s="903"/>
      <c r="X74" s="903"/>
      <c r="Y74" s="903"/>
      <c r="Z74" s="903"/>
      <c r="AA74" s="2063"/>
      <c r="AB74" s="615"/>
      <c r="AC74" s="615"/>
      <c r="AD74" s="615"/>
      <c r="AE74" s="615"/>
      <c r="AF74" s="615"/>
      <c r="AG74" s="615"/>
      <c r="AH74" s="615"/>
      <c r="AI74" s="615"/>
      <c r="AJ74" s="615"/>
      <c r="AK74" s="615"/>
      <c r="AL74" s="615"/>
      <c r="AM74" s="615"/>
      <c r="AN74" s="615"/>
      <c r="AO74" s="615"/>
      <c r="AP74" s="615"/>
      <c r="AQ74" s="615"/>
      <c r="AR74" s="615"/>
      <c r="AS74" s="615"/>
      <c r="AT74" s="615"/>
      <c r="AU74" s="615"/>
      <c r="AV74" s="615"/>
      <c r="AW74" s="615"/>
      <c r="AX74" s="615"/>
      <c r="AY74" s="615"/>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2107"/>
      <c r="CC74" s="2107"/>
      <c r="CD74" s="2107"/>
      <c r="CE74" s="2107"/>
      <c r="CF74" s="2107"/>
      <c r="CG74" s="2107"/>
      <c r="CH74" s="2107"/>
      <c r="CI74" s="2107"/>
      <c r="CJ74" s="2107"/>
      <c r="CK74" s="2107"/>
      <c r="CL74" s="2107"/>
      <c r="CM74" s="2107"/>
      <c r="CN74" s="2107"/>
      <c r="CO74" s="2107"/>
      <c r="CP74" s="2107"/>
      <c r="CQ74" s="2107"/>
      <c r="CR74" s="2107"/>
      <c r="CS74" s="2107"/>
      <c r="CT74" s="2107"/>
      <c r="CU74" s="2107"/>
      <c r="CV74" s="2107"/>
      <c r="CW74" s="2107"/>
      <c r="CX74" s="2107"/>
      <c r="CY74" s="2107"/>
      <c r="CZ74" s="2107"/>
    </row>
    <row r="75" s="399" customFormat="true" ht="15" customHeight="true" x14ac:dyDescent="0.2">
      <c r="A75" s="813"/>
      <c r="B75" s="1066"/>
      <c r="C75" s="902"/>
      <c r="D75" s="903"/>
      <c r="E75" s="903"/>
      <c r="F75" s="903"/>
      <c r="G75" s="904"/>
      <c r="H75" s="905"/>
      <c r="I75" s="903"/>
      <c r="J75" s="903"/>
      <c r="K75" s="903"/>
      <c r="L75" s="906"/>
      <c r="M75" s="907"/>
      <c r="N75" s="903"/>
      <c r="O75" s="903"/>
      <c r="P75" s="903"/>
      <c r="Q75" s="904"/>
      <c r="R75" s="905"/>
      <c r="S75" s="903"/>
      <c r="T75" s="903"/>
      <c r="U75" s="903"/>
      <c r="V75" s="903"/>
      <c r="W75" s="903"/>
      <c r="X75" s="903"/>
      <c r="Y75" s="903"/>
      <c r="Z75" s="903"/>
      <c r="AA75" s="2063"/>
      <c r="AB75" s="615"/>
      <c r="AC75" s="615"/>
      <c r="AD75" s="615"/>
      <c r="AE75" s="615"/>
      <c r="AF75" s="615"/>
      <c r="AG75" s="615"/>
      <c r="AH75" s="615"/>
      <c r="AI75" s="615"/>
      <c r="AJ75" s="615"/>
      <c r="AK75" s="615"/>
      <c r="AL75" s="615"/>
      <c r="AM75" s="615"/>
      <c r="AN75" s="615"/>
      <c r="AO75" s="615"/>
      <c r="AP75" s="615"/>
      <c r="AQ75" s="615"/>
      <c r="AR75" s="615"/>
      <c r="AS75" s="615"/>
      <c r="AT75" s="615"/>
      <c r="AU75" s="615"/>
      <c r="AV75" s="615"/>
      <c r="AW75" s="615"/>
      <c r="AX75" s="615"/>
      <c r="AY75" s="615"/>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2107"/>
      <c r="CC75" s="2107"/>
      <c r="CD75" s="2107"/>
      <c r="CE75" s="2107"/>
      <c r="CF75" s="2107"/>
      <c r="CG75" s="2107"/>
      <c r="CH75" s="2107"/>
      <c r="CI75" s="2107"/>
      <c r="CJ75" s="2107"/>
      <c r="CK75" s="2107"/>
      <c r="CL75" s="2107"/>
      <c r="CM75" s="2107"/>
      <c r="CN75" s="2107"/>
      <c r="CO75" s="2107"/>
      <c r="CP75" s="2107"/>
      <c r="CQ75" s="2107"/>
      <c r="CR75" s="2107"/>
      <c r="CS75" s="2107"/>
      <c r="CT75" s="2107"/>
      <c r="CU75" s="2107"/>
      <c r="CV75" s="2107"/>
      <c r="CW75" s="2107"/>
      <c r="CX75" s="2107"/>
      <c r="CY75" s="2107"/>
      <c r="CZ75" s="2107"/>
    </row>
    <row r="76" s="399" customFormat="true" ht="15" customHeight="true" x14ac:dyDescent="0.2">
      <c r="A76" s="813"/>
      <c r="B76" s="1066"/>
      <c r="C76" s="902"/>
      <c r="D76" s="903"/>
      <c r="E76" s="903"/>
      <c r="F76" s="903"/>
      <c r="G76" s="904"/>
      <c r="H76" s="905"/>
      <c r="I76" s="903"/>
      <c r="J76" s="903"/>
      <c r="K76" s="903"/>
      <c r="L76" s="906"/>
      <c r="M76" s="907"/>
      <c r="N76" s="903"/>
      <c r="O76" s="903"/>
      <c r="P76" s="903"/>
      <c r="Q76" s="904"/>
      <c r="R76" s="905"/>
      <c r="S76" s="903"/>
      <c r="T76" s="903"/>
      <c r="U76" s="903"/>
      <c r="V76" s="903"/>
      <c r="W76" s="903"/>
      <c r="X76" s="903"/>
      <c r="Y76" s="903"/>
      <c r="Z76" s="903"/>
      <c r="AA76" s="2063"/>
      <c r="AB76" s="615"/>
      <c r="AC76" s="615"/>
      <c r="AD76" s="615"/>
      <c r="AE76" s="615"/>
      <c r="AF76" s="615"/>
      <c r="AG76" s="615"/>
      <c r="AH76" s="615"/>
      <c r="AI76" s="615"/>
      <c r="AJ76" s="615"/>
      <c r="AK76" s="615"/>
      <c r="AL76" s="615"/>
      <c r="AM76" s="615"/>
      <c r="AN76" s="615"/>
      <c r="AO76" s="615"/>
      <c r="AP76" s="615"/>
      <c r="AQ76" s="615"/>
      <c r="AR76" s="615"/>
      <c r="AS76" s="615"/>
      <c r="AT76" s="615"/>
      <c r="AU76" s="615"/>
      <c r="AV76" s="615"/>
      <c r="AW76" s="615"/>
      <c r="AX76" s="615"/>
      <c r="AY76" s="615"/>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2107"/>
      <c r="CC76" s="2107"/>
      <c r="CD76" s="2107"/>
      <c r="CE76" s="2107"/>
      <c r="CF76" s="2107"/>
      <c r="CG76" s="2107"/>
      <c r="CH76" s="2107"/>
      <c r="CI76" s="2107"/>
      <c r="CJ76" s="2107"/>
      <c r="CK76" s="2107"/>
      <c r="CL76" s="2107"/>
      <c r="CM76" s="2107"/>
      <c r="CN76" s="2107"/>
      <c r="CO76" s="2107"/>
      <c r="CP76" s="2107"/>
      <c r="CQ76" s="2107"/>
      <c r="CR76" s="2107"/>
      <c r="CS76" s="2107"/>
      <c r="CT76" s="2107"/>
      <c r="CU76" s="2107"/>
      <c r="CV76" s="2107"/>
      <c r="CW76" s="2107"/>
      <c r="CX76" s="2107"/>
      <c r="CY76" s="2107"/>
      <c r="CZ76" s="2107"/>
    </row>
    <row r="77" s="399" customFormat="true" ht="15" customHeight="true" x14ac:dyDescent="0.2">
      <c r="A77" s="813"/>
      <c r="B77" s="1066"/>
      <c r="C77" s="902"/>
      <c r="D77" s="903"/>
      <c r="E77" s="903"/>
      <c r="F77" s="903"/>
      <c r="G77" s="904"/>
      <c r="H77" s="905"/>
      <c r="I77" s="903"/>
      <c r="J77" s="903"/>
      <c r="K77" s="903"/>
      <c r="L77" s="906"/>
      <c r="M77" s="907"/>
      <c r="N77" s="903"/>
      <c r="O77" s="903"/>
      <c r="P77" s="903"/>
      <c r="Q77" s="904"/>
      <c r="R77" s="905"/>
      <c r="S77" s="903"/>
      <c r="T77" s="903"/>
      <c r="U77" s="903"/>
      <c r="V77" s="903"/>
      <c r="W77" s="903"/>
      <c r="X77" s="903"/>
      <c r="Y77" s="903"/>
      <c r="Z77" s="903"/>
      <c r="AA77" s="2063"/>
      <c r="AB77" s="615"/>
      <c r="AC77" s="615"/>
      <c r="AD77" s="615"/>
      <c r="AE77" s="615"/>
      <c r="AF77" s="615"/>
      <c r="AG77" s="615"/>
      <c r="AH77" s="615"/>
      <c r="AI77" s="615"/>
      <c r="AJ77" s="615"/>
      <c r="AK77" s="615"/>
      <c r="AL77" s="615"/>
      <c r="AM77" s="615"/>
      <c r="AN77" s="615"/>
      <c r="AO77" s="615"/>
      <c r="AP77" s="615"/>
      <c r="AQ77" s="615"/>
      <c r="AR77" s="615"/>
      <c r="AS77" s="615"/>
      <c r="AT77" s="615"/>
      <c r="AU77" s="615"/>
      <c r="AV77" s="615"/>
      <c r="AW77" s="615"/>
      <c r="AX77" s="615"/>
      <c r="AY77" s="615"/>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2107"/>
      <c r="CC77" s="2107"/>
      <c r="CD77" s="2107"/>
      <c r="CE77" s="2107"/>
      <c r="CF77" s="2107"/>
      <c r="CG77" s="2107"/>
      <c r="CH77" s="2107"/>
      <c r="CI77" s="2107"/>
      <c r="CJ77" s="2107"/>
      <c r="CK77" s="2107"/>
      <c r="CL77" s="2107"/>
      <c r="CM77" s="2107"/>
      <c r="CN77" s="2107"/>
      <c r="CO77" s="2107"/>
      <c r="CP77" s="2107"/>
      <c r="CQ77" s="2107"/>
      <c r="CR77" s="2107"/>
      <c r="CS77" s="2107"/>
      <c r="CT77" s="2107"/>
      <c r="CU77" s="2107"/>
      <c r="CV77" s="2107"/>
      <c r="CW77" s="2107"/>
      <c r="CX77" s="2107"/>
      <c r="CY77" s="2107"/>
      <c r="CZ77" s="2107"/>
    </row>
    <row r="78" s="399" customFormat="true" ht="15" customHeight="true" x14ac:dyDescent="0.2">
      <c r="A78" s="813"/>
      <c r="B78" s="1066"/>
      <c r="C78" s="902"/>
      <c r="D78" s="903"/>
      <c r="E78" s="903"/>
      <c r="F78" s="903"/>
      <c r="G78" s="904"/>
      <c r="H78" s="905"/>
      <c r="I78" s="903"/>
      <c r="J78" s="903"/>
      <c r="K78" s="903"/>
      <c r="L78" s="906"/>
      <c r="M78" s="907"/>
      <c r="N78" s="903"/>
      <c r="O78" s="903"/>
      <c r="P78" s="903"/>
      <c r="Q78" s="904"/>
      <c r="R78" s="905"/>
      <c r="S78" s="903"/>
      <c r="T78" s="903"/>
      <c r="U78" s="903"/>
      <c r="V78" s="903"/>
      <c r="W78" s="903"/>
      <c r="X78" s="903"/>
      <c r="Y78" s="903"/>
      <c r="Z78" s="903"/>
      <c r="AA78" s="2063"/>
      <c r="AB78" s="615"/>
      <c r="AC78" s="615"/>
      <c r="AD78" s="615"/>
      <c r="AE78" s="615"/>
      <c r="AF78" s="615"/>
      <c r="AG78" s="615"/>
      <c r="AH78" s="615"/>
      <c r="AI78" s="615"/>
      <c r="AJ78" s="615"/>
      <c r="AK78" s="615"/>
      <c r="AL78" s="615"/>
      <c r="AM78" s="615"/>
      <c r="AN78" s="615"/>
      <c r="AO78" s="615"/>
      <c r="AP78" s="615"/>
      <c r="AQ78" s="615"/>
      <c r="AR78" s="615"/>
      <c r="AS78" s="615"/>
      <c r="AT78" s="615"/>
      <c r="AU78" s="615"/>
      <c r="AV78" s="615"/>
      <c r="AW78" s="615"/>
      <c r="AX78" s="615"/>
      <c r="AY78" s="615"/>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2107"/>
      <c r="CC78" s="2107"/>
      <c r="CD78" s="2107"/>
      <c r="CE78" s="2107"/>
      <c r="CF78" s="2107"/>
      <c r="CG78" s="2107"/>
      <c r="CH78" s="2107"/>
      <c r="CI78" s="2107"/>
      <c r="CJ78" s="2107"/>
      <c r="CK78" s="2107"/>
      <c r="CL78" s="2107"/>
      <c r="CM78" s="2107"/>
      <c r="CN78" s="2107"/>
      <c r="CO78" s="2107"/>
      <c r="CP78" s="2107"/>
      <c r="CQ78" s="2107"/>
      <c r="CR78" s="2107"/>
      <c r="CS78" s="2107"/>
      <c r="CT78" s="2107"/>
      <c r="CU78" s="2107"/>
      <c r="CV78" s="2107"/>
      <c r="CW78" s="2107"/>
      <c r="CX78" s="2107"/>
      <c r="CY78" s="2107"/>
      <c r="CZ78" s="2107"/>
    </row>
    <row r="79" s="399" customFormat="true" ht="15" customHeight="true" x14ac:dyDescent="0.2">
      <c r="A79" s="813"/>
      <c r="B79" s="1066"/>
      <c r="C79" s="902"/>
      <c r="D79" s="903"/>
      <c r="E79" s="903"/>
      <c r="F79" s="903"/>
      <c r="G79" s="904"/>
      <c r="H79" s="905"/>
      <c r="I79" s="903"/>
      <c r="J79" s="903"/>
      <c r="K79" s="903"/>
      <c r="L79" s="906"/>
      <c r="M79" s="907"/>
      <c r="N79" s="903"/>
      <c r="O79" s="903"/>
      <c r="P79" s="903"/>
      <c r="Q79" s="904"/>
      <c r="R79" s="905"/>
      <c r="S79" s="903"/>
      <c r="T79" s="903"/>
      <c r="U79" s="903"/>
      <c r="V79" s="903"/>
      <c r="W79" s="903"/>
      <c r="X79" s="903"/>
      <c r="Y79" s="903"/>
      <c r="Z79" s="903"/>
      <c r="AA79" s="2063"/>
      <c r="AB79" s="615"/>
      <c r="AC79" s="615"/>
      <c r="AD79" s="615"/>
      <c r="AE79" s="615"/>
      <c r="AF79" s="615"/>
      <c r="AG79" s="615"/>
      <c r="AH79" s="615"/>
      <c r="AI79" s="615"/>
      <c r="AJ79" s="615"/>
      <c r="AK79" s="615"/>
      <c r="AL79" s="615"/>
      <c r="AM79" s="615"/>
      <c r="AN79" s="615"/>
      <c r="AO79" s="615"/>
      <c r="AP79" s="615"/>
      <c r="AQ79" s="615"/>
      <c r="AR79" s="615"/>
      <c r="AS79" s="615"/>
      <c r="AT79" s="615"/>
      <c r="AU79" s="615"/>
      <c r="AV79" s="615"/>
      <c r="AW79" s="615"/>
      <c r="AX79" s="615"/>
      <c r="AY79" s="615"/>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2107"/>
      <c r="CC79" s="2107"/>
      <c r="CD79" s="2107"/>
      <c r="CE79" s="2107"/>
      <c r="CF79" s="2107"/>
      <c r="CG79" s="2107"/>
      <c r="CH79" s="2107"/>
      <c r="CI79" s="2107"/>
      <c r="CJ79" s="2107"/>
      <c r="CK79" s="2107"/>
      <c r="CL79" s="2107"/>
      <c r="CM79" s="2107"/>
      <c r="CN79" s="2107"/>
      <c r="CO79" s="2107"/>
      <c r="CP79" s="2107"/>
      <c r="CQ79" s="2107"/>
      <c r="CR79" s="2107"/>
      <c r="CS79" s="2107"/>
      <c r="CT79" s="2107"/>
      <c r="CU79" s="2107"/>
      <c r="CV79" s="2107"/>
      <c r="CW79" s="2107"/>
      <c r="CX79" s="2107"/>
      <c r="CY79" s="2107"/>
      <c r="CZ79" s="2107"/>
    </row>
    <row r="80" s="399" customFormat="true" ht="15" customHeight="true" x14ac:dyDescent="0.2">
      <c r="A80" s="813"/>
      <c r="B80" s="1066"/>
      <c r="C80" s="902"/>
      <c r="D80" s="903"/>
      <c r="E80" s="903"/>
      <c r="F80" s="903"/>
      <c r="G80" s="904"/>
      <c r="H80" s="905"/>
      <c r="I80" s="903"/>
      <c r="J80" s="903"/>
      <c r="K80" s="903"/>
      <c r="L80" s="906"/>
      <c r="M80" s="907"/>
      <c r="N80" s="903"/>
      <c r="O80" s="903"/>
      <c r="P80" s="903"/>
      <c r="Q80" s="904"/>
      <c r="R80" s="905"/>
      <c r="S80" s="903"/>
      <c r="T80" s="903"/>
      <c r="U80" s="903"/>
      <c r="V80" s="903"/>
      <c r="W80" s="903"/>
      <c r="X80" s="903"/>
      <c r="Y80" s="903"/>
      <c r="Z80" s="903"/>
      <c r="AA80" s="2063"/>
      <c r="AB80" s="615"/>
      <c r="AC80" s="615"/>
      <c r="AD80" s="615"/>
      <c r="AE80" s="615"/>
      <c r="AF80" s="615"/>
      <c r="AG80" s="615"/>
      <c r="AH80" s="615"/>
      <c r="AI80" s="615"/>
      <c r="AJ80" s="615"/>
      <c r="AK80" s="615"/>
      <c r="AL80" s="615"/>
      <c r="AM80" s="615"/>
      <c r="AN80" s="615"/>
      <c r="AO80" s="615"/>
      <c r="AP80" s="615"/>
      <c r="AQ80" s="615"/>
      <c r="AR80" s="615"/>
      <c r="AS80" s="615"/>
      <c r="AT80" s="615"/>
      <c r="AU80" s="615"/>
      <c r="AV80" s="615"/>
      <c r="AW80" s="615"/>
      <c r="AX80" s="615"/>
      <c r="AY80" s="615"/>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2107"/>
      <c r="CC80" s="2107"/>
      <c r="CD80" s="2107"/>
      <c r="CE80" s="2107"/>
      <c r="CF80" s="2107"/>
      <c r="CG80" s="2107"/>
      <c r="CH80" s="2107"/>
      <c r="CI80" s="2107"/>
      <c r="CJ80" s="2107"/>
      <c r="CK80" s="2107"/>
      <c r="CL80" s="2107"/>
      <c r="CM80" s="2107"/>
      <c r="CN80" s="2107"/>
      <c r="CO80" s="2107"/>
      <c r="CP80" s="2107"/>
      <c r="CQ80" s="2107"/>
      <c r="CR80" s="2107"/>
      <c r="CS80" s="2107"/>
      <c r="CT80" s="2107"/>
      <c r="CU80" s="2107"/>
      <c r="CV80" s="2107"/>
      <c r="CW80" s="2107"/>
      <c r="CX80" s="2107"/>
      <c r="CY80" s="2107"/>
      <c r="CZ80" s="2107"/>
    </row>
    <row r="81" s="399" customFormat="true" ht="15" customHeight="true" x14ac:dyDescent="0.2">
      <c r="A81" s="813"/>
      <c r="B81" s="1066"/>
      <c r="C81" s="902"/>
      <c r="D81" s="903"/>
      <c r="E81" s="903"/>
      <c r="F81" s="903"/>
      <c r="G81" s="904"/>
      <c r="H81" s="905"/>
      <c r="I81" s="903"/>
      <c r="J81" s="903"/>
      <c r="K81" s="903"/>
      <c r="L81" s="906"/>
      <c r="M81" s="907"/>
      <c r="N81" s="903"/>
      <c r="O81" s="903"/>
      <c r="P81" s="903"/>
      <c r="Q81" s="904"/>
      <c r="R81" s="905"/>
      <c r="S81" s="903"/>
      <c r="T81" s="903"/>
      <c r="U81" s="903"/>
      <c r="V81" s="903"/>
      <c r="W81" s="903"/>
      <c r="X81" s="903"/>
      <c r="Y81" s="903"/>
      <c r="Z81" s="903"/>
      <c r="AA81" s="2063"/>
      <c r="AB81" s="615"/>
      <c r="AC81" s="615"/>
      <c r="AD81" s="615"/>
      <c r="AE81" s="615"/>
      <c r="AF81" s="615"/>
      <c r="AG81" s="615"/>
      <c r="AH81" s="615"/>
      <c r="AI81" s="615"/>
      <c r="AJ81" s="615"/>
      <c r="AK81" s="615"/>
      <c r="AL81" s="615"/>
      <c r="AM81" s="615"/>
      <c r="AN81" s="615"/>
      <c r="AO81" s="615"/>
      <c r="AP81" s="615"/>
      <c r="AQ81" s="615"/>
      <c r="AR81" s="615"/>
      <c r="AS81" s="615"/>
      <c r="AT81" s="615"/>
      <c r="AU81" s="615"/>
      <c r="AV81" s="615"/>
      <c r="AW81" s="615"/>
      <c r="AX81" s="615"/>
      <c r="AY81" s="615"/>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2107"/>
      <c r="CC81" s="2107"/>
      <c r="CD81" s="2107"/>
      <c r="CE81" s="2107"/>
      <c r="CF81" s="2107"/>
      <c r="CG81" s="2107"/>
      <c r="CH81" s="2107"/>
      <c r="CI81" s="2107"/>
      <c r="CJ81" s="2107"/>
      <c r="CK81" s="2107"/>
      <c r="CL81" s="2107"/>
      <c r="CM81" s="2107"/>
      <c r="CN81" s="2107"/>
      <c r="CO81" s="2107"/>
      <c r="CP81" s="2107"/>
      <c r="CQ81" s="2107"/>
      <c r="CR81" s="2107"/>
      <c r="CS81" s="2107"/>
      <c r="CT81" s="2107"/>
      <c r="CU81" s="2107"/>
      <c r="CV81" s="2107"/>
      <c r="CW81" s="2107"/>
      <c r="CX81" s="2107"/>
      <c r="CY81" s="2107"/>
      <c r="CZ81" s="2107"/>
    </row>
    <row r="82" s="399" customFormat="true" ht="15" customHeight="true" x14ac:dyDescent="0.2">
      <c r="A82" s="813"/>
      <c r="B82" s="1066"/>
      <c r="C82" s="902"/>
      <c r="D82" s="903"/>
      <c r="E82" s="903"/>
      <c r="F82" s="903"/>
      <c r="G82" s="904"/>
      <c r="H82" s="905"/>
      <c r="I82" s="903"/>
      <c r="J82" s="903"/>
      <c r="K82" s="903"/>
      <c r="L82" s="906"/>
      <c r="M82" s="907"/>
      <c r="N82" s="903"/>
      <c r="O82" s="903"/>
      <c r="P82" s="903"/>
      <c r="Q82" s="904"/>
      <c r="R82" s="905"/>
      <c r="S82" s="903"/>
      <c r="T82" s="903"/>
      <c r="U82" s="903"/>
      <c r="V82" s="903"/>
      <c r="W82" s="903"/>
      <c r="X82" s="903"/>
      <c r="Y82" s="903"/>
      <c r="Z82" s="903"/>
      <c r="AA82" s="2063"/>
      <c r="AB82" s="615"/>
      <c r="AC82" s="615"/>
      <c r="AD82" s="615"/>
      <c r="AE82" s="615"/>
      <c r="AF82" s="615"/>
      <c r="AG82" s="615"/>
      <c r="AH82" s="615"/>
      <c r="AI82" s="615"/>
      <c r="AJ82" s="615"/>
      <c r="AK82" s="615"/>
      <c r="AL82" s="615"/>
      <c r="AM82" s="615"/>
      <c r="AN82" s="615"/>
      <c r="AO82" s="615"/>
      <c r="AP82" s="615"/>
      <c r="AQ82" s="615"/>
      <c r="AR82" s="615"/>
      <c r="AS82" s="615"/>
      <c r="AT82" s="615"/>
      <c r="AU82" s="615"/>
      <c r="AV82" s="615"/>
      <c r="AW82" s="615"/>
      <c r="AX82" s="615"/>
      <c r="AY82" s="615"/>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2107"/>
      <c r="CC82" s="2107"/>
      <c r="CD82" s="2107"/>
      <c r="CE82" s="2107"/>
      <c r="CF82" s="2107"/>
      <c r="CG82" s="2107"/>
      <c r="CH82" s="2107"/>
      <c r="CI82" s="2107"/>
      <c r="CJ82" s="2107"/>
      <c r="CK82" s="2107"/>
      <c r="CL82" s="2107"/>
      <c r="CM82" s="2107"/>
      <c r="CN82" s="2107"/>
      <c r="CO82" s="2107"/>
      <c r="CP82" s="2107"/>
      <c r="CQ82" s="2107"/>
      <c r="CR82" s="2107"/>
      <c r="CS82" s="2107"/>
      <c r="CT82" s="2107"/>
      <c r="CU82" s="2107"/>
      <c r="CV82" s="2107"/>
      <c r="CW82" s="2107"/>
      <c r="CX82" s="2107"/>
      <c r="CY82" s="2107"/>
      <c r="CZ82" s="2107"/>
    </row>
    <row r="83" s="399" customFormat="true" ht="15" customHeight="true" x14ac:dyDescent="0.2">
      <c r="A83" s="813"/>
      <c r="B83" s="1066"/>
      <c r="C83" s="902"/>
      <c r="D83" s="903"/>
      <c r="E83" s="903"/>
      <c r="F83" s="903"/>
      <c r="G83" s="904"/>
      <c r="H83" s="905"/>
      <c r="I83" s="903"/>
      <c r="J83" s="903"/>
      <c r="K83" s="903"/>
      <c r="L83" s="906"/>
      <c r="M83" s="907"/>
      <c r="N83" s="903"/>
      <c r="O83" s="903"/>
      <c r="P83" s="903"/>
      <c r="Q83" s="904"/>
      <c r="R83" s="905"/>
      <c r="S83" s="903"/>
      <c r="T83" s="903"/>
      <c r="U83" s="903"/>
      <c r="V83" s="903"/>
      <c r="W83" s="903"/>
      <c r="X83" s="903"/>
      <c r="Y83" s="903"/>
      <c r="Z83" s="903"/>
      <c r="AA83" s="2063"/>
      <c r="AB83" s="615"/>
      <c r="AC83" s="615"/>
      <c r="AD83" s="615"/>
      <c r="AE83" s="615"/>
      <c r="AF83" s="615"/>
      <c r="AG83" s="615"/>
      <c r="AH83" s="615"/>
      <c r="AI83" s="615"/>
      <c r="AJ83" s="615"/>
      <c r="AK83" s="615"/>
      <c r="AL83" s="615"/>
      <c r="AM83" s="615"/>
      <c r="AN83" s="615"/>
      <c r="AO83" s="615"/>
      <c r="AP83" s="615"/>
      <c r="AQ83" s="615"/>
      <c r="AR83" s="615"/>
      <c r="AS83" s="615"/>
      <c r="AT83" s="615"/>
      <c r="AU83" s="615"/>
      <c r="AV83" s="615"/>
      <c r="AW83" s="615"/>
      <c r="AX83" s="615"/>
      <c r="AY83" s="615"/>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2107"/>
      <c r="CC83" s="2107"/>
      <c r="CD83" s="2107"/>
      <c r="CE83" s="2107"/>
      <c r="CF83" s="2107"/>
      <c r="CG83" s="2107"/>
      <c r="CH83" s="2107"/>
      <c r="CI83" s="2107"/>
      <c r="CJ83" s="2107"/>
      <c r="CK83" s="2107"/>
      <c r="CL83" s="2107"/>
      <c r="CM83" s="2107"/>
      <c r="CN83" s="2107"/>
      <c r="CO83" s="2107"/>
      <c r="CP83" s="2107"/>
      <c r="CQ83" s="2107"/>
      <c r="CR83" s="2107"/>
      <c r="CS83" s="2107"/>
      <c r="CT83" s="2107"/>
      <c r="CU83" s="2107"/>
      <c r="CV83" s="2107"/>
      <c r="CW83" s="2107"/>
      <c r="CX83" s="2107"/>
      <c r="CY83" s="2107"/>
      <c r="CZ83" s="2107"/>
    </row>
    <row r="84" s="399" customFormat="true" ht="15" customHeight="true" x14ac:dyDescent="0.2">
      <c r="A84" s="814"/>
      <c r="B84" s="1067"/>
      <c r="C84" s="908"/>
      <c r="D84" s="909"/>
      <c r="E84" s="909"/>
      <c r="F84" s="909"/>
      <c r="G84" s="910"/>
      <c r="H84" s="911"/>
      <c r="I84" s="909"/>
      <c r="J84" s="909"/>
      <c r="K84" s="909"/>
      <c r="L84" s="912"/>
      <c r="M84" s="913"/>
      <c r="N84" s="909"/>
      <c r="O84" s="909"/>
      <c r="P84" s="909"/>
      <c r="Q84" s="910"/>
      <c r="R84" s="911"/>
      <c r="S84" s="909"/>
      <c r="T84" s="909"/>
      <c r="U84" s="909"/>
      <c r="V84" s="909"/>
      <c r="W84" s="909"/>
      <c r="X84" s="909"/>
      <c r="Y84" s="909"/>
      <c r="Z84" s="909"/>
      <c r="AA84" s="2064"/>
      <c r="AB84" s="615"/>
      <c r="AC84" s="615"/>
      <c r="AD84" s="615"/>
      <c r="AE84" s="615"/>
      <c r="AF84" s="615"/>
      <c r="AG84" s="615"/>
      <c r="AH84" s="615"/>
      <c r="AI84" s="615"/>
      <c r="AJ84" s="615"/>
      <c r="AK84" s="615"/>
      <c r="AL84" s="615"/>
      <c r="AM84" s="615"/>
      <c r="AN84" s="615"/>
      <c r="AO84" s="615"/>
      <c r="AP84" s="615"/>
      <c r="AQ84" s="615"/>
      <c r="AR84" s="615"/>
      <c r="AS84" s="615"/>
      <c r="AT84" s="615"/>
      <c r="AU84" s="615"/>
      <c r="AV84" s="615"/>
      <c r="AW84" s="615"/>
      <c r="AX84" s="615"/>
      <c r="AY84" s="615"/>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2107"/>
      <c r="CC84" s="2107"/>
      <c r="CD84" s="2107"/>
      <c r="CE84" s="2107"/>
      <c r="CF84" s="2107"/>
      <c r="CG84" s="2107"/>
      <c r="CH84" s="2107"/>
      <c r="CI84" s="2107"/>
      <c r="CJ84" s="2107"/>
      <c r="CK84" s="2107"/>
      <c r="CL84" s="2107"/>
      <c r="CM84" s="2107"/>
      <c r="CN84" s="2107"/>
      <c r="CO84" s="2107"/>
      <c r="CP84" s="2107"/>
      <c r="CQ84" s="2107"/>
      <c r="CR84" s="2107"/>
      <c r="CS84" s="2107"/>
      <c r="CT84" s="2107"/>
      <c r="CU84" s="2107"/>
      <c r="CV84" s="2107"/>
      <c r="CW84" s="2107"/>
      <c r="CX84" s="2107"/>
      <c r="CY84" s="2107"/>
      <c r="CZ84" s="2107"/>
    </row>
    <row r="85" s="399" customFormat="true" ht="15" customHeight="true" x14ac:dyDescent="0.2">
      <c r="A85" s="815"/>
      <c r="B85" s="840"/>
      <c r="C85" s="914"/>
      <c r="D85" s="915"/>
      <c r="E85" s="915"/>
      <c r="F85" s="915"/>
      <c r="G85" s="916"/>
      <c r="H85" s="917"/>
      <c r="I85" s="915"/>
      <c r="J85" s="915"/>
      <c r="K85" s="915"/>
      <c r="L85" s="918"/>
      <c r="M85" s="919"/>
      <c r="N85" s="915"/>
      <c r="O85" s="915"/>
      <c r="P85" s="915"/>
      <c r="Q85" s="916"/>
      <c r="R85" s="917"/>
      <c r="S85" s="915"/>
      <c r="T85" s="915"/>
      <c r="U85" s="915"/>
      <c r="V85" s="915"/>
      <c r="W85" s="915"/>
      <c r="X85" s="915"/>
      <c r="Y85" s="915"/>
      <c r="Z85" s="915"/>
      <c r="AA85" s="2065"/>
      <c r="AB85" s="615"/>
      <c r="AC85" s="615"/>
      <c r="AD85" s="615"/>
      <c r="AE85" s="615"/>
      <c r="AF85" s="615"/>
      <c r="AG85" s="615"/>
      <c r="AH85" s="615"/>
      <c r="AI85" s="615"/>
      <c r="AJ85" s="615"/>
      <c r="AK85" s="615"/>
      <c r="AL85" s="615"/>
      <c r="AM85" s="615"/>
      <c r="AN85" s="615"/>
      <c r="AO85" s="615"/>
      <c r="AP85" s="615"/>
      <c r="AQ85" s="615"/>
      <c r="AR85" s="615"/>
      <c r="AS85" s="615"/>
      <c r="AT85" s="615"/>
      <c r="AU85" s="615"/>
      <c r="AV85" s="615"/>
      <c r="AW85" s="615"/>
      <c r="AX85" s="615"/>
      <c r="AY85" s="615"/>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2107"/>
      <c r="CC85" s="2107"/>
      <c r="CD85" s="2107"/>
      <c r="CE85" s="2107"/>
      <c r="CF85" s="2107"/>
      <c r="CG85" s="2107"/>
      <c r="CH85" s="2107"/>
      <c r="CI85" s="2107"/>
      <c r="CJ85" s="2107"/>
      <c r="CK85" s="2107"/>
      <c r="CL85" s="2107"/>
      <c r="CM85" s="2107"/>
      <c r="CN85" s="2107"/>
      <c r="CO85" s="2107"/>
      <c r="CP85" s="2107"/>
      <c r="CQ85" s="2107"/>
      <c r="CR85" s="2107"/>
      <c r="CS85" s="2107"/>
      <c r="CT85" s="2107"/>
      <c r="CU85" s="2107"/>
      <c r="CV85" s="2107"/>
      <c r="CW85" s="2107"/>
      <c r="CX85" s="2107"/>
      <c r="CY85" s="2107"/>
      <c r="CZ85" s="2107"/>
    </row>
    <row r="86" s="399" customFormat="true" ht="15" customHeight="true" x14ac:dyDescent="0.2">
      <c r="A86" s="815"/>
      <c r="B86" s="840"/>
      <c r="C86" s="914"/>
      <c r="D86" s="915"/>
      <c r="E86" s="915"/>
      <c r="F86" s="915"/>
      <c r="G86" s="916"/>
      <c r="H86" s="917"/>
      <c r="I86" s="915"/>
      <c r="J86" s="915"/>
      <c r="K86" s="915"/>
      <c r="L86" s="918"/>
      <c r="M86" s="919"/>
      <c r="N86" s="915"/>
      <c r="O86" s="915"/>
      <c r="P86" s="915"/>
      <c r="Q86" s="916"/>
      <c r="R86" s="917"/>
      <c r="S86" s="915"/>
      <c r="T86" s="915"/>
      <c r="U86" s="915"/>
      <c r="V86" s="915"/>
      <c r="W86" s="915"/>
      <c r="X86" s="915"/>
      <c r="Y86" s="915"/>
      <c r="Z86" s="915"/>
      <c r="AA86" s="2065"/>
      <c r="AB86" s="615"/>
      <c r="AC86" s="615"/>
      <c r="AD86" s="615"/>
      <c r="AE86" s="615"/>
      <c r="AF86" s="615"/>
      <c r="AG86" s="615"/>
      <c r="AH86" s="615"/>
      <c r="AI86" s="615"/>
      <c r="AJ86" s="615"/>
      <c r="AK86" s="615"/>
      <c r="AL86" s="615"/>
      <c r="AM86" s="615"/>
      <c r="AN86" s="615"/>
      <c r="AO86" s="615"/>
      <c r="AP86" s="615"/>
      <c r="AQ86" s="615"/>
      <c r="AR86" s="615"/>
      <c r="AS86" s="615"/>
      <c r="AT86" s="615"/>
      <c r="AU86" s="615"/>
      <c r="AV86" s="615"/>
      <c r="AW86" s="615"/>
      <c r="AX86" s="615"/>
      <c r="AY86" s="615"/>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2107"/>
      <c r="CC86" s="2107"/>
      <c r="CD86" s="2107"/>
      <c r="CE86" s="2107"/>
      <c r="CF86" s="2107"/>
      <c r="CG86" s="2107"/>
      <c r="CH86" s="2107"/>
      <c r="CI86" s="2107"/>
      <c r="CJ86" s="2107"/>
      <c r="CK86" s="2107"/>
      <c r="CL86" s="2107"/>
      <c r="CM86" s="2107"/>
      <c r="CN86" s="2107"/>
      <c r="CO86" s="2107"/>
      <c r="CP86" s="2107"/>
      <c r="CQ86" s="2107"/>
      <c r="CR86" s="2107"/>
      <c r="CS86" s="2107"/>
      <c r="CT86" s="2107"/>
      <c r="CU86" s="2107"/>
      <c r="CV86" s="2107"/>
      <c r="CW86" s="2107"/>
      <c r="CX86" s="2107"/>
      <c r="CY86" s="2107"/>
      <c r="CZ86" s="2107"/>
    </row>
    <row r="87" s="399" customFormat="true" ht="15" customHeight="true" x14ac:dyDescent="0.2">
      <c r="A87" s="815"/>
      <c r="B87" s="840"/>
      <c r="C87" s="914"/>
      <c r="D87" s="915"/>
      <c r="E87" s="915"/>
      <c r="F87" s="915"/>
      <c r="G87" s="916"/>
      <c r="H87" s="917"/>
      <c r="I87" s="915"/>
      <c r="J87" s="915"/>
      <c r="K87" s="915"/>
      <c r="L87" s="918"/>
      <c r="M87" s="919"/>
      <c r="N87" s="915"/>
      <c r="O87" s="915"/>
      <c r="P87" s="915"/>
      <c r="Q87" s="916"/>
      <c r="R87" s="917"/>
      <c r="S87" s="915"/>
      <c r="T87" s="915"/>
      <c r="U87" s="915"/>
      <c r="V87" s="915"/>
      <c r="W87" s="915"/>
      <c r="X87" s="915"/>
      <c r="Y87" s="915"/>
      <c r="Z87" s="915"/>
      <c r="AA87" s="2065"/>
      <c r="AB87" s="615"/>
      <c r="AC87" s="615"/>
      <c r="AD87" s="615"/>
      <c r="AE87" s="615"/>
      <c r="AF87" s="615"/>
      <c r="AG87" s="615"/>
      <c r="AH87" s="615"/>
      <c r="AI87" s="615"/>
      <c r="AJ87" s="615"/>
      <c r="AK87" s="615"/>
      <c r="AL87" s="615"/>
      <c r="AM87" s="615"/>
      <c r="AN87" s="615"/>
      <c r="AO87" s="615"/>
      <c r="AP87" s="615"/>
      <c r="AQ87" s="615"/>
      <c r="AR87" s="615"/>
      <c r="AS87" s="615"/>
      <c r="AT87" s="615"/>
      <c r="AU87" s="615"/>
      <c r="AV87" s="615"/>
      <c r="AW87" s="615"/>
      <c r="AX87" s="615"/>
      <c r="AY87" s="615"/>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2107"/>
      <c r="CC87" s="2107"/>
      <c r="CD87" s="2107"/>
      <c r="CE87" s="2107"/>
      <c r="CF87" s="2107"/>
      <c r="CG87" s="2107"/>
      <c r="CH87" s="2107"/>
      <c r="CI87" s="2107"/>
      <c r="CJ87" s="2107"/>
      <c r="CK87" s="2107"/>
      <c r="CL87" s="2107"/>
      <c r="CM87" s="2107"/>
      <c r="CN87" s="2107"/>
      <c r="CO87" s="2107"/>
      <c r="CP87" s="2107"/>
      <c r="CQ87" s="2107"/>
      <c r="CR87" s="2107"/>
      <c r="CS87" s="2107"/>
      <c r="CT87" s="2107"/>
      <c r="CU87" s="2107"/>
      <c r="CV87" s="2107"/>
      <c r="CW87" s="2107"/>
      <c r="CX87" s="2107"/>
      <c r="CY87" s="2107"/>
      <c r="CZ87" s="2107"/>
    </row>
    <row r="88" s="399" customFormat="true" ht="15" customHeight="true" x14ac:dyDescent="0.2">
      <c r="A88" s="815"/>
      <c r="B88" s="840"/>
      <c r="C88" s="914"/>
      <c r="D88" s="915"/>
      <c r="E88" s="915"/>
      <c r="F88" s="915"/>
      <c r="G88" s="916"/>
      <c r="H88" s="917"/>
      <c r="I88" s="915"/>
      <c r="J88" s="915"/>
      <c r="K88" s="915"/>
      <c r="L88" s="918"/>
      <c r="M88" s="919"/>
      <c r="N88" s="915"/>
      <c r="O88" s="915"/>
      <c r="P88" s="915"/>
      <c r="Q88" s="916"/>
      <c r="R88" s="917"/>
      <c r="S88" s="915"/>
      <c r="T88" s="915"/>
      <c r="U88" s="915"/>
      <c r="V88" s="915"/>
      <c r="W88" s="915"/>
      <c r="X88" s="915"/>
      <c r="Y88" s="915"/>
      <c r="Z88" s="915"/>
      <c r="AA88" s="2065"/>
      <c r="AB88" s="615"/>
      <c r="AC88" s="615"/>
      <c r="AD88" s="615"/>
      <c r="AE88" s="615"/>
      <c r="AF88" s="615"/>
      <c r="AG88" s="615"/>
      <c r="AH88" s="615"/>
      <c r="AI88" s="615"/>
      <c r="AJ88" s="615"/>
      <c r="AK88" s="615"/>
      <c r="AL88" s="615"/>
      <c r="AM88" s="615"/>
      <c r="AN88" s="615"/>
      <c r="AO88" s="615"/>
      <c r="AP88" s="615"/>
      <c r="AQ88" s="615"/>
      <c r="AR88" s="615"/>
      <c r="AS88" s="615"/>
      <c r="AT88" s="615"/>
      <c r="AU88" s="615"/>
      <c r="AV88" s="615"/>
      <c r="AW88" s="615"/>
      <c r="AX88" s="615"/>
      <c r="AY88" s="615"/>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2107"/>
      <c r="CC88" s="2107"/>
      <c r="CD88" s="2107"/>
      <c r="CE88" s="2107"/>
      <c r="CF88" s="2107"/>
      <c r="CG88" s="2107"/>
      <c r="CH88" s="2107"/>
      <c r="CI88" s="2107"/>
      <c r="CJ88" s="2107"/>
      <c r="CK88" s="2107"/>
      <c r="CL88" s="2107"/>
      <c r="CM88" s="2107"/>
      <c r="CN88" s="2107"/>
      <c r="CO88" s="2107"/>
      <c r="CP88" s="2107"/>
      <c r="CQ88" s="2107"/>
      <c r="CR88" s="2107"/>
      <c r="CS88" s="2107"/>
      <c r="CT88" s="2107"/>
      <c r="CU88" s="2107"/>
      <c r="CV88" s="2107"/>
      <c r="CW88" s="2107"/>
      <c r="CX88" s="2107"/>
      <c r="CY88" s="2107"/>
      <c r="CZ88" s="2107"/>
    </row>
    <row r="89" s="399" customFormat="true" ht="15" customHeight="true" x14ac:dyDescent="0.2">
      <c r="A89" s="815"/>
      <c r="B89" s="840"/>
      <c r="C89" s="914"/>
      <c r="D89" s="915"/>
      <c r="E89" s="915"/>
      <c r="F89" s="915"/>
      <c r="G89" s="916"/>
      <c r="H89" s="917"/>
      <c r="I89" s="915"/>
      <c r="J89" s="915"/>
      <c r="K89" s="915"/>
      <c r="L89" s="918"/>
      <c r="M89" s="919"/>
      <c r="N89" s="915"/>
      <c r="O89" s="915"/>
      <c r="P89" s="915"/>
      <c r="Q89" s="916"/>
      <c r="R89" s="917"/>
      <c r="S89" s="915"/>
      <c r="T89" s="915"/>
      <c r="U89" s="915"/>
      <c r="V89" s="915"/>
      <c r="W89" s="915"/>
      <c r="X89" s="915"/>
      <c r="Y89" s="915"/>
      <c r="Z89" s="915"/>
      <c r="AA89" s="2065"/>
      <c r="AB89" s="615"/>
      <c r="AC89" s="615"/>
      <c r="AD89" s="615"/>
      <c r="AE89" s="615"/>
      <c r="AF89" s="615"/>
      <c r="AG89" s="615"/>
      <c r="AH89" s="615"/>
      <c r="AI89" s="615"/>
      <c r="AJ89" s="615"/>
      <c r="AK89" s="615"/>
      <c r="AL89" s="615"/>
      <c r="AM89" s="615"/>
      <c r="AN89" s="615"/>
      <c r="AO89" s="615"/>
      <c r="AP89" s="615"/>
      <c r="AQ89" s="615"/>
      <c r="AR89" s="615"/>
      <c r="AS89" s="615"/>
      <c r="AT89" s="615"/>
      <c r="AU89" s="615"/>
      <c r="AV89" s="615"/>
      <c r="AW89" s="615"/>
      <c r="AX89" s="615"/>
      <c r="AY89" s="615"/>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2107"/>
      <c r="CC89" s="2107"/>
      <c r="CD89" s="2107"/>
      <c r="CE89" s="2107"/>
      <c r="CF89" s="2107"/>
      <c r="CG89" s="2107"/>
      <c r="CH89" s="2107"/>
      <c r="CI89" s="2107"/>
      <c r="CJ89" s="2107"/>
      <c r="CK89" s="2107"/>
      <c r="CL89" s="2107"/>
      <c r="CM89" s="2107"/>
      <c r="CN89" s="2107"/>
      <c r="CO89" s="2107"/>
      <c r="CP89" s="2107"/>
      <c r="CQ89" s="2107"/>
      <c r="CR89" s="2107"/>
      <c r="CS89" s="2107"/>
      <c r="CT89" s="2107"/>
      <c r="CU89" s="2107"/>
      <c r="CV89" s="2107"/>
      <c r="CW89" s="2107"/>
      <c r="CX89" s="2107"/>
      <c r="CY89" s="2107"/>
      <c r="CZ89" s="2107"/>
    </row>
    <row r="90" s="399" customFormat="true" ht="15" customHeight="true" x14ac:dyDescent="0.2">
      <c r="A90" s="816"/>
      <c r="B90" s="841"/>
      <c r="C90" s="920"/>
      <c r="D90" s="921"/>
      <c r="E90" s="921"/>
      <c r="F90" s="921"/>
      <c r="G90" s="922"/>
      <c r="H90" s="923"/>
      <c r="I90" s="921"/>
      <c r="J90" s="921"/>
      <c r="K90" s="921"/>
      <c r="L90" s="924"/>
      <c r="M90" s="925"/>
      <c r="N90" s="921"/>
      <c r="O90" s="921"/>
      <c r="P90" s="921"/>
      <c r="Q90" s="922"/>
      <c r="R90" s="923"/>
      <c r="S90" s="921"/>
      <c r="T90" s="921"/>
      <c r="U90" s="921"/>
      <c r="V90" s="921"/>
      <c r="W90" s="921"/>
      <c r="X90" s="921"/>
      <c r="Y90" s="921"/>
      <c r="Z90" s="921"/>
      <c r="AA90" s="2066"/>
      <c r="AB90" s="615"/>
      <c r="AC90" s="615"/>
      <c r="AD90" s="615"/>
      <c r="AE90" s="615"/>
      <c r="AF90" s="615"/>
      <c r="AG90" s="615"/>
      <c r="AH90" s="615"/>
      <c r="AI90" s="615"/>
      <c r="AJ90" s="615"/>
      <c r="AK90" s="615"/>
      <c r="AL90" s="615"/>
      <c r="AM90" s="615"/>
      <c r="AN90" s="615"/>
      <c r="AO90" s="615"/>
      <c r="AP90" s="615"/>
      <c r="AQ90" s="615"/>
      <c r="AR90" s="615"/>
      <c r="AS90" s="615"/>
      <c r="AT90" s="615"/>
      <c r="AU90" s="615"/>
      <c r="AV90" s="615"/>
      <c r="AW90" s="615"/>
      <c r="AX90" s="615"/>
      <c r="AY90" s="615"/>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2107"/>
      <c r="CC90" s="2107"/>
      <c r="CD90" s="2107"/>
      <c r="CE90" s="2107"/>
      <c r="CF90" s="2107"/>
      <c r="CG90" s="2107"/>
      <c r="CH90" s="2107"/>
      <c r="CI90" s="2107"/>
      <c r="CJ90" s="2107"/>
      <c r="CK90" s="2107"/>
      <c r="CL90" s="2107"/>
      <c r="CM90" s="2107"/>
      <c r="CN90" s="2107"/>
      <c r="CO90" s="2107"/>
      <c r="CP90" s="2107"/>
      <c r="CQ90" s="2107"/>
      <c r="CR90" s="2107"/>
      <c r="CS90" s="2107"/>
      <c r="CT90" s="2107"/>
      <c r="CU90" s="2107"/>
      <c r="CV90" s="2107"/>
      <c r="CW90" s="2107"/>
      <c r="CX90" s="2107"/>
      <c r="CY90" s="2107"/>
      <c r="CZ90" s="2107"/>
    </row>
    <row r="91" s="399" customFormat="true" ht="15" customHeight="true" x14ac:dyDescent="0.2">
      <c r="A91" s="719"/>
      <c r="B91" s="842"/>
      <c r="C91" s="926"/>
      <c r="D91" s="888"/>
      <c r="E91" s="888"/>
      <c r="F91" s="888"/>
      <c r="G91" s="889"/>
      <c r="H91" s="927"/>
      <c r="I91" s="888"/>
      <c r="J91" s="888"/>
      <c r="K91" s="888"/>
      <c r="L91" s="928"/>
      <c r="M91" s="926"/>
      <c r="N91" s="888"/>
      <c r="O91" s="888"/>
      <c r="P91" s="888"/>
      <c r="Q91" s="889"/>
      <c r="R91" s="927"/>
      <c r="S91" s="888"/>
      <c r="T91" s="888"/>
      <c r="U91" s="888"/>
      <c r="V91" s="888"/>
      <c r="W91" s="888"/>
      <c r="X91" s="888"/>
      <c r="Y91" s="888"/>
      <c r="Z91" s="888"/>
      <c r="AA91" s="928"/>
      <c r="AB91" s="615"/>
      <c r="AC91" s="615"/>
      <c r="AD91" s="615"/>
      <c r="AE91" s="615"/>
      <c r="AF91" s="615"/>
      <c r="AG91" s="615"/>
      <c r="AH91" s="615"/>
      <c r="AI91" s="615"/>
      <c r="AJ91" s="615"/>
      <c r="AK91" s="615"/>
      <c r="AL91" s="615"/>
      <c r="AM91" s="615"/>
      <c r="AN91" s="615"/>
      <c r="AO91" s="615"/>
      <c r="AP91" s="615"/>
      <c r="AQ91" s="615"/>
      <c r="AR91" s="615"/>
      <c r="AS91" s="615"/>
      <c r="AT91" s="615"/>
      <c r="AU91" s="615"/>
      <c r="AV91" s="615"/>
      <c r="AW91" s="615"/>
      <c r="AX91" s="615"/>
      <c r="AY91" s="615"/>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2107"/>
      <c r="CC91" s="2107"/>
      <c r="CD91" s="2107"/>
      <c r="CE91" s="2107"/>
      <c r="CF91" s="2107"/>
      <c r="CG91" s="2107"/>
      <c r="CH91" s="2107"/>
      <c r="CI91" s="2107"/>
      <c r="CJ91" s="2107"/>
      <c r="CK91" s="2107"/>
      <c r="CL91" s="2107"/>
      <c r="CM91" s="2107"/>
      <c r="CN91" s="2107"/>
      <c r="CO91" s="2107"/>
      <c r="CP91" s="2107"/>
      <c r="CQ91" s="2107"/>
      <c r="CR91" s="2107"/>
      <c r="CS91" s="2107"/>
      <c r="CT91" s="2107"/>
      <c r="CU91" s="2107"/>
      <c r="CV91" s="2107"/>
      <c r="CW91" s="2107"/>
      <c r="CX91" s="2107"/>
      <c r="CY91" s="2107"/>
      <c r="CZ91" s="2107"/>
    </row>
    <row r="92" s="399" customFormat="true" ht="15" customHeight="true" x14ac:dyDescent="0.2">
      <c r="A92" s="719"/>
      <c r="B92" s="842"/>
      <c r="C92" s="926"/>
      <c r="D92" s="888"/>
      <c r="E92" s="888"/>
      <c r="F92" s="888"/>
      <c r="G92" s="889"/>
      <c r="H92" s="927"/>
      <c r="I92" s="888"/>
      <c r="J92" s="888"/>
      <c r="K92" s="888"/>
      <c r="L92" s="928"/>
      <c r="M92" s="926"/>
      <c r="N92" s="888"/>
      <c r="O92" s="888"/>
      <c r="P92" s="888"/>
      <c r="Q92" s="889"/>
      <c r="R92" s="927"/>
      <c r="S92" s="888"/>
      <c r="T92" s="888"/>
      <c r="U92" s="888"/>
      <c r="V92" s="888"/>
      <c r="W92" s="888"/>
      <c r="X92" s="888"/>
      <c r="Y92" s="888"/>
      <c r="Z92" s="888"/>
      <c r="AA92" s="928"/>
      <c r="AB92" s="615"/>
      <c r="AC92" s="615"/>
      <c r="AD92" s="615"/>
      <c r="AE92" s="615"/>
      <c r="AF92" s="615"/>
      <c r="AG92" s="615"/>
      <c r="AH92" s="615"/>
      <c r="AI92" s="615"/>
      <c r="AJ92" s="615"/>
      <c r="AK92" s="615"/>
      <c r="AL92" s="615"/>
      <c r="AM92" s="615"/>
      <c r="AN92" s="615"/>
      <c r="AO92" s="615"/>
      <c r="AP92" s="615"/>
      <c r="AQ92" s="615"/>
      <c r="AR92" s="615"/>
      <c r="AS92" s="615"/>
      <c r="AT92" s="615"/>
      <c r="AU92" s="615"/>
      <c r="AV92" s="615"/>
      <c r="AW92" s="615"/>
      <c r="AX92" s="615"/>
      <c r="AY92" s="615"/>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2107"/>
      <c r="CC92" s="2107"/>
      <c r="CD92" s="2107"/>
      <c r="CE92" s="2107"/>
      <c r="CF92" s="2107"/>
      <c r="CG92" s="2107"/>
      <c r="CH92" s="2107"/>
      <c r="CI92" s="2107"/>
      <c r="CJ92" s="2107"/>
      <c r="CK92" s="2107"/>
      <c r="CL92" s="2107"/>
      <c r="CM92" s="2107"/>
      <c r="CN92" s="2107"/>
      <c r="CO92" s="2107"/>
      <c r="CP92" s="2107"/>
      <c r="CQ92" s="2107"/>
      <c r="CR92" s="2107"/>
      <c r="CS92" s="2107"/>
      <c r="CT92" s="2107"/>
      <c r="CU92" s="2107"/>
      <c r="CV92" s="2107"/>
      <c r="CW92" s="2107"/>
      <c r="CX92" s="2107"/>
      <c r="CY92" s="2107"/>
      <c r="CZ92" s="2107"/>
    </row>
    <row r="93" s="399" customFormat="true" ht="15" customHeight="true" x14ac:dyDescent="0.2">
      <c r="A93" s="817"/>
      <c r="B93" s="843"/>
      <c r="C93" s="725"/>
      <c r="D93" s="726"/>
      <c r="E93" s="726"/>
      <c r="F93" s="726"/>
      <c r="G93" s="795"/>
      <c r="H93" s="781"/>
      <c r="I93" s="726"/>
      <c r="J93" s="726"/>
      <c r="K93" s="726"/>
      <c r="L93" s="750"/>
      <c r="M93" s="725"/>
      <c r="N93" s="726"/>
      <c r="O93" s="726"/>
      <c r="P93" s="726"/>
      <c r="Q93" s="795"/>
      <c r="R93" s="781"/>
      <c r="S93" s="726"/>
      <c r="T93" s="726"/>
      <c r="U93" s="726"/>
      <c r="V93" s="726"/>
      <c r="W93" s="726"/>
      <c r="X93" s="726"/>
      <c r="Y93" s="726"/>
      <c r="Z93" s="726"/>
      <c r="AA93" s="750"/>
      <c r="AB93" s="615"/>
      <c r="AC93" s="615"/>
      <c r="AD93" s="615"/>
      <c r="AE93" s="615"/>
      <c r="AF93" s="615"/>
      <c r="AG93" s="615"/>
      <c r="AH93" s="615"/>
      <c r="AI93" s="615"/>
      <c r="AJ93" s="615"/>
      <c r="AK93" s="615"/>
      <c r="AL93" s="615"/>
      <c r="AM93" s="615"/>
      <c r="AN93" s="615"/>
      <c r="AO93" s="615"/>
      <c r="AP93" s="615"/>
      <c r="AQ93" s="615"/>
      <c r="AR93" s="615"/>
      <c r="AS93" s="615"/>
      <c r="AT93" s="615"/>
      <c r="AU93" s="615"/>
      <c r="AV93" s="615"/>
      <c r="AW93" s="615"/>
      <c r="AX93" s="615"/>
      <c r="AY93" s="615"/>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2107"/>
      <c r="CC93" s="2107"/>
      <c r="CD93" s="2107"/>
      <c r="CE93" s="2107"/>
      <c r="CF93" s="2107"/>
      <c r="CG93" s="2107"/>
      <c r="CH93" s="2107"/>
      <c r="CI93" s="2107"/>
      <c r="CJ93" s="2107"/>
      <c r="CK93" s="2107"/>
      <c r="CL93" s="2107"/>
      <c r="CM93" s="2107"/>
      <c r="CN93" s="2107"/>
      <c r="CO93" s="2107"/>
      <c r="CP93" s="2107"/>
      <c r="CQ93" s="2107"/>
      <c r="CR93" s="2107"/>
      <c r="CS93" s="2107"/>
      <c r="CT93" s="2107"/>
      <c r="CU93" s="2107"/>
      <c r="CV93" s="2107"/>
      <c r="CW93" s="2107"/>
      <c r="CX93" s="2107"/>
      <c r="CY93" s="2107"/>
      <c r="CZ93" s="2107"/>
    </row>
    <row r="94" s="399" customFormat="true" ht="15" customHeight="true" x14ac:dyDescent="0.2">
      <c r="A94" s="1058"/>
      <c r="B94" s="843"/>
      <c r="C94" s="725"/>
      <c r="D94" s="727"/>
      <c r="E94" s="727"/>
      <c r="F94" s="727"/>
      <c r="G94" s="796"/>
      <c r="H94" s="781"/>
      <c r="I94" s="727"/>
      <c r="J94" s="727"/>
      <c r="K94" s="727"/>
      <c r="L94" s="751"/>
      <c r="M94" s="725"/>
      <c r="N94" s="727"/>
      <c r="O94" s="727"/>
      <c r="P94" s="727"/>
      <c r="Q94" s="796"/>
      <c r="R94" s="781"/>
      <c r="S94" s="727"/>
      <c r="T94" s="727"/>
      <c r="U94" s="727"/>
      <c r="V94" s="727"/>
      <c r="W94" s="727"/>
      <c r="X94" s="727"/>
      <c r="Y94" s="727"/>
      <c r="Z94" s="727"/>
      <c r="AA94" s="751"/>
      <c r="AB94" s="615"/>
      <c r="AC94" s="615"/>
      <c r="AD94" s="615"/>
      <c r="AE94" s="615"/>
      <c r="AF94" s="615"/>
      <c r="AG94" s="615"/>
      <c r="AH94" s="615"/>
      <c r="AI94" s="615"/>
      <c r="AJ94" s="615"/>
      <c r="AK94" s="615"/>
      <c r="AL94" s="615"/>
      <c r="AM94" s="615"/>
      <c r="AN94" s="615"/>
      <c r="AO94" s="615"/>
      <c r="AP94" s="615"/>
      <c r="AQ94" s="615"/>
      <c r="AR94" s="615"/>
      <c r="AS94" s="615"/>
      <c r="AT94" s="615"/>
      <c r="AU94" s="615"/>
      <c r="AV94" s="615"/>
      <c r="AW94" s="615"/>
      <c r="AX94" s="615"/>
      <c r="AY94" s="615"/>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2107"/>
      <c r="CC94" s="2107"/>
      <c r="CD94" s="2107"/>
      <c r="CE94" s="2107"/>
      <c r="CF94" s="2107"/>
      <c r="CG94" s="2107"/>
      <c r="CH94" s="2107"/>
      <c r="CI94" s="2107"/>
      <c r="CJ94" s="2107"/>
      <c r="CK94" s="2107"/>
      <c r="CL94" s="2107"/>
      <c r="CM94" s="2107"/>
      <c r="CN94" s="2107"/>
      <c r="CO94" s="2107"/>
      <c r="CP94" s="2107"/>
      <c r="CQ94" s="2107"/>
      <c r="CR94" s="2107"/>
      <c r="CS94" s="2107"/>
      <c r="CT94" s="2107"/>
      <c r="CU94" s="2107"/>
      <c r="CV94" s="2107"/>
      <c r="CW94" s="2107"/>
      <c r="CX94" s="2107"/>
      <c r="CY94" s="2107"/>
      <c r="CZ94" s="2107"/>
    </row>
    <row r="95" s="399" customFormat="true" ht="15" customHeight="true" x14ac:dyDescent="0.2">
      <c r="A95" s="817"/>
      <c r="B95" s="844"/>
      <c r="C95" s="929"/>
      <c r="D95" s="930"/>
      <c r="E95" s="930"/>
      <c r="F95" s="930"/>
      <c r="G95" s="931"/>
      <c r="H95" s="932"/>
      <c r="I95" s="930"/>
      <c r="J95" s="930"/>
      <c r="K95" s="930"/>
      <c r="L95" s="933"/>
      <c r="M95" s="929"/>
      <c r="N95" s="930"/>
      <c r="O95" s="930"/>
      <c r="P95" s="930"/>
      <c r="Q95" s="931"/>
      <c r="R95" s="932"/>
      <c r="S95" s="930"/>
      <c r="T95" s="930"/>
      <c r="U95" s="930"/>
      <c r="V95" s="930"/>
      <c r="W95" s="930"/>
      <c r="X95" s="930"/>
      <c r="Y95" s="930"/>
      <c r="Z95" s="930"/>
      <c r="AA95" s="933"/>
      <c r="AB95" s="615"/>
      <c r="AC95" s="615"/>
      <c r="AD95" s="615"/>
      <c r="AE95" s="615"/>
      <c r="AF95" s="615"/>
      <c r="AG95" s="615"/>
      <c r="AH95" s="615"/>
      <c r="AI95" s="615"/>
      <c r="AJ95" s="615"/>
      <c r="AK95" s="615"/>
      <c r="AL95" s="615"/>
      <c r="AM95" s="615"/>
      <c r="AN95" s="615"/>
      <c r="AO95" s="615"/>
      <c r="AP95" s="615"/>
      <c r="AQ95" s="615"/>
      <c r="AR95" s="615"/>
      <c r="AS95" s="615"/>
      <c r="AT95" s="615"/>
      <c r="AU95" s="615"/>
      <c r="AV95" s="615"/>
      <c r="AW95" s="615"/>
      <c r="AX95" s="615"/>
      <c r="AY95" s="615"/>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2107"/>
      <c r="CC95" s="2107"/>
      <c r="CD95" s="2107"/>
      <c r="CE95" s="2107"/>
      <c r="CF95" s="2107"/>
      <c r="CG95" s="2107"/>
      <c r="CH95" s="2107"/>
      <c r="CI95" s="2107"/>
      <c r="CJ95" s="2107"/>
      <c r="CK95" s="2107"/>
      <c r="CL95" s="2107"/>
      <c r="CM95" s="2107"/>
      <c r="CN95" s="2107"/>
      <c r="CO95" s="2107"/>
      <c r="CP95" s="2107"/>
      <c r="CQ95" s="2107"/>
      <c r="CR95" s="2107"/>
      <c r="CS95" s="2107"/>
      <c r="CT95" s="2107"/>
      <c r="CU95" s="2107"/>
      <c r="CV95" s="2107"/>
      <c r="CW95" s="2107"/>
      <c r="CX95" s="2107"/>
      <c r="CY95" s="2107"/>
      <c r="CZ95" s="2107"/>
    </row>
    <row r="96" s="131" customFormat="true" ht="15" customHeight="true" x14ac:dyDescent="0.2">
      <c r="A96" s="1058"/>
      <c r="B96" s="844"/>
      <c r="C96" s="929"/>
      <c r="D96" s="930"/>
      <c r="E96" s="930"/>
      <c r="F96" s="930"/>
      <c r="G96" s="931"/>
      <c r="H96" s="932"/>
      <c r="I96" s="930"/>
      <c r="J96" s="930"/>
      <c r="K96" s="930"/>
      <c r="L96" s="933"/>
      <c r="M96" s="929"/>
      <c r="N96" s="930"/>
      <c r="O96" s="930"/>
      <c r="P96" s="930"/>
      <c r="Q96" s="931"/>
      <c r="R96" s="932"/>
      <c r="S96" s="930"/>
      <c r="T96" s="930"/>
      <c r="U96" s="930"/>
      <c r="V96" s="930"/>
      <c r="W96" s="930"/>
      <c r="X96" s="930"/>
      <c r="Y96" s="930"/>
      <c r="Z96" s="930"/>
      <c r="AA96" s="933"/>
      <c r="AB96" s="615"/>
      <c r="AC96" s="615"/>
      <c r="AD96" s="615"/>
      <c r="AE96" s="615"/>
      <c r="AF96" s="615"/>
      <c r="AG96" s="615"/>
      <c r="AH96" s="615"/>
      <c r="AI96" s="615"/>
      <c r="AJ96" s="615"/>
      <c r="AK96" s="615"/>
      <c r="AL96" s="615"/>
      <c r="AM96" s="615"/>
      <c r="AN96" s="615"/>
      <c r="AO96" s="615"/>
      <c r="AP96" s="615"/>
      <c r="AQ96" s="615"/>
      <c r="AR96" s="615"/>
      <c r="AS96" s="615"/>
      <c r="AT96" s="615"/>
      <c r="AU96" s="615"/>
      <c r="AV96" s="615"/>
      <c r="AW96" s="615"/>
      <c r="AX96" s="615"/>
      <c r="AY96" s="615"/>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2107"/>
      <c r="CC96" s="2107"/>
      <c r="CD96" s="2107"/>
      <c r="CE96" s="2107"/>
      <c r="CF96" s="2107"/>
      <c r="CG96" s="2107"/>
      <c r="CH96" s="2107"/>
      <c r="CI96" s="2107"/>
      <c r="CJ96" s="2107"/>
      <c r="CK96" s="2107"/>
      <c r="CL96" s="2107"/>
      <c r="CM96" s="2107"/>
      <c r="CN96" s="2107"/>
      <c r="CO96" s="2107"/>
      <c r="CP96" s="2107"/>
      <c r="CQ96" s="2107"/>
      <c r="CR96" s="2107"/>
      <c r="CS96" s="2107"/>
      <c r="CT96" s="2107"/>
      <c r="CU96" s="2107"/>
      <c r="CV96" s="2107"/>
      <c r="CW96" s="2107"/>
      <c r="CX96" s="2107"/>
      <c r="CY96" s="2107"/>
      <c r="CZ96" s="2107"/>
    </row>
    <row r="97" s="131" customFormat="true" ht="15" customHeight="true" x14ac:dyDescent="0.2">
      <c r="A97" s="817"/>
      <c r="B97" s="844"/>
      <c r="C97" s="929"/>
      <c r="D97" s="930"/>
      <c r="E97" s="930"/>
      <c r="F97" s="930"/>
      <c r="G97" s="931"/>
      <c r="H97" s="932"/>
      <c r="I97" s="930"/>
      <c r="J97" s="930"/>
      <c r="K97" s="930"/>
      <c r="L97" s="933"/>
      <c r="M97" s="929"/>
      <c r="N97" s="930"/>
      <c r="O97" s="930"/>
      <c r="P97" s="930"/>
      <c r="Q97" s="931"/>
      <c r="R97" s="932"/>
      <c r="S97" s="930"/>
      <c r="T97" s="930"/>
      <c r="U97" s="930"/>
      <c r="V97" s="930"/>
      <c r="W97" s="930"/>
      <c r="X97" s="930"/>
      <c r="Y97" s="930"/>
      <c r="Z97" s="930"/>
      <c r="AA97" s="933"/>
      <c r="AB97" s="615"/>
      <c r="AC97" s="615"/>
      <c r="AD97" s="615"/>
      <c r="AE97" s="615"/>
      <c r="AF97" s="615"/>
      <c r="AG97" s="615"/>
      <c r="AH97" s="615"/>
      <c r="AI97" s="615"/>
      <c r="AJ97" s="615"/>
      <c r="AK97" s="615"/>
      <c r="AL97" s="615"/>
      <c r="AM97" s="615"/>
      <c r="AN97" s="615"/>
      <c r="AO97" s="615"/>
      <c r="AP97" s="615"/>
      <c r="AQ97" s="615"/>
      <c r="AR97" s="615"/>
      <c r="AS97" s="615"/>
      <c r="AT97" s="615"/>
      <c r="AU97" s="615"/>
      <c r="AV97" s="615"/>
      <c r="AW97" s="615"/>
      <c r="AX97" s="615"/>
      <c r="AY97" s="615"/>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2107"/>
      <c r="CC97" s="2107"/>
      <c r="CD97" s="2107"/>
      <c r="CE97" s="2107"/>
      <c r="CF97" s="2107"/>
      <c r="CG97" s="2107"/>
      <c r="CH97" s="2107"/>
      <c r="CI97" s="2107"/>
      <c r="CJ97" s="2107"/>
      <c r="CK97" s="2107"/>
      <c r="CL97" s="2107"/>
      <c r="CM97" s="2107"/>
      <c r="CN97" s="2107"/>
      <c r="CO97" s="2107"/>
      <c r="CP97" s="2107"/>
      <c r="CQ97" s="2107"/>
      <c r="CR97" s="2107"/>
      <c r="CS97" s="2107"/>
      <c r="CT97" s="2107"/>
      <c r="CU97" s="2107"/>
      <c r="CV97" s="2107"/>
      <c r="CW97" s="2107"/>
      <c r="CX97" s="2107"/>
      <c r="CY97" s="2107"/>
      <c r="CZ97" s="2107"/>
    </row>
    <row r="98" s="131" customFormat="true" ht="15" customHeight="true" x14ac:dyDescent="0.2">
      <c r="A98" s="1058"/>
      <c r="B98" s="844"/>
      <c r="C98" s="929"/>
      <c r="D98" s="930"/>
      <c r="E98" s="930"/>
      <c r="F98" s="930"/>
      <c r="G98" s="931"/>
      <c r="H98" s="932"/>
      <c r="I98" s="930"/>
      <c r="J98" s="930"/>
      <c r="K98" s="930"/>
      <c r="L98" s="933"/>
      <c r="M98" s="929"/>
      <c r="N98" s="930"/>
      <c r="O98" s="930"/>
      <c r="P98" s="930"/>
      <c r="Q98" s="931"/>
      <c r="R98" s="932"/>
      <c r="S98" s="930"/>
      <c r="T98" s="930"/>
      <c r="U98" s="930"/>
      <c r="V98" s="930"/>
      <c r="W98" s="930"/>
      <c r="X98" s="930"/>
      <c r="Y98" s="930"/>
      <c r="Z98" s="930"/>
      <c r="AA98" s="933"/>
      <c r="AB98" s="615"/>
      <c r="AC98" s="615"/>
      <c r="AD98" s="615"/>
      <c r="AE98" s="615"/>
      <c r="AF98" s="615"/>
      <c r="AG98" s="615"/>
      <c r="AH98" s="615"/>
      <c r="AI98" s="615"/>
      <c r="AJ98" s="615"/>
      <c r="AK98" s="615"/>
      <c r="AL98" s="615"/>
      <c r="AM98" s="615"/>
      <c r="AN98" s="615"/>
      <c r="AO98" s="615"/>
      <c r="AP98" s="615"/>
      <c r="AQ98" s="615"/>
      <c r="AR98" s="615"/>
      <c r="AS98" s="615"/>
      <c r="AT98" s="615"/>
      <c r="AU98" s="615"/>
      <c r="AV98" s="615"/>
      <c r="AW98" s="615"/>
      <c r="AX98" s="615"/>
      <c r="AY98" s="615"/>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2107"/>
      <c r="CC98" s="2107"/>
      <c r="CD98" s="2107"/>
      <c r="CE98" s="2107"/>
      <c r="CF98" s="2107"/>
      <c r="CG98" s="2107"/>
      <c r="CH98" s="2107"/>
      <c r="CI98" s="2107"/>
      <c r="CJ98" s="2107"/>
      <c r="CK98" s="2107"/>
      <c r="CL98" s="2107"/>
      <c r="CM98" s="2107"/>
      <c r="CN98" s="2107"/>
      <c r="CO98" s="2107"/>
      <c r="CP98" s="2107"/>
      <c r="CQ98" s="2107"/>
      <c r="CR98" s="2107"/>
      <c r="CS98" s="2107"/>
      <c r="CT98" s="2107"/>
      <c r="CU98" s="2107"/>
      <c r="CV98" s="2107"/>
      <c r="CW98" s="2107"/>
      <c r="CX98" s="2107"/>
      <c r="CY98" s="2107"/>
      <c r="CZ98" s="2107"/>
    </row>
    <row r="99" s="131" customFormat="true" ht="15" customHeight="true" x14ac:dyDescent="0.2">
      <c r="A99" s="1058"/>
      <c r="B99" s="844"/>
      <c r="C99" s="929"/>
      <c r="D99" s="930"/>
      <c r="E99" s="930"/>
      <c r="F99" s="930"/>
      <c r="G99" s="931"/>
      <c r="H99" s="932"/>
      <c r="I99" s="930"/>
      <c r="J99" s="930"/>
      <c r="K99" s="930"/>
      <c r="L99" s="933"/>
      <c r="M99" s="929"/>
      <c r="N99" s="930"/>
      <c r="O99" s="930"/>
      <c r="P99" s="930"/>
      <c r="Q99" s="931"/>
      <c r="R99" s="932"/>
      <c r="S99" s="930"/>
      <c r="T99" s="930"/>
      <c r="U99" s="930"/>
      <c r="V99" s="930"/>
      <c r="W99" s="930"/>
      <c r="X99" s="930"/>
      <c r="Y99" s="930"/>
      <c r="Z99" s="930"/>
      <c r="AA99" s="933"/>
      <c r="AB99" s="615"/>
      <c r="AC99" s="615"/>
      <c r="AD99" s="615"/>
      <c r="AE99" s="615"/>
      <c r="AF99" s="615"/>
      <c r="AG99" s="615"/>
      <c r="AH99" s="615"/>
      <c r="AI99" s="615"/>
      <c r="AJ99" s="615"/>
      <c r="AK99" s="615"/>
      <c r="AL99" s="615"/>
      <c r="AM99" s="615"/>
      <c r="AN99" s="615"/>
      <c r="AO99" s="615"/>
      <c r="AP99" s="615"/>
      <c r="AQ99" s="615"/>
      <c r="AR99" s="615"/>
      <c r="AS99" s="615"/>
      <c r="AT99" s="615"/>
      <c r="AU99" s="615"/>
      <c r="AV99" s="615"/>
      <c r="AW99" s="615"/>
      <c r="AX99" s="615"/>
      <c r="AY99" s="615"/>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2107"/>
      <c r="CC99" s="2107"/>
      <c r="CD99" s="2107"/>
      <c r="CE99" s="2107"/>
      <c r="CF99" s="2107"/>
      <c r="CG99" s="2107"/>
      <c r="CH99" s="2107"/>
      <c r="CI99" s="2107"/>
      <c r="CJ99" s="2107"/>
      <c r="CK99" s="2107"/>
      <c r="CL99" s="2107"/>
      <c r="CM99" s="2107"/>
      <c r="CN99" s="2107"/>
      <c r="CO99" s="2107"/>
      <c r="CP99" s="2107"/>
      <c r="CQ99" s="2107"/>
      <c r="CR99" s="2107"/>
      <c r="CS99" s="2107"/>
      <c r="CT99" s="2107"/>
      <c r="CU99" s="2107"/>
      <c r="CV99" s="2107"/>
      <c r="CW99" s="2107"/>
      <c r="CX99" s="2107"/>
      <c r="CY99" s="2107"/>
      <c r="CZ99" s="2107"/>
    </row>
    <row r="100" s="131" customFormat="true" ht="15" customHeight="true" x14ac:dyDescent="0.2">
      <c r="A100" s="1058"/>
      <c r="B100" s="844"/>
      <c r="C100" s="929"/>
      <c r="D100" s="930"/>
      <c r="E100" s="930"/>
      <c r="F100" s="930"/>
      <c r="G100" s="931"/>
      <c r="H100" s="932"/>
      <c r="I100" s="930"/>
      <c r="J100" s="930"/>
      <c r="K100" s="930"/>
      <c r="L100" s="933"/>
      <c r="M100" s="929"/>
      <c r="N100" s="930"/>
      <c r="O100" s="930"/>
      <c r="P100" s="930"/>
      <c r="Q100" s="931"/>
      <c r="R100" s="932"/>
      <c r="S100" s="930"/>
      <c r="T100" s="930"/>
      <c r="U100" s="930"/>
      <c r="V100" s="930"/>
      <c r="W100" s="930"/>
      <c r="X100" s="930"/>
      <c r="Y100" s="930"/>
      <c r="Z100" s="930"/>
      <c r="AA100" s="933"/>
      <c r="AB100" s="615"/>
      <c r="AC100" s="615"/>
      <c r="AD100" s="615"/>
      <c r="AE100" s="615"/>
      <c r="AF100" s="615"/>
      <c r="AG100" s="615"/>
      <c r="AH100" s="615"/>
      <c r="AI100" s="615"/>
      <c r="AJ100" s="615"/>
      <c r="AK100" s="615"/>
      <c r="AL100" s="615"/>
      <c r="AM100" s="615"/>
      <c r="AN100" s="615"/>
      <c r="AO100" s="615"/>
      <c r="AP100" s="615"/>
      <c r="AQ100" s="615"/>
      <c r="AR100" s="615"/>
      <c r="AS100" s="615"/>
      <c r="AT100" s="615"/>
      <c r="AU100" s="615"/>
      <c r="AV100" s="615"/>
      <c r="AW100" s="615"/>
      <c r="AX100" s="615"/>
      <c r="AY100" s="615"/>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2107"/>
      <c r="CC100" s="2107"/>
      <c r="CD100" s="2107"/>
      <c r="CE100" s="2107"/>
      <c r="CF100" s="2107"/>
      <c r="CG100" s="2107"/>
      <c r="CH100" s="2107"/>
      <c r="CI100" s="2107"/>
      <c r="CJ100" s="2107"/>
      <c r="CK100" s="2107"/>
      <c r="CL100" s="2107"/>
      <c r="CM100" s="2107"/>
      <c r="CN100" s="2107"/>
      <c r="CO100" s="2107"/>
      <c r="CP100" s="2107"/>
      <c r="CQ100" s="2107"/>
      <c r="CR100" s="2107"/>
      <c r="CS100" s="2107"/>
      <c r="CT100" s="2107"/>
      <c r="CU100" s="2107"/>
      <c r="CV100" s="2107"/>
      <c r="CW100" s="2107"/>
      <c r="CX100" s="2107"/>
      <c r="CY100" s="2107"/>
      <c r="CZ100" s="2107"/>
    </row>
    <row r="101" s="131" customFormat="true" ht="15" customHeight="true" x14ac:dyDescent="0.2">
      <c r="A101" s="817"/>
      <c r="B101" s="844"/>
      <c r="C101" s="929"/>
      <c r="D101" s="930"/>
      <c r="E101" s="930"/>
      <c r="F101" s="930"/>
      <c r="G101" s="931"/>
      <c r="H101" s="932"/>
      <c r="I101" s="930"/>
      <c r="J101" s="930"/>
      <c r="K101" s="930"/>
      <c r="L101" s="933"/>
      <c r="M101" s="929"/>
      <c r="N101" s="930"/>
      <c r="O101" s="930"/>
      <c r="P101" s="930"/>
      <c r="Q101" s="931"/>
      <c r="R101" s="932"/>
      <c r="S101" s="930"/>
      <c r="T101" s="930"/>
      <c r="U101" s="930"/>
      <c r="V101" s="930"/>
      <c r="W101" s="930"/>
      <c r="X101" s="930"/>
      <c r="Y101" s="930"/>
      <c r="Z101" s="930"/>
      <c r="AA101" s="933"/>
      <c r="AB101" s="615"/>
      <c r="AC101" s="615"/>
      <c r="AD101" s="615"/>
      <c r="AE101" s="615"/>
      <c r="AF101" s="615"/>
      <c r="AG101" s="615"/>
      <c r="AH101" s="615"/>
      <c r="AI101" s="615"/>
      <c r="AJ101" s="615"/>
      <c r="AK101" s="615"/>
      <c r="AL101" s="615"/>
      <c r="AM101" s="615"/>
      <c r="AN101" s="615"/>
      <c r="AO101" s="615"/>
      <c r="AP101" s="615"/>
      <c r="AQ101" s="615"/>
      <c r="AR101" s="615"/>
      <c r="AS101" s="615"/>
      <c r="AT101" s="615"/>
      <c r="AU101" s="615"/>
      <c r="AV101" s="615"/>
      <c r="AW101" s="615"/>
      <c r="AX101" s="615"/>
      <c r="AY101" s="615"/>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2107"/>
      <c r="CC101" s="2107"/>
      <c r="CD101" s="2107"/>
      <c r="CE101" s="2107"/>
      <c r="CF101" s="2107"/>
      <c r="CG101" s="2107"/>
      <c r="CH101" s="2107"/>
      <c r="CI101" s="2107"/>
      <c r="CJ101" s="2107"/>
      <c r="CK101" s="2107"/>
      <c r="CL101" s="2107"/>
      <c r="CM101" s="2107"/>
      <c r="CN101" s="2107"/>
      <c r="CO101" s="2107"/>
      <c r="CP101" s="2107"/>
      <c r="CQ101" s="2107"/>
      <c r="CR101" s="2107"/>
      <c r="CS101" s="2107"/>
      <c r="CT101" s="2107"/>
      <c r="CU101" s="2107"/>
      <c r="CV101" s="2107"/>
      <c r="CW101" s="2107"/>
      <c r="CX101" s="2107"/>
      <c r="CY101" s="2107"/>
      <c r="CZ101" s="2107"/>
    </row>
    <row r="102" s="131" customFormat="true" ht="15" customHeight="true" x14ac:dyDescent="0.2">
      <c r="A102" s="1058"/>
      <c r="B102" s="844"/>
      <c r="C102" s="929"/>
      <c r="D102" s="930"/>
      <c r="E102" s="930"/>
      <c r="F102" s="930"/>
      <c r="G102" s="931"/>
      <c r="H102" s="932"/>
      <c r="I102" s="930"/>
      <c r="J102" s="930"/>
      <c r="K102" s="930"/>
      <c r="L102" s="933"/>
      <c r="M102" s="929"/>
      <c r="N102" s="930"/>
      <c r="O102" s="930"/>
      <c r="P102" s="930"/>
      <c r="Q102" s="931"/>
      <c r="R102" s="932"/>
      <c r="S102" s="930"/>
      <c r="T102" s="930"/>
      <c r="U102" s="930"/>
      <c r="V102" s="930"/>
      <c r="W102" s="930"/>
      <c r="X102" s="930"/>
      <c r="Y102" s="930"/>
      <c r="Z102" s="930"/>
      <c r="AA102" s="933"/>
      <c r="AB102" s="615"/>
      <c r="AC102" s="615"/>
      <c r="AD102" s="615"/>
      <c r="AE102" s="615"/>
      <c r="AF102" s="615"/>
      <c r="AG102" s="615"/>
      <c r="AH102" s="615"/>
      <c r="AI102" s="615"/>
      <c r="AJ102" s="615"/>
      <c r="AK102" s="615"/>
      <c r="AL102" s="615"/>
      <c r="AM102" s="615"/>
      <c r="AN102" s="615"/>
      <c r="AO102" s="615"/>
      <c r="AP102" s="615"/>
      <c r="AQ102" s="615"/>
      <c r="AR102" s="615"/>
      <c r="AS102" s="615"/>
      <c r="AT102" s="615"/>
      <c r="AU102" s="615"/>
      <c r="AV102" s="615"/>
      <c r="AW102" s="615"/>
      <c r="AX102" s="615"/>
      <c r="AY102" s="615"/>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2107"/>
      <c r="CC102" s="2107"/>
      <c r="CD102" s="2107"/>
      <c r="CE102" s="2107"/>
      <c r="CF102" s="2107"/>
      <c r="CG102" s="2107"/>
      <c r="CH102" s="2107"/>
      <c r="CI102" s="2107"/>
      <c r="CJ102" s="2107"/>
      <c r="CK102" s="2107"/>
      <c r="CL102" s="2107"/>
      <c r="CM102" s="2107"/>
      <c r="CN102" s="2107"/>
      <c r="CO102" s="2107"/>
      <c r="CP102" s="2107"/>
      <c r="CQ102" s="2107"/>
      <c r="CR102" s="2107"/>
      <c r="CS102" s="2107"/>
      <c r="CT102" s="2107"/>
      <c r="CU102" s="2107"/>
      <c r="CV102" s="2107"/>
      <c r="CW102" s="2107"/>
      <c r="CX102" s="2107"/>
      <c r="CY102" s="2107"/>
      <c r="CZ102" s="2107"/>
    </row>
    <row r="103" s="131" customFormat="true" ht="15" customHeight="true" x14ac:dyDescent="0.2">
      <c r="A103" s="1058"/>
      <c r="B103" s="844"/>
      <c r="C103" s="929"/>
      <c r="D103" s="930"/>
      <c r="E103" s="930"/>
      <c r="F103" s="930"/>
      <c r="G103" s="931"/>
      <c r="H103" s="932"/>
      <c r="I103" s="930"/>
      <c r="J103" s="930"/>
      <c r="K103" s="930"/>
      <c r="L103" s="933"/>
      <c r="M103" s="929"/>
      <c r="N103" s="930"/>
      <c r="O103" s="930"/>
      <c r="P103" s="930"/>
      <c r="Q103" s="931"/>
      <c r="R103" s="932"/>
      <c r="S103" s="930"/>
      <c r="T103" s="930"/>
      <c r="U103" s="930"/>
      <c r="V103" s="930"/>
      <c r="W103" s="930"/>
      <c r="X103" s="930"/>
      <c r="Y103" s="930"/>
      <c r="Z103" s="930"/>
      <c r="AA103" s="933"/>
      <c r="AB103" s="615"/>
      <c r="AC103" s="615"/>
      <c r="AD103" s="615"/>
      <c r="AE103" s="615"/>
      <c r="AF103" s="615"/>
      <c r="AG103" s="615"/>
      <c r="AH103" s="615"/>
      <c r="AI103" s="615"/>
      <c r="AJ103" s="615"/>
      <c r="AK103" s="615"/>
      <c r="AL103" s="615"/>
      <c r="AM103" s="615"/>
      <c r="AN103" s="615"/>
      <c r="AO103" s="615"/>
      <c r="AP103" s="615"/>
      <c r="AQ103" s="615"/>
      <c r="AR103" s="615"/>
      <c r="AS103" s="615"/>
      <c r="AT103" s="615"/>
      <c r="AU103" s="615"/>
      <c r="AV103" s="615"/>
      <c r="AW103" s="615"/>
      <c r="AX103" s="615"/>
      <c r="AY103" s="615"/>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2107"/>
      <c r="CC103" s="2107"/>
      <c r="CD103" s="2107"/>
      <c r="CE103" s="2107"/>
      <c r="CF103" s="2107"/>
      <c r="CG103" s="2107"/>
      <c r="CH103" s="2107"/>
      <c r="CI103" s="2107"/>
      <c r="CJ103" s="2107"/>
      <c r="CK103" s="2107"/>
      <c r="CL103" s="2107"/>
      <c r="CM103" s="2107"/>
      <c r="CN103" s="2107"/>
      <c r="CO103" s="2107"/>
      <c r="CP103" s="2107"/>
      <c r="CQ103" s="2107"/>
      <c r="CR103" s="2107"/>
      <c r="CS103" s="2107"/>
      <c r="CT103" s="2107"/>
      <c r="CU103" s="2107"/>
      <c r="CV103" s="2107"/>
      <c r="CW103" s="2107"/>
      <c r="CX103" s="2107"/>
      <c r="CY103" s="2107"/>
      <c r="CZ103" s="2107"/>
    </row>
    <row r="104" s="131" customFormat="true" ht="15" customHeight="true" x14ac:dyDescent="0.2">
      <c r="A104" s="1058"/>
      <c r="B104" s="844"/>
      <c r="C104" s="929"/>
      <c r="D104" s="930"/>
      <c r="E104" s="930"/>
      <c r="F104" s="930"/>
      <c r="G104" s="931"/>
      <c r="H104" s="932"/>
      <c r="I104" s="930"/>
      <c r="J104" s="930"/>
      <c r="K104" s="930"/>
      <c r="L104" s="933"/>
      <c r="M104" s="929"/>
      <c r="N104" s="930"/>
      <c r="O104" s="930"/>
      <c r="P104" s="930"/>
      <c r="Q104" s="931"/>
      <c r="R104" s="932"/>
      <c r="S104" s="930"/>
      <c r="T104" s="930"/>
      <c r="U104" s="930"/>
      <c r="V104" s="930"/>
      <c r="W104" s="930"/>
      <c r="X104" s="930"/>
      <c r="Y104" s="930"/>
      <c r="Z104" s="930"/>
      <c r="AA104" s="933"/>
      <c r="AB104" s="615"/>
      <c r="AC104" s="615"/>
      <c r="AD104" s="615"/>
      <c r="AE104" s="615"/>
      <c r="AF104" s="615"/>
      <c r="AG104" s="615"/>
      <c r="AH104" s="615"/>
      <c r="AI104" s="615"/>
      <c r="AJ104" s="615"/>
      <c r="AK104" s="615"/>
      <c r="AL104" s="615"/>
      <c r="AM104" s="615"/>
      <c r="AN104" s="615"/>
      <c r="AO104" s="615"/>
      <c r="AP104" s="615"/>
      <c r="AQ104" s="615"/>
      <c r="AR104" s="615"/>
      <c r="AS104" s="615"/>
      <c r="AT104" s="615"/>
      <c r="AU104" s="615"/>
      <c r="AV104" s="615"/>
      <c r="AW104" s="615"/>
      <c r="AX104" s="615"/>
      <c r="AY104" s="615"/>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2107"/>
      <c r="CC104" s="2107"/>
      <c r="CD104" s="2107"/>
      <c r="CE104" s="2107"/>
      <c r="CF104" s="2107"/>
      <c r="CG104" s="2107"/>
      <c r="CH104" s="2107"/>
      <c r="CI104" s="2107"/>
      <c r="CJ104" s="2107"/>
      <c r="CK104" s="2107"/>
      <c r="CL104" s="2107"/>
      <c r="CM104" s="2107"/>
      <c r="CN104" s="2107"/>
      <c r="CO104" s="2107"/>
      <c r="CP104" s="2107"/>
      <c r="CQ104" s="2107"/>
      <c r="CR104" s="2107"/>
      <c r="CS104" s="2107"/>
      <c r="CT104" s="2107"/>
      <c r="CU104" s="2107"/>
      <c r="CV104" s="2107"/>
      <c r="CW104" s="2107"/>
      <c r="CX104" s="2107"/>
      <c r="CY104" s="2107"/>
      <c r="CZ104" s="2107"/>
    </row>
    <row r="105" s="131" customFormat="true" ht="15" customHeight="true" x14ac:dyDescent="0.2">
      <c r="A105" s="839"/>
      <c r="B105" s="845"/>
      <c r="C105" s="934"/>
      <c r="D105" s="935"/>
      <c r="E105" s="935"/>
      <c r="F105" s="935"/>
      <c r="G105" s="936"/>
      <c r="H105" s="937"/>
      <c r="I105" s="935"/>
      <c r="J105" s="935"/>
      <c r="K105" s="935"/>
      <c r="L105" s="938"/>
      <c r="M105" s="934"/>
      <c r="N105" s="935"/>
      <c r="O105" s="935"/>
      <c r="P105" s="935"/>
      <c r="Q105" s="936"/>
      <c r="R105" s="937"/>
      <c r="S105" s="935"/>
      <c r="T105" s="935"/>
      <c r="U105" s="935"/>
      <c r="V105" s="935"/>
      <c r="W105" s="935"/>
      <c r="X105" s="935"/>
      <c r="Y105" s="935"/>
      <c r="Z105" s="935"/>
      <c r="AA105" s="938"/>
      <c r="AB105" s="615"/>
      <c r="AC105" s="615"/>
      <c r="AD105" s="615"/>
      <c r="AE105" s="615"/>
      <c r="AF105" s="615"/>
      <c r="AG105" s="615"/>
      <c r="AH105" s="615"/>
      <c r="AI105" s="615"/>
      <c r="AJ105" s="615"/>
      <c r="AK105" s="615"/>
      <c r="AL105" s="615"/>
      <c r="AM105" s="615"/>
      <c r="AN105" s="615"/>
      <c r="AO105" s="615"/>
      <c r="AP105" s="615"/>
      <c r="AQ105" s="615"/>
      <c r="AR105" s="615"/>
      <c r="AS105" s="615"/>
      <c r="AT105" s="615"/>
      <c r="AU105" s="615"/>
      <c r="AV105" s="615"/>
      <c r="AW105" s="615"/>
      <c r="AX105" s="615"/>
      <c r="AY105" s="615"/>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2107"/>
      <c r="CC105" s="2107"/>
      <c r="CD105" s="2107"/>
      <c r="CE105" s="2107"/>
      <c r="CF105" s="2107"/>
      <c r="CG105" s="2107"/>
      <c r="CH105" s="2107"/>
      <c r="CI105" s="2107"/>
      <c r="CJ105" s="2107"/>
      <c r="CK105" s="2107"/>
      <c r="CL105" s="2107"/>
      <c r="CM105" s="2107"/>
      <c r="CN105" s="2107"/>
      <c r="CO105" s="2107"/>
      <c r="CP105" s="2107"/>
      <c r="CQ105" s="2107"/>
      <c r="CR105" s="2107"/>
      <c r="CS105" s="2107"/>
      <c r="CT105" s="2107"/>
      <c r="CU105" s="2107"/>
      <c r="CV105" s="2107"/>
      <c r="CW105" s="2107"/>
      <c r="CX105" s="2107"/>
      <c r="CY105" s="2107"/>
      <c r="CZ105" s="2107"/>
    </row>
    <row r="106" s="131" customFormat="true" ht="250.15" customHeight="true" x14ac:dyDescent="0.2">
      <c r="A106" s="400"/>
      <c r="B106" s="654"/>
      <c r="C106" s="655"/>
      <c r="D106" s="655"/>
      <c r="E106" s="655"/>
      <c r="F106" s="655"/>
      <c r="G106" s="655"/>
      <c r="H106" s="655"/>
      <c r="I106" s="655"/>
      <c r="J106" s="655"/>
      <c r="K106" s="655"/>
      <c r="L106" s="655"/>
      <c r="M106" s="655"/>
      <c r="N106" s="655"/>
      <c r="O106" s="655"/>
      <c r="P106" s="655"/>
      <c r="Q106" s="655"/>
      <c r="R106" s="655"/>
      <c r="S106" s="655"/>
      <c r="T106" s="655"/>
      <c r="U106" s="655"/>
      <c r="V106" s="655"/>
      <c r="W106" s="655"/>
      <c r="X106" s="655"/>
      <c r="Y106" s="655"/>
      <c r="Z106" s="655"/>
      <c r="AA106" s="655"/>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0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02" t="str">
        <f>A1026</f>
        <v>Haiti</v>
      </c>
      <c r="B108" s="2403"/>
      <c r="C108" s="113"/>
      <c r="D108" s="113"/>
      <c r="E108" s="113"/>
      <c r="F108" s="113"/>
      <c r="G108" s="113"/>
      <c r="H108" s="113"/>
      <c r="I108" s="113"/>
      <c r="J108" s="113"/>
      <c r="K108" s="113"/>
      <c r="L108" s="113"/>
      <c r="M108" s="113"/>
      <c r="N108" s="113"/>
      <c r="O108" s="113"/>
      <c r="P108" s="113"/>
      <c r="Q108" s="113"/>
      <c r="R108" s="113"/>
      <c r="S108" s="113"/>
      <c r="T108" s="113"/>
      <c r="U108" s="113"/>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2000</v>
      </c>
      <c r="B109" s="139"/>
      <c r="C109" s="113"/>
      <c r="D109" s="113"/>
      <c r="E109" s="113"/>
      <c r="F109" s="113"/>
      <c r="G109" s="113"/>
      <c r="H109" s="113"/>
      <c r="I109" s="113"/>
      <c r="J109" s="113"/>
      <c r="K109" s="113"/>
      <c r="L109" s="113"/>
      <c r="M109" s="113"/>
      <c r="N109" s="113"/>
      <c r="O109" s="113"/>
      <c r="P109" s="113"/>
      <c r="Q109" s="113"/>
      <c r="R109" s="113"/>
      <c r="S109" s="113"/>
      <c r="T109" s="113"/>
      <c r="U109" s="113"/>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DHS00</v>
      </c>
      <c r="C115" s="113"/>
      <c r="D115" s="113"/>
      <c r="E115" s="113"/>
      <c r="F115" s="113"/>
      <c r="G115" s="113"/>
      <c r="H115" s="113"/>
      <c r="I115" s="113"/>
      <c r="J115" s="113"/>
      <c r="K115" s="113"/>
      <c r="L115" s="113"/>
      <c r="M115" s="113"/>
      <c r="N115" s="113"/>
      <c r="O115" s="113"/>
      <c r="P115" s="113"/>
      <c r="Q115" s="113"/>
      <c r="R115" s="113"/>
      <c r="S115" s="113"/>
      <c r="T115" s="113"/>
      <c r="U115" s="113"/>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48" t="str">
        <f>B1030</f>
        <v>Ratio of Improved latrines based on:</v>
      </c>
      <c r="B116" s="649" t="s">
        <v>147</v>
      </c>
      <c r="C116" s="113"/>
      <c r="D116" s="113"/>
      <c r="E116" s="113"/>
      <c r="F116" s="113"/>
      <c r="G116" s="113"/>
      <c r="H116" s="113"/>
      <c r="I116" s="113"/>
      <c r="J116" s="113"/>
      <c r="K116" s="113"/>
      <c r="L116" s="113"/>
      <c r="M116" s="113"/>
      <c r="N116" s="113"/>
      <c r="O116" s="113"/>
      <c r="P116" s="113"/>
      <c r="Q116" s="113"/>
      <c r="R116" s="113"/>
      <c r="S116" s="113"/>
      <c r="T116" s="113"/>
      <c r="U116" s="113"/>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48" t="str">
        <f>B1029</f>
        <v>Ratio of Shared improved based on:</v>
      </c>
      <c r="B117" s="650" t="s">
        <v>147</v>
      </c>
      <c r="C117" s="113"/>
      <c r="D117" s="113"/>
      <c r="E117" s="113"/>
      <c r="F117" s="113"/>
      <c r="G117" s="113"/>
      <c r="H117" s="113"/>
      <c r="I117" s="113"/>
      <c r="J117" s="113"/>
      <c r="K117" s="113"/>
      <c r="L117" s="113"/>
      <c r="M117" s="113"/>
      <c r="N117" s="113"/>
      <c r="O117" s="113"/>
      <c r="P117" s="113"/>
      <c r="Q117" s="113"/>
      <c r="R117" s="113"/>
      <c r="S117" s="113"/>
      <c r="T117" s="113"/>
      <c r="U117" s="113"/>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51"/>
      <c r="B118" s="649"/>
      <c r="C118" s="113"/>
      <c r="D118" s="113"/>
      <c r="E118" s="113"/>
      <c r="F118" s="113"/>
      <c r="G118" s="113"/>
      <c r="H118" s="113"/>
      <c r="I118" s="113"/>
      <c r="J118" s="113"/>
      <c r="K118" s="113"/>
      <c r="L118" s="113"/>
      <c r="M118" s="113"/>
      <c r="N118" s="113"/>
      <c r="O118" s="113"/>
      <c r="P118" s="113"/>
      <c r="Q118" s="113"/>
      <c r="R118" s="113"/>
      <c r="S118" s="113"/>
      <c r="T118" s="113"/>
      <c r="U118" s="113"/>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52"/>
      <c r="B119" s="653"/>
      <c r="C119" s="113"/>
      <c r="D119" s="113"/>
      <c r="E119" s="113"/>
      <c r="F119" s="113"/>
      <c r="G119" s="113"/>
      <c r="H119" s="113"/>
      <c r="I119" s="113"/>
      <c r="J119" s="113"/>
      <c r="K119" s="113"/>
      <c r="L119" s="113"/>
      <c r="M119" s="113"/>
      <c r="N119" s="113"/>
      <c r="O119" s="113"/>
      <c r="P119" s="113"/>
      <c r="Q119" s="113"/>
      <c r="R119" s="113"/>
      <c r="S119" s="113"/>
      <c r="T119" s="113"/>
      <c r="U119" s="113"/>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9" customFormat="true" ht="15" customHeight="true" x14ac:dyDescent="0.2">
      <c r="A120" s="116" t="s">
        <v>98</v>
      </c>
      <c r="B120" s="207"/>
      <c r="C120" s="2440" t="s">
        <v>114</v>
      </c>
      <c r="D120" s="2441"/>
      <c r="E120" s="2441"/>
      <c r="F120" s="2441"/>
      <c r="G120" s="2442"/>
      <c r="H120" s="2423" t="s">
        <v>38</v>
      </c>
      <c r="I120" s="2424"/>
      <c r="J120" s="2424"/>
      <c r="K120" s="2424"/>
      <c r="L120" s="2425"/>
      <c r="M120" s="2426" t="s">
        <v>37</v>
      </c>
      <c r="N120" s="2427"/>
      <c r="O120" s="2427"/>
      <c r="P120" s="2427"/>
      <c r="Q120" s="2428"/>
      <c r="R120" s="2012" t="s">
        <v>137</v>
      </c>
      <c r="S120" s="2049"/>
      <c r="T120" s="2049"/>
      <c r="U120" s="2049"/>
      <c r="V120" s="2049"/>
      <c r="W120" s="2049"/>
      <c r="X120" s="2049"/>
      <c r="Y120" s="2049"/>
      <c r="Z120" s="2049"/>
      <c r="AA120" s="2050"/>
      <c r="AB120" s="615"/>
      <c r="AC120" s="615"/>
      <c r="AD120" s="615"/>
      <c r="AE120" s="615"/>
      <c r="AF120" s="615"/>
      <c r="AG120" s="615"/>
      <c r="AH120" s="615"/>
      <c r="AI120" s="615"/>
      <c r="AJ120" s="615"/>
      <c r="AK120" s="615"/>
      <c r="AL120" s="615"/>
      <c r="AM120" s="615"/>
      <c r="AN120" s="615"/>
      <c r="AO120" s="615"/>
      <c r="AP120" s="615"/>
      <c r="AQ120" s="615"/>
      <c r="AR120" s="615"/>
      <c r="AS120" s="615"/>
      <c r="AT120" s="615"/>
      <c r="AU120" s="615"/>
      <c r="AV120" s="615"/>
      <c r="AW120" s="615"/>
      <c r="AX120" s="615"/>
      <c r="AY120" s="615"/>
      <c r="AZ120" s="216"/>
      <c r="BA120" s="217" t="s">
        <v>128</v>
      </c>
      <c r="BB120" s="116" t="s">
        <v>98</v>
      </c>
      <c r="BC120" s="2483" t="s">
        <v>114</v>
      </c>
      <c r="BD120" s="2484"/>
      <c r="BE120" s="2484"/>
      <c r="BF120" s="2484"/>
      <c r="BG120" s="2485"/>
      <c r="BH120" s="2486" t="s">
        <v>38</v>
      </c>
      <c r="BI120" s="2484"/>
      <c r="BJ120" s="2484"/>
      <c r="BK120" s="2484"/>
      <c r="BL120" s="2485"/>
      <c r="BM120" s="2486" t="s">
        <v>37</v>
      </c>
      <c r="BN120" s="2484"/>
      <c r="BO120" s="2484"/>
      <c r="BP120" s="2484"/>
      <c r="BQ120" s="2506"/>
      <c r="BR120" s="2028" t="s">
        <v>137</v>
      </c>
      <c r="BS120" s="2029"/>
      <c r="BT120" s="2029"/>
      <c r="BU120" s="2029"/>
      <c r="BV120" s="2029"/>
      <c r="BW120" s="2029"/>
      <c r="BX120" s="2029"/>
      <c r="BY120" s="2030"/>
      <c r="BZ120" s="313"/>
      <c r="CA120" s="313"/>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9" customFormat="true" ht="24" x14ac:dyDescent="0.2">
      <c r="A121" s="187" t="s">
        <v>87</v>
      </c>
      <c r="B121" s="245"/>
      <c r="C121" s="279" t="s">
        <v>0</v>
      </c>
      <c r="D121" s="280" t="s">
        <v>1</v>
      </c>
      <c r="E121" s="280" t="s">
        <v>2</v>
      </c>
      <c r="F121" s="280" t="s">
        <v>3</v>
      </c>
      <c r="G121" s="281" t="s">
        <v>4</v>
      </c>
      <c r="H121" s="782" t="s">
        <v>0</v>
      </c>
      <c r="I121" s="710" t="s">
        <v>1</v>
      </c>
      <c r="J121" s="710" t="s">
        <v>2</v>
      </c>
      <c r="K121" s="710" t="s">
        <v>3</v>
      </c>
      <c r="L121" s="711" t="s">
        <v>4</v>
      </c>
      <c r="M121" s="765" t="s">
        <v>0</v>
      </c>
      <c r="N121" s="710" t="s">
        <v>1</v>
      </c>
      <c r="O121" s="710" t="s">
        <v>2</v>
      </c>
      <c r="P121" s="710" t="s">
        <v>3</v>
      </c>
      <c r="Q121" s="806" t="s">
        <v>4</v>
      </c>
      <c r="R121" s="782" t="s">
        <v>149</v>
      </c>
      <c r="S121" s="710" t="s">
        <v>150</v>
      </c>
      <c r="T121" s="710" t="s">
        <v>151</v>
      </c>
      <c r="U121" s="710" t="s">
        <v>152</v>
      </c>
      <c r="V121" s="710" t="s">
        <v>153</v>
      </c>
      <c r="W121" s="710" t="s">
        <v>154</v>
      </c>
      <c r="X121" s="710" t="s">
        <v>155</v>
      </c>
      <c r="Y121" s="710" t="s">
        <v>156</v>
      </c>
      <c r="Z121" s="710" t="s">
        <v>157</v>
      </c>
      <c r="AA121" s="712" t="s">
        <v>158</v>
      </c>
      <c r="AB121" s="615"/>
      <c r="AC121" s="615"/>
      <c r="AD121" s="615"/>
      <c r="AE121" s="615"/>
      <c r="AF121" s="615"/>
      <c r="AG121" s="615"/>
      <c r="AH121" s="615"/>
      <c r="AI121" s="615"/>
      <c r="AJ121" s="615"/>
      <c r="AK121" s="615"/>
      <c r="AL121" s="615"/>
      <c r="AM121" s="615"/>
      <c r="AN121" s="615"/>
      <c r="AO121" s="615"/>
      <c r="AP121" s="615"/>
      <c r="AQ121" s="615"/>
      <c r="AR121" s="615"/>
      <c r="AS121" s="615"/>
      <c r="AT121" s="615"/>
      <c r="AU121" s="615"/>
      <c r="AV121" s="615"/>
      <c r="AW121" s="615"/>
      <c r="AX121" s="615"/>
      <c r="AY121" s="615"/>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149</v>
      </c>
      <c r="BS121" s="172" t="s">
        <v>150</v>
      </c>
      <c r="BT121" s="172" t="s">
        <v>151</v>
      </c>
      <c r="BU121" s="172" t="s">
        <v>152</v>
      </c>
      <c r="BV121" s="172" t="s">
        <v>153</v>
      </c>
      <c r="BW121" s="172" t="s">
        <v>154</v>
      </c>
      <c r="BX121" s="172" t="s">
        <v>155</v>
      </c>
      <c r="BY121" s="173" t="s">
        <v>156</v>
      </c>
      <c r="BZ121" s="173" t="s">
        <v>157</v>
      </c>
      <c r="CA121" s="173" t="s">
        <v>158</v>
      </c>
      <c r="CB121" s="2108"/>
      <c r="CC121" s="2108"/>
      <c r="CD121" s="2108"/>
      <c r="CE121" s="2108"/>
      <c r="CF121" s="2108"/>
      <c r="CG121" s="2108"/>
      <c r="CH121" s="2108"/>
      <c r="CI121" s="2108"/>
      <c r="CJ121" s="2108"/>
      <c r="CK121" s="2108"/>
      <c r="CL121" s="2108"/>
      <c r="CM121" s="2108"/>
      <c r="CN121" s="2108"/>
      <c r="CO121" s="2108"/>
      <c r="CP121" s="2108"/>
      <c r="CQ121" s="2108"/>
      <c r="CR121" s="2108"/>
      <c r="CS121" s="2108"/>
      <c r="CT121" s="2108"/>
      <c r="CU121" s="2108"/>
      <c r="CV121" s="2108"/>
      <c r="CW121" s="2108"/>
      <c r="CX121" s="2108"/>
      <c r="CY121" s="2108"/>
      <c r="CZ121" s="2108"/>
    </row>
    <row r="122" s="399" customFormat="true" ht="15" customHeight="true" x14ac:dyDescent="0.2">
      <c r="A122" s="2431" t="s">
        <v>18</v>
      </c>
      <c r="B122" s="1068" t="s">
        <v>14</v>
      </c>
      <c r="C122" s="941">
        <f>C153+(C154+C155)*'DHS06'!C130/100</f>
        <v>6.3985565181038373</v>
      </c>
      <c r="D122" s="942">
        <f>D153+(D154+D155)*'DHS06'!D130/100</f>
        <v>10.30282234614371</v>
      </c>
      <c r="E122" s="942">
        <f>E153+(E154+E155)*'DHS06'!E130/100</f>
        <v>17.76947904156393</v>
      </c>
      <c r="F122" s="942">
        <f>F153+(F154+F155)*'DHS06'!F130/100</f>
        <v>35.42149442379128</v>
      </c>
      <c r="G122" s="943">
        <f>G153+(G154+G155)*'DHS06'!G130/100</f>
        <v>61.922782455350216</v>
      </c>
      <c r="H122" s="944">
        <f>H153+(H154+H155)*'DHS06'!H130/100</f>
        <v>24.137585401186584</v>
      </c>
      <c r="I122" s="942">
        <f>I153+(I154+I155)*'DHS06'!I130/100</f>
        <v>38.649631403451316</v>
      </c>
      <c r="J122" s="942">
        <f>J153+(J154+J155)*'DHS06'!J130/100</f>
        <v>50.324630529465743</v>
      </c>
      <c r="K122" s="942">
        <f>K153+(K154+K155)*'DHS06'!K130/100</f>
        <v>55.843252226871947</v>
      </c>
      <c r="L122" s="945">
        <f>L153+(L154+L155)*'DHS06'!L130/100</f>
        <v>73.053440371080242</v>
      </c>
      <c r="M122" s="941">
        <f>M153+(M154+M155)*'DHS06'!M130/100</f>
        <v>8.6715828691534576</v>
      </c>
      <c r="N122" s="942">
        <f>N153+(N154+N155)*'DHS06'!N130/100</f>
        <v>5.8808409638350643</v>
      </c>
      <c r="O122" s="942">
        <f>O153+(O154+O155)*'DHS06'!O130/100</f>
        <v>10.941927685697728</v>
      </c>
      <c r="P122" s="942">
        <f>P153+(P154+P155)*'DHS06'!P130/100</f>
        <v>14.965802341084178</v>
      </c>
      <c r="Q122" s="943">
        <f>Q153+(Q154+Q155)*'DHS06'!Q130/100</f>
        <v>26.887091742826232</v>
      </c>
      <c r="R122" s="944">
        <f>R153+(R154+R155)*'DHS06'!R130/100</f>
        <v>23.93765517666964</v>
      </c>
      <c r="S122" s="942">
        <f>S153+(S154+S155)*'DHS06'!S130/100</f>
        <v>18.963549557059807</v>
      </c>
      <c r="T122" s="942">
        <f>T153+(T154+T155)*'DHS06'!T130/100</f>
        <v>13.046947386367568</v>
      </c>
      <c r="U122" s="942">
        <f>U153+(U154+U155)*'DHS06'!U130/100</f>
        <v>42.227447564198769</v>
      </c>
      <c r="V122" s="942">
        <f>V153+(V154+V155)*'DHS06'!V130/100</f>
        <v>16.566933664794938</v>
      </c>
      <c r="W122" s="942">
        <f>W153+(W154+W155)*'DHS06'!W130/100</f>
        <v>27.867766822009401</v>
      </c>
      <c r="X122" s="942">
        <f>X153+(X154+X155)*'DHS06'!X130/100</f>
        <v>17.273723830106022</v>
      </c>
      <c r="Y122" s="942">
        <f>Y153+(Y154+Y155)*'DHS06'!Y130/100</f>
        <v>15.124653756411419</v>
      </c>
      <c r="Z122" s="942">
        <f>Z153+(Z154+Z155)*'DHS06'!Z130/100</f>
        <v>16.51388272968347</v>
      </c>
      <c r="AA122" s="945">
        <f>AA153+(AA154+AA155)*'DHS06'!AA130/100</f>
        <v>19.081157142338203</v>
      </c>
      <c r="AB122" s="615"/>
      <c r="AC122" s="615"/>
      <c r="AD122" s="615"/>
      <c r="AE122" s="615"/>
      <c r="AF122" s="615"/>
      <c r="AG122" s="615"/>
      <c r="AH122" s="615"/>
      <c r="AI122" s="615"/>
      <c r="AJ122" s="615"/>
      <c r="AK122" s="615"/>
      <c r="AL122" s="615"/>
      <c r="AM122" s="615"/>
      <c r="AN122" s="615"/>
      <c r="AO122" s="615"/>
      <c r="AP122" s="615"/>
      <c r="AQ122" s="615"/>
      <c r="AR122" s="615"/>
      <c r="AS122" s="615"/>
      <c r="AT122" s="615"/>
      <c r="AU122" s="615"/>
      <c r="AV122" s="615"/>
      <c r="AW122" s="615"/>
      <c r="AX122" s="615"/>
      <c r="AY122" s="615"/>
      <c r="AZ122" s="216"/>
      <c r="BA122" s="2507" t="s">
        <v>18</v>
      </c>
      <c r="BB122" s="155" t="s">
        <v>14</v>
      </c>
      <c r="BC122" s="1174" t="s">
        <v>35</v>
      </c>
      <c r="BD122" s="1194" t="s">
        <v>35</v>
      </c>
      <c r="BE122" s="1194" t="s">
        <v>35</v>
      </c>
      <c r="BF122" s="1194" t="s">
        <v>35</v>
      </c>
      <c r="BG122" s="1215" t="s">
        <v>35</v>
      </c>
      <c r="BH122" s="1236" t="s">
        <v>35</v>
      </c>
      <c r="BI122" s="1194" t="s">
        <v>35</v>
      </c>
      <c r="BJ122" s="1194" t="s">
        <v>35</v>
      </c>
      <c r="BK122" s="1194" t="s">
        <v>35</v>
      </c>
      <c r="BL122" s="1215" t="s">
        <v>35</v>
      </c>
      <c r="BM122" s="1236" t="s">
        <v>35</v>
      </c>
      <c r="BN122" s="1194" t="s">
        <v>35</v>
      </c>
      <c r="BO122" s="1194" t="s">
        <v>35</v>
      </c>
      <c r="BP122" s="1194" t="s">
        <v>35</v>
      </c>
      <c r="BQ122" s="1215" t="s">
        <v>35</v>
      </c>
      <c r="BR122" s="1236" t="s">
        <v>35</v>
      </c>
      <c r="BS122" s="1194" t="s">
        <v>35</v>
      </c>
      <c r="BT122" s="1194" t="s">
        <v>35</v>
      </c>
      <c r="BU122" s="1194" t="s">
        <v>35</v>
      </c>
      <c r="BV122" s="1194" t="s">
        <v>35</v>
      </c>
      <c r="BW122" s="1194" t="s">
        <v>35</v>
      </c>
      <c r="BX122" s="1194" t="s">
        <v>35</v>
      </c>
      <c r="BY122" s="1255" t="s">
        <v>35</v>
      </c>
      <c r="BZ122" s="1255" t="s">
        <v>35</v>
      </c>
      <c r="CA122" s="1255" t="s">
        <v>35</v>
      </c>
      <c r="CB122" s="2109"/>
      <c r="CC122" s="2109"/>
      <c r="CD122" s="2109"/>
      <c r="CE122" s="2109"/>
      <c r="CF122" s="2109"/>
      <c r="CG122" s="2109"/>
      <c r="CH122" s="2109"/>
      <c r="CI122" s="2109"/>
      <c r="CJ122" s="2109"/>
      <c r="CK122" s="2109"/>
      <c r="CL122" s="2109"/>
      <c r="CM122" s="2109"/>
      <c r="CN122" s="2109"/>
      <c r="CO122" s="2109"/>
      <c r="CP122" s="2109"/>
      <c r="CQ122" s="2109"/>
      <c r="CR122" s="2109"/>
      <c r="CS122" s="2109"/>
      <c r="CT122" s="2109"/>
      <c r="CU122" s="2109"/>
      <c r="CV122" s="2109"/>
      <c r="CW122" s="2109"/>
      <c r="CX122" s="2109"/>
      <c r="CY122" s="2109"/>
      <c r="CZ122" s="2109"/>
    </row>
    <row r="123" s="399" customFormat="true" ht="15" customHeight="true" x14ac:dyDescent="0.2">
      <c r="A123" s="2432"/>
      <c r="B123" s="1069" t="s">
        <v>51</v>
      </c>
      <c r="C123" s="946">
        <f>100-C122</f>
        <v>93.601443481896169</v>
      </c>
      <c r="D123" s="947">
        <f t="shared" ref="D123:AA123" si="3">100-D122</f>
        <v>89.697177653856286</v>
      </c>
      <c r="E123" s="947">
        <f t="shared" si="3"/>
        <v>82.230520958436074</v>
      </c>
      <c r="F123" s="947">
        <f t="shared" si="3"/>
        <v>64.578505576208727</v>
      </c>
      <c r="G123" s="948">
        <f t="shared" si="3"/>
        <v>38.077217544649784</v>
      </c>
      <c r="H123" s="949">
        <f t="shared" si="3"/>
        <v>75.862414598813416</v>
      </c>
      <c r="I123" s="947">
        <f t="shared" si="3"/>
        <v>61.350368596548684</v>
      </c>
      <c r="J123" s="947">
        <f t="shared" si="3"/>
        <v>49.675369470534257</v>
      </c>
      <c r="K123" s="947">
        <f t="shared" si="3"/>
        <v>44.156747773128053</v>
      </c>
      <c r="L123" s="950">
        <f t="shared" si="3"/>
        <v>26.946559628919758</v>
      </c>
      <c r="M123" s="946">
        <f t="shared" si="3"/>
        <v>91.328417130846546</v>
      </c>
      <c r="N123" s="947">
        <f t="shared" si="3"/>
        <v>94.11915903616493</v>
      </c>
      <c r="O123" s="947">
        <f t="shared" si="3"/>
        <v>89.058072314302279</v>
      </c>
      <c r="P123" s="947">
        <f t="shared" si="3"/>
        <v>85.034197658915815</v>
      </c>
      <c r="Q123" s="948">
        <f t="shared" si="3"/>
        <v>73.112908257173771</v>
      </c>
      <c r="R123" s="949">
        <f t="shared" si="3"/>
        <v>76.062344823330363</v>
      </c>
      <c r="S123" s="947">
        <f t="shared" si="3"/>
        <v>81.036450442940193</v>
      </c>
      <c r="T123" s="947">
        <f t="shared" si="3"/>
        <v>86.953052613632437</v>
      </c>
      <c r="U123" s="947">
        <f t="shared" si="3"/>
        <v>57.772552435801231</v>
      </c>
      <c r="V123" s="947">
        <f t="shared" si="3"/>
        <v>83.433066335205069</v>
      </c>
      <c r="W123" s="947">
        <f t="shared" si="3"/>
        <v>72.132233177990599</v>
      </c>
      <c r="X123" s="947">
        <f t="shared" si="3"/>
        <v>82.726276169893978</v>
      </c>
      <c r="Y123" s="947">
        <f t="shared" si="3"/>
        <v>84.875346243588581</v>
      </c>
      <c r="Z123" s="947">
        <f t="shared" si="3"/>
        <v>83.486117270316527</v>
      </c>
      <c r="AA123" s="950">
        <f t="shared" si="3"/>
        <v>80.918842857661801</v>
      </c>
      <c r="AB123" s="615"/>
      <c r="AC123" s="615"/>
      <c r="AD123" s="615"/>
      <c r="AE123" s="615"/>
      <c r="AF123" s="615"/>
      <c r="AG123" s="615"/>
      <c r="AH123" s="615"/>
      <c r="AI123" s="615"/>
      <c r="AJ123" s="615"/>
      <c r="AK123" s="615"/>
      <c r="AL123" s="615"/>
      <c r="AM123" s="615"/>
      <c r="AN123" s="615"/>
      <c r="AO123" s="615"/>
      <c r="AP123" s="615"/>
      <c r="AQ123" s="615"/>
      <c r="AR123" s="615"/>
      <c r="AS123" s="615"/>
      <c r="AT123" s="615"/>
      <c r="AU123" s="615"/>
      <c r="AV123" s="615"/>
      <c r="AW123" s="615"/>
      <c r="AX123" s="615"/>
      <c r="AY123" s="615"/>
      <c r="AZ123" s="216"/>
      <c r="BA123" s="2508"/>
      <c r="BB123" s="156" t="s">
        <v>51</v>
      </c>
      <c r="BC123" s="1175" t="s">
        <v>35</v>
      </c>
      <c r="BD123" s="1195" t="s">
        <v>35</v>
      </c>
      <c r="BE123" s="1195" t="s">
        <v>35</v>
      </c>
      <c r="BF123" s="1195" t="s">
        <v>35</v>
      </c>
      <c r="BG123" s="1216" t="s">
        <v>35</v>
      </c>
      <c r="BH123" s="1237" t="s">
        <v>35</v>
      </c>
      <c r="BI123" s="1195" t="s">
        <v>35</v>
      </c>
      <c r="BJ123" s="1195" t="s">
        <v>35</v>
      </c>
      <c r="BK123" s="1195" t="s">
        <v>35</v>
      </c>
      <c r="BL123" s="1216" t="s">
        <v>35</v>
      </c>
      <c r="BM123" s="1237" t="s">
        <v>35</v>
      </c>
      <c r="BN123" s="1195" t="s">
        <v>35</v>
      </c>
      <c r="BO123" s="1195" t="s">
        <v>35</v>
      </c>
      <c r="BP123" s="1195" t="s">
        <v>35</v>
      </c>
      <c r="BQ123" s="1216" t="s">
        <v>35</v>
      </c>
      <c r="BR123" s="1237" t="s">
        <v>35</v>
      </c>
      <c r="BS123" s="1195" t="s">
        <v>35</v>
      </c>
      <c r="BT123" s="1195" t="s">
        <v>35</v>
      </c>
      <c r="BU123" s="1195" t="s">
        <v>35</v>
      </c>
      <c r="BV123" s="1195" t="s">
        <v>35</v>
      </c>
      <c r="BW123" s="1195" t="s">
        <v>35</v>
      </c>
      <c r="BX123" s="1195" t="s">
        <v>35</v>
      </c>
      <c r="BY123" s="1256" t="s">
        <v>35</v>
      </c>
      <c r="BZ123" s="1256" t="s">
        <v>35</v>
      </c>
      <c r="CA123" s="1256" t="s">
        <v>35</v>
      </c>
      <c r="CB123" s="2110"/>
      <c r="CC123" s="2110"/>
      <c r="CD123" s="2110"/>
      <c r="CE123" s="2110"/>
      <c r="CF123" s="2110"/>
      <c r="CG123" s="2110"/>
      <c r="CH123" s="2110"/>
      <c r="CI123" s="2110"/>
      <c r="CJ123" s="2110"/>
      <c r="CK123" s="2110"/>
      <c r="CL123" s="2110"/>
      <c r="CM123" s="2110"/>
      <c r="CN123" s="2110"/>
      <c r="CO123" s="2110"/>
      <c r="CP123" s="2110"/>
      <c r="CQ123" s="2110"/>
      <c r="CR123" s="2110"/>
      <c r="CS123" s="2110"/>
      <c r="CT123" s="2110"/>
      <c r="CU123" s="2110"/>
      <c r="CV123" s="2110"/>
      <c r="CW123" s="2110"/>
      <c r="CX123" s="2110"/>
      <c r="CY123" s="2110"/>
      <c r="CZ123" s="2110"/>
    </row>
    <row r="124" s="399" customFormat="true" ht="15" customHeight="true" x14ac:dyDescent="0.2">
      <c r="A124" s="2432" t="s">
        <v>50</v>
      </c>
      <c r="B124" s="1069" t="s">
        <v>15</v>
      </c>
      <c r="C124" s="946">
        <f>C122*'DHS06'!C129/100</f>
        <v>4.504680536723213</v>
      </c>
      <c r="D124" s="947">
        <f>D122*'DHS06'!D129/100</f>
        <v>6.1593022912163944</v>
      </c>
      <c r="E124" s="947">
        <f>E122*'DHS06'!E129/100</f>
        <v>10.833877711346075</v>
      </c>
      <c r="F124" s="947">
        <f>F122*'DHS06'!F129/100</f>
        <v>14.258333649531643</v>
      </c>
      <c r="G124" s="948">
        <f>G122*'DHS06'!G129/100</f>
        <v>44.211637268607262</v>
      </c>
      <c r="H124" s="949">
        <f>H122*'DHS06'!H129/100</f>
        <v>7.7420440781852928</v>
      </c>
      <c r="I124" s="947">
        <f>I122*'DHS06'!I129/100</f>
        <v>14.798427904162711</v>
      </c>
      <c r="J124" s="947">
        <f>J122*'DHS06'!J129/100</f>
        <v>20.668544780149354</v>
      </c>
      <c r="K124" s="947">
        <f>K122*'DHS06'!K129/100</f>
        <v>30.529326428559408</v>
      </c>
      <c r="L124" s="950">
        <f>L122*'DHS06'!L129/100</f>
        <v>62.053510254362656</v>
      </c>
      <c r="M124" s="946">
        <f>M122*'DHS06'!M129/100</f>
        <v>5.5478242112706111</v>
      </c>
      <c r="N124" s="947">
        <f>N122*'DHS06'!N129/100</f>
        <v>4.2593509240536971</v>
      </c>
      <c r="O124" s="947">
        <f>O122*'DHS06'!O129/100</f>
        <v>7.2661851612533539</v>
      </c>
      <c r="P124" s="947">
        <f>P122*'DHS06'!P129/100</f>
        <v>10.028889123385033</v>
      </c>
      <c r="Q124" s="948">
        <f>Q122*'DHS06'!Q129/100</f>
        <v>17.545971003620558</v>
      </c>
      <c r="R124" s="949">
        <f>R122*'DHS06'!R129/100</f>
        <v>13.834778736031119</v>
      </c>
      <c r="S124" s="947">
        <f>S122*'DHS06'!S129/100</f>
        <v>11.06731359339237</v>
      </c>
      <c r="T124" s="947">
        <f>T122*'DHS06'!T129/100</f>
        <v>8.802156663758316</v>
      </c>
      <c r="U124" s="947">
        <f>U122*'DHS06'!U129/100</f>
        <v>29.919660824275052</v>
      </c>
      <c r="V124" s="947">
        <f>V122*'DHS06'!V129/100</f>
        <v>13.049234260532078</v>
      </c>
      <c r="W124" s="947">
        <f>W122*'DHS06'!W129/100</f>
        <v>18.196800318726414</v>
      </c>
      <c r="X124" s="947">
        <f>X122*'DHS06'!X129/100</f>
        <v>10.846527995681202</v>
      </c>
      <c r="Y124" s="947">
        <f>Y122*'DHS06'!Y129/100</f>
        <v>9.1723628609388239</v>
      </c>
      <c r="Z124" s="947">
        <f>Z122*'DHS06'!Z129/100</f>
        <v>12.194881536880287</v>
      </c>
      <c r="AA124" s="950">
        <f>AA122*'DHS06'!AA129/100</f>
        <v>11.370712555456123</v>
      </c>
      <c r="AB124" s="615"/>
      <c r="AC124" s="615"/>
      <c r="AD124" s="615"/>
      <c r="AE124" s="615"/>
      <c r="AF124" s="615"/>
      <c r="AG124" s="615"/>
      <c r="AH124" s="615"/>
      <c r="AI124" s="615"/>
      <c r="AJ124" s="615"/>
      <c r="AK124" s="615"/>
      <c r="AL124" s="615"/>
      <c r="AM124" s="615"/>
      <c r="AN124" s="615"/>
      <c r="AO124" s="615"/>
      <c r="AP124" s="615"/>
      <c r="AQ124" s="615"/>
      <c r="AR124" s="615"/>
      <c r="AS124" s="615"/>
      <c r="AT124" s="615"/>
      <c r="AU124" s="615"/>
      <c r="AV124" s="615"/>
      <c r="AW124" s="615"/>
      <c r="AX124" s="615"/>
      <c r="AY124" s="615"/>
      <c r="AZ124" s="216"/>
      <c r="BA124" s="2508" t="s">
        <v>50</v>
      </c>
      <c r="BB124" s="156" t="s">
        <v>15</v>
      </c>
      <c r="BC124" s="1175" t="s">
        <v>35</v>
      </c>
      <c r="BD124" s="1195" t="s">
        <v>35</v>
      </c>
      <c r="BE124" s="1195" t="s">
        <v>35</v>
      </c>
      <c r="BF124" s="1195" t="s">
        <v>35</v>
      </c>
      <c r="BG124" s="1216" t="s">
        <v>35</v>
      </c>
      <c r="BH124" s="1237" t="s">
        <v>35</v>
      </c>
      <c r="BI124" s="1195" t="s">
        <v>35</v>
      </c>
      <c r="BJ124" s="1195" t="s">
        <v>35</v>
      </c>
      <c r="BK124" s="1195" t="s">
        <v>35</v>
      </c>
      <c r="BL124" s="1216" t="s">
        <v>35</v>
      </c>
      <c r="BM124" s="1237" t="s">
        <v>35</v>
      </c>
      <c r="BN124" s="1195" t="s">
        <v>35</v>
      </c>
      <c r="BO124" s="1195" t="s">
        <v>35</v>
      </c>
      <c r="BP124" s="1195" t="s">
        <v>35</v>
      </c>
      <c r="BQ124" s="1216" t="s">
        <v>35</v>
      </c>
      <c r="BR124" s="1237" t="s">
        <v>35</v>
      </c>
      <c r="BS124" s="1195" t="s">
        <v>35</v>
      </c>
      <c r="BT124" s="1195" t="s">
        <v>35</v>
      </c>
      <c r="BU124" s="1195" t="s">
        <v>35</v>
      </c>
      <c r="BV124" s="1195" t="s">
        <v>35</v>
      </c>
      <c r="BW124" s="1195" t="s">
        <v>35</v>
      </c>
      <c r="BX124" s="1195" t="s">
        <v>35</v>
      </c>
      <c r="BY124" s="1256" t="s">
        <v>35</v>
      </c>
      <c r="BZ124" s="1256" t="s">
        <v>35</v>
      </c>
      <c r="CA124" s="1256" t="s">
        <v>35</v>
      </c>
      <c r="CB124" s="2110"/>
      <c r="CC124" s="2110"/>
      <c r="CD124" s="2110"/>
      <c r="CE124" s="2110"/>
      <c r="CF124" s="2110"/>
      <c r="CG124" s="2110"/>
      <c r="CH124" s="2110"/>
      <c r="CI124" s="2110"/>
      <c r="CJ124" s="2110"/>
      <c r="CK124" s="2110"/>
      <c r="CL124" s="2110"/>
      <c r="CM124" s="2110"/>
      <c r="CN124" s="2110"/>
      <c r="CO124" s="2110"/>
      <c r="CP124" s="2110"/>
      <c r="CQ124" s="2110"/>
      <c r="CR124" s="2110"/>
      <c r="CS124" s="2110"/>
      <c r="CT124" s="2110"/>
      <c r="CU124" s="2110"/>
      <c r="CV124" s="2110"/>
      <c r="CW124" s="2110"/>
      <c r="CX124" s="2110"/>
      <c r="CY124" s="2110"/>
      <c r="CZ124" s="2110"/>
    </row>
    <row r="125" s="399" customFormat="true" ht="15" customHeight="true" x14ac:dyDescent="0.2">
      <c r="A125" s="2432"/>
      <c r="B125" s="1069" t="s">
        <v>16</v>
      </c>
      <c r="C125" s="946">
        <f>C122*'DHS06'!C128/100</f>
        <v>1.8938759813806223</v>
      </c>
      <c r="D125" s="947">
        <f>D122*'DHS06'!D128/100</f>
        <v>4.1435200549273112</v>
      </c>
      <c r="E125" s="947">
        <f>E122*'DHS06'!E128/100</f>
        <v>6.9356013302178328</v>
      </c>
      <c r="F125" s="947">
        <f>F122*'DHS06'!F128/100</f>
        <v>21.163160774259662</v>
      </c>
      <c r="G125" s="948">
        <f>G122*'DHS06'!G128/100</f>
        <v>17.711145186742982</v>
      </c>
      <c r="H125" s="949">
        <f>H122*'DHS06'!H128/100</f>
        <v>16.395541323001268</v>
      </c>
      <c r="I125" s="947">
        <f>I122*'DHS06'!I128/100</f>
        <v>23.851203499288594</v>
      </c>
      <c r="J125" s="947">
        <f>J122*'DHS06'!J128/100</f>
        <v>29.656085749316347</v>
      </c>
      <c r="K125" s="947">
        <f>K122*'DHS06'!K128/100</f>
        <v>25.313925798312557</v>
      </c>
      <c r="L125" s="950">
        <f>L122*'DHS06'!L128/100</f>
        <v>10.999930116717533</v>
      </c>
      <c r="M125" s="946">
        <f>M122*'DHS06'!M128/100</f>
        <v>3.1237586578828456</v>
      </c>
      <c r="N125" s="947">
        <f>N122*'DHS06'!N128/100</f>
        <v>1.6214900397813676</v>
      </c>
      <c r="O125" s="947">
        <f>O122*'DHS06'!O128/100</f>
        <v>3.6757425244443733</v>
      </c>
      <c r="P125" s="947">
        <f>P122*'DHS06'!P128/100</f>
        <v>4.9369132176991419</v>
      </c>
      <c r="Q125" s="948">
        <f>Q122*'DHS06'!Q128/100</f>
        <v>9.3411207392056763</v>
      </c>
      <c r="R125" s="949">
        <f>R122*'DHS06'!R128/100</f>
        <v>10.10287644063856</v>
      </c>
      <c r="S125" s="947">
        <f>S122*'DHS06'!S128/100</f>
        <v>7.8962359636674133</v>
      </c>
      <c r="T125" s="947">
        <f>T122*'DHS06'!T128/100</f>
        <v>4.2447907226092534</v>
      </c>
      <c r="U125" s="947">
        <f>U122*'DHS06'!U128/100</f>
        <v>12.307786739923701</v>
      </c>
      <c r="V125" s="947">
        <f>V122*'DHS06'!V128/100</f>
        <v>3.5176994042628618</v>
      </c>
      <c r="W125" s="947">
        <f>W122*'DHS06'!W128/100</f>
        <v>9.6709665032829832</v>
      </c>
      <c r="X125" s="947">
        <f>X122*'DHS06'!X128/100</f>
        <v>6.4271958344248219</v>
      </c>
      <c r="Y125" s="947">
        <f>Y122*'DHS06'!Y128/100</f>
        <v>5.9522908954725837</v>
      </c>
      <c r="Z125" s="947">
        <f>Z122*'DHS06'!Z128/100</f>
        <v>4.3190011928031851</v>
      </c>
      <c r="AA125" s="950">
        <f>AA122*'DHS06'!AA128/100</f>
        <v>7.7104445868821099</v>
      </c>
      <c r="AB125" s="615"/>
      <c r="AC125" s="615"/>
      <c r="AD125" s="615"/>
      <c r="AE125" s="615"/>
      <c r="AF125" s="615"/>
      <c r="AG125" s="615"/>
      <c r="AH125" s="615"/>
      <c r="AI125" s="615"/>
      <c r="AJ125" s="615"/>
      <c r="AK125" s="615"/>
      <c r="AL125" s="615"/>
      <c r="AM125" s="615"/>
      <c r="AN125" s="615"/>
      <c r="AO125" s="615"/>
      <c r="AP125" s="615"/>
      <c r="AQ125" s="615"/>
      <c r="AR125" s="615"/>
      <c r="AS125" s="615"/>
      <c r="AT125" s="615"/>
      <c r="AU125" s="615"/>
      <c r="AV125" s="615"/>
      <c r="AW125" s="615"/>
      <c r="AX125" s="615"/>
      <c r="AY125" s="615"/>
      <c r="AZ125" s="216"/>
      <c r="BA125" s="2508"/>
      <c r="BB125" s="156" t="s">
        <v>16</v>
      </c>
      <c r="BC125" s="1175" t="s">
        <v>35</v>
      </c>
      <c r="BD125" s="1195" t="s">
        <v>35</v>
      </c>
      <c r="BE125" s="1195" t="s">
        <v>35</v>
      </c>
      <c r="BF125" s="1195" t="s">
        <v>35</v>
      </c>
      <c r="BG125" s="1216" t="s">
        <v>35</v>
      </c>
      <c r="BH125" s="1237" t="s">
        <v>35</v>
      </c>
      <c r="BI125" s="1195" t="s">
        <v>35</v>
      </c>
      <c r="BJ125" s="1195" t="s">
        <v>35</v>
      </c>
      <c r="BK125" s="1195" t="s">
        <v>35</v>
      </c>
      <c r="BL125" s="1216" t="s">
        <v>35</v>
      </c>
      <c r="BM125" s="1237" t="s">
        <v>35</v>
      </c>
      <c r="BN125" s="1195" t="s">
        <v>35</v>
      </c>
      <c r="BO125" s="1195" t="s">
        <v>35</v>
      </c>
      <c r="BP125" s="1195" t="s">
        <v>35</v>
      </c>
      <c r="BQ125" s="1216" t="s">
        <v>35</v>
      </c>
      <c r="BR125" s="1237" t="s">
        <v>35</v>
      </c>
      <c r="BS125" s="1195" t="s">
        <v>35</v>
      </c>
      <c r="BT125" s="1195" t="s">
        <v>35</v>
      </c>
      <c r="BU125" s="1195" t="s">
        <v>35</v>
      </c>
      <c r="BV125" s="1195" t="s">
        <v>35</v>
      </c>
      <c r="BW125" s="1195" t="s">
        <v>35</v>
      </c>
      <c r="BX125" s="1195" t="s">
        <v>35</v>
      </c>
      <c r="BY125" s="1256" t="s">
        <v>35</v>
      </c>
      <c r="BZ125" s="1256" t="s">
        <v>35</v>
      </c>
      <c r="CA125" s="1256" t="s">
        <v>35</v>
      </c>
      <c r="CB125" s="2110"/>
      <c r="CC125" s="2110"/>
      <c r="CD125" s="2110"/>
      <c r="CE125" s="2110"/>
      <c r="CF125" s="2110"/>
      <c r="CG125" s="2110"/>
      <c r="CH125" s="2110"/>
      <c r="CI125" s="2110"/>
      <c r="CJ125" s="2110"/>
      <c r="CK125" s="2110"/>
      <c r="CL125" s="2110"/>
      <c r="CM125" s="2110"/>
      <c r="CN125" s="2110"/>
      <c r="CO125" s="2110"/>
      <c r="CP125" s="2110"/>
      <c r="CQ125" s="2110"/>
      <c r="CR125" s="2110"/>
      <c r="CS125" s="2110"/>
      <c r="CT125" s="2110"/>
      <c r="CU125" s="2110"/>
      <c r="CV125" s="2110"/>
      <c r="CW125" s="2110"/>
      <c r="CX125" s="2110"/>
      <c r="CY125" s="2110"/>
      <c r="CZ125" s="2110"/>
    </row>
    <row r="126" s="399" customFormat="true" ht="15" customHeight="true" x14ac:dyDescent="0.2">
      <c r="A126" s="2432"/>
      <c r="B126" s="1069" t="s">
        <v>22</v>
      </c>
      <c r="C126" s="946">
        <f>100-(C124+C125+C127)</f>
        <v>25.694205952705417</v>
      </c>
      <c r="D126" s="947">
        <f t="shared" ref="D126:AA126" si="4">100-(D124+D125+D127)</f>
        <v>29.69669575518445</v>
      </c>
      <c r="E126" s="947">
        <f t="shared" si="4"/>
        <v>35.281875882678804</v>
      </c>
      <c r="F126" s="947">
        <f t="shared" si="4"/>
        <v>47.971954706396019</v>
      </c>
      <c r="G126" s="948">
        <f t="shared" si="4"/>
        <v>35.110645644821787</v>
      </c>
      <c r="H126" s="949">
        <f t="shared" si="4"/>
        <v>49.626533283342212</v>
      </c>
      <c r="I126" s="947">
        <f t="shared" si="4"/>
        <v>52.337706454291784</v>
      </c>
      <c r="J126" s="947">
        <f t="shared" si="4"/>
        <v>44.504473947715155</v>
      </c>
      <c r="K126" s="947">
        <f t="shared" si="4"/>
        <v>40.403551859013838</v>
      </c>
      <c r="L126" s="950">
        <f t="shared" si="4"/>
        <v>25.877631606699751</v>
      </c>
      <c r="M126" s="946">
        <f t="shared" si="4"/>
        <v>34.369193406867169</v>
      </c>
      <c r="N126" s="947">
        <f t="shared" si="4"/>
        <v>23.517250478649188</v>
      </c>
      <c r="O126" s="947">
        <f t="shared" si="4"/>
        <v>27.757217990621115</v>
      </c>
      <c r="P126" s="947">
        <f t="shared" si="4"/>
        <v>35.689254157659661</v>
      </c>
      <c r="Q126" s="948">
        <f t="shared" si="4"/>
        <v>38.48181104585575</v>
      </c>
      <c r="R126" s="949">
        <f t="shared" si="4"/>
        <v>30.278294942669959</v>
      </c>
      <c r="S126" s="947">
        <f t="shared" si="4"/>
        <v>34.80404470210928</v>
      </c>
      <c r="T126" s="947">
        <f t="shared" si="4"/>
        <v>30.689878177692577</v>
      </c>
      <c r="U126" s="947">
        <f t="shared" si="4"/>
        <v>53.664540713417061</v>
      </c>
      <c r="V126" s="947">
        <f t="shared" si="4"/>
        <v>21.794983542595162</v>
      </c>
      <c r="W126" s="947">
        <f t="shared" si="4"/>
        <v>39.607315932879104</v>
      </c>
      <c r="X126" s="947">
        <f t="shared" si="4"/>
        <v>35.762805517132023</v>
      </c>
      <c r="Y126" s="947">
        <f t="shared" si="4"/>
        <v>26.817010470576747</v>
      </c>
      <c r="Z126" s="947">
        <f t="shared" si="4"/>
        <v>24.709105362966355</v>
      </c>
      <c r="AA126" s="950">
        <f t="shared" si="4"/>
        <v>29.718604541822288</v>
      </c>
      <c r="AB126" s="615"/>
      <c r="AC126" s="615"/>
      <c r="AD126" s="615"/>
      <c r="AE126" s="615"/>
      <c r="AF126" s="615"/>
      <c r="AG126" s="615"/>
      <c r="AH126" s="615"/>
      <c r="AI126" s="615"/>
      <c r="AJ126" s="615"/>
      <c r="AK126" s="615"/>
      <c r="AL126" s="615"/>
      <c r="AM126" s="615"/>
      <c r="AN126" s="615"/>
      <c r="AO126" s="615"/>
      <c r="AP126" s="615"/>
      <c r="AQ126" s="615"/>
      <c r="AR126" s="615"/>
      <c r="AS126" s="615"/>
      <c r="AT126" s="615"/>
      <c r="AU126" s="615"/>
      <c r="AV126" s="615"/>
      <c r="AW126" s="615"/>
      <c r="AX126" s="615"/>
      <c r="AY126" s="615"/>
      <c r="AZ126" s="216"/>
      <c r="BA126" s="2508"/>
      <c r="BB126" s="156" t="s">
        <v>22</v>
      </c>
      <c r="BC126" s="1175" t="s">
        <v>35</v>
      </c>
      <c r="BD126" s="1195" t="s">
        <v>35</v>
      </c>
      <c r="BE126" s="1195" t="s">
        <v>35</v>
      </c>
      <c r="BF126" s="1195" t="s">
        <v>35</v>
      </c>
      <c r="BG126" s="1216" t="s">
        <v>35</v>
      </c>
      <c r="BH126" s="1237" t="s">
        <v>35</v>
      </c>
      <c r="BI126" s="1195" t="s">
        <v>35</v>
      </c>
      <c r="BJ126" s="1195" t="s">
        <v>35</v>
      </c>
      <c r="BK126" s="1195" t="s">
        <v>35</v>
      </c>
      <c r="BL126" s="1216" t="s">
        <v>35</v>
      </c>
      <c r="BM126" s="1237" t="s">
        <v>35</v>
      </c>
      <c r="BN126" s="1195" t="s">
        <v>35</v>
      </c>
      <c r="BO126" s="1195" t="s">
        <v>35</v>
      </c>
      <c r="BP126" s="1195" t="s">
        <v>35</v>
      </c>
      <c r="BQ126" s="1216" t="s">
        <v>35</v>
      </c>
      <c r="BR126" s="1237" t="s">
        <v>35</v>
      </c>
      <c r="BS126" s="1195" t="s">
        <v>35</v>
      </c>
      <c r="BT126" s="1195" t="s">
        <v>35</v>
      </c>
      <c r="BU126" s="1195" t="s">
        <v>35</v>
      </c>
      <c r="BV126" s="1195" t="s">
        <v>35</v>
      </c>
      <c r="BW126" s="1195" t="s">
        <v>35</v>
      </c>
      <c r="BX126" s="1195" t="s">
        <v>35</v>
      </c>
      <c r="BY126" s="1256" t="s">
        <v>35</v>
      </c>
      <c r="BZ126" s="1256" t="s">
        <v>35</v>
      </c>
      <c r="CA126" s="1256" t="s">
        <v>35</v>
      </c>
      <c r="CB126" s="2110"/>
      <c r="CC126" s="2110"/>
      <c r="CD126" s="2110"/>
      <c r="CE126" s="2110"/>
      <c r="CF126" s="2110"/>
      <c r="CG126" s="2110"/>
      <c r="CH126" s="2110"/>
      <c r="CI126" s="2110"/>
      <c r="CJ126" s="2110"/>
      <c r="CK126" s="2110"/>
      <c r="CL126" s="2110"/>
      <c r="CM126" s="2110"/>
      <c r="CN126" s="2110"/>
      <c r="CO126" s="2110"/>
      <c r="CP126" s="2110"/>
      <c r="CQ126" s="2110"/>
      <c r="CR126" s="2110"/>
      <c r="CS126" s="2110"/>
      <c r="CT126" s="2110"/>
      <c r="CU126" s="2110"/>
      <c r="CV126" s="2110"/>
      <c r="CW126" s="2110"/>
      <c r="CX126" s="2110"/>
      <c r="CY126" s="2110"/>
      <c r="CZ126" s="2110"/>
    </row>
    <row r="127" s="399" customFormat="true" ht="15" customHeight="true" x14ac:dyDescent="0.2">
      <c r="A127" s="2432"/>
      <c r="B127" s="1069" t="s">
        <v>19</v>
      </c>
      <c r="C127" s="946">
        <f>C156</f>
        <v>67.907237529190752</v>
      </c>
      <c r="D127" s="947">
        <f t="shared" ref="D127:AA127" si="5">D156</f>
        <v>60.000481898671843</v>
      </c>
      <c r="E127" s="947">
        <f t="shared" si="5"/>
        <v>46.948645075757291</v>
      </c>
      <c r="F127" s="947">
        <f t="shared" si="5"/>
        <v>16.606550869812679</v>
      </c>
      <c r="G127" s="948">
        <f t="shared" si="5"/>
        <v>2.9665718998279651</v>
      </c>
      <c r="H127" s="949">
        <f t="shared" si="5"/>
        <v>26.235881315471225</v>
      </c>
      <c r="I127" s="947">
        <f t="shared" si="5"/>
        <v>9.0126621422569055</v>
      </c>
      <c r="J127" s="947">
        <f t="shared" si="5"/>
        <v>5.1708955228191451</v>
      </c>
      <c r="K127" s="947">
        <f t="shared" si="5"/>
        <v>3.7531959141141908</v>
      </c>
      <c r="L127" s="950">
        <f t="shared" si="5"/>
        <v>1.068928022220069</v>
      </c>
      <c r="M127" s="946">
        <f t="shared" si="5"/>
        <v>56.959223723979377</v>
      </c>
      <c r="N127" s="947">
        <f t="shared" si="5"/>
        <v>70.601908557515742</v>
      </c>
      <c r="O127" s="947">
        <f t="shared" si="5"/>
        <v>61.300854323681151</v>
      </c>
      <c r="P127" s="947">
        <f t="shared" si="5"/>
        <v>49.344943501256161</v>
      </c>
      <c r="Q127" s="948">
        <f t="shared" si="5"/>
        <v>34.631097211318014</v>
      </c>
      <c r="R127" s="949">
        <f t="shared" si="5"/>
        <v>45.784049880660355</v>
      </c>
      <c r="S127" s="947">
        <f t="shared" si="5"/>
        <v>46.232405740830934</v>
      </c>
      <c r="T127" s="947">
        <f t="shared" si="5"/>
        <v>56.263174435939845</v>
      </c>
      <c r="U127" s="947">
        <f t="shared" si="5"/>
        <v>4.1080117223841865</v>
      </c>
      <c r="V127" s="947">
        <f t="shared" si="5"/>
        <v>61.638082792609893</v>
      </c>
      <c r="W127" s="947">
        <f t="shared" si="5"/>
        <v>32.524917245111503</v>
      </c>
      <c r="X127" s="947">
        <f t="shared" si="5"/>
        <v>46.963470652761949</v>
      </c>
      <c r="Y127" s="947">
        <f t="shared" si="5"/>
        <v>58.058335773011841</v>
      </c>
      <c r="Z127" s="947">
        <f t="shared" si="5"/>
        <v>58.777011907350172</v>
      </c>
      <c r="AA127" s="950">
        <f t="shared" si="5"/>
        <v>51.200238315839478</v>
      </c>
      <c r="AB127" s="615"/>
      <c r="AC127" s="615"/>
      <c r="AD127" s="615"/>
      <c r="AE127" s="615"/>
      <c r="AF127" s="615"/>
      <c r="AG127" s="615"/>
      <c r="AH127" s="615"/>
      <c r="AI127" s="615"/>
      <c r="AJ127" s="615"/>
      <c r="AK127" s="615"/>
      <c r="AL127" s="615"/>
      <c r="AM127" s="615"/>
      <c r="AN127" s="615"/>
      <c r="AO127" s="615"/>
      <c r="AP127" s="615"/>
      <c r="AQ127" s="615"/>
      <c r="AR127" s="615"/>
      <c r="AS127" s="615"/>
      <c r="AT127" s="615"/>
      <c r="AU127" s="615"/>
      <c r="AV127" s="615"/>
      <c r="AW127" s="615"/>
      <c r="AX127" s="615"/>
      <c r="AY127" s="615"/>
      <c r="AZ127" s="216"/>
      <c r="BA127" s="2508"/>
      <c r="BB127" s="156" t="s">
        <v>19</v>
      </c>
      <c r="BC127" s="1175" t="s">
        <v>35</v>
      </c>
      <c r="BD127" s="1195" t="s">
        <v>35</v>
      </c>
      <c r="BE127" s="1195" t="s">
        <v>35</v>
      </c>
      <c r="BF127" s="1195" t="s">
        <v>35</v>
      </c>
      <c r="BG127" s="1216" t="s">
        <v>35</v>
      </c>
      <c r="BH127" s="1237" t="s">
        <v>35</v>
      </c>
      <c r="BI127" s="1195" t="s">
        <v>35</v>
      </c>
      <c r="BJ127" s="1195" t="s">
        <v>35</v>
      </c>
      <c r="BK127" s="1195" t="s">
        <v>35</v>
      </c>
      <c r="BL127" s="1216" t="s">
        <v>35</v>
      </c>
      <c r="BM127" s="1237" t="s">
        <v>35</v>
      </c>
      <c r="BN127" s="1195" t="s">
        <v>35</v>
      </c>
      <c r="BO127" s="1195" t="s">
        <v>35</v>
      </c>
      <c r="BP127" s="1195" t="s">
        <v>35</v>
      </c>
      <c r="BQ127" s="1216" t="s">
        <v>35</v>
      </c>
      <c r="BR127" s="1237" t="s">
        <v>35</v>
      </c>
      <c r="BS127" s="1195" t="s">
        <v>35</v>
      </c>
      <c r="BT127" s="1195" t="s">
        <v>35</v>
      </c>
      <c r="BU127" s="1195" t="s">
        <v>35</v>
      </c>
      <c r="BV127" s="1195" t="s">
        <v>35</v>
      </c>
      <c r="BW127" s="1195" t="s">
        <v>35</v>
      </c>
      <c r="BX127" s="1195" t="s">
        <v>35</v>
      </c>
      <c r="BY127" s="1256" t="s">
        <v>35</v>
      </c>
      <c r="BZ127" s="1256" t="s">
        <v>35</v>
      </c>
      <c r="CA127" s="1256" t="s">
        <v>35</v>
      </c>
      <c r="CB127" s="2110"/>
      <c r="CC127" s="2110"/>
      <c r="CD127" s="2110"/>
      <c r="CE127" s="2110"/>
      <c r="CF127" s="2110"/>
      <c r="CG127" s="2110"/>
      <c r="CH127" s="2110"/>
      <c r="CI127" s="2110"/>
      <c r="CJ127" s="2110"/>
      <c r="CK127" s="2110"/>
      <c r="CL127" s="2110"/>
      <c r="CM127" s="2110"/>
      <c r="CN127" s="2110"/>
      <c r="CO127" s="2110"/>
      <c r="CP127" s="2110"/>
      <c r="CQ127" s="2110"/>
      <c r="CR127" s="2110"/>
      <c r="CS127" s="2110"/>
      <c r="CT127" s="2110"/>
      <c r="CU127" s="2110"/>
      <c r="CV127" s="2110"/>
      <c r="CW127" s="2110"/>
      <c r="CX127" s="2110"/>
      <c r="CY127" s="2110"/>
      <c r="CZ127" s="2110"/>
    </row>
    <row r="128" s="399" customFormat="true" ht="15" customHeight="true" x14ac:dyDescent="0.2">
      <c r="A128" s="2432" t="s">
        <v>175</v>
      </c>
      <c r="B128" s="1069" t="s">
        <v>49</v>
      </c>
      <c r="C128" s="1098" t="s">
        <v>35</v>
      </c>
      <c r="D128" s="1112" t="s">
        <v>35</v>
      </c>
      <c r="E128" s="1112" t="s">
        <v>35</v>
      </c>
      <c r="F128" s="1112" t="s">
        <v>35</v>
      </c>
      <c r="G128" s="1126" t="s">
        <v>35</v>
      </c>
      <c r="H128" s="1140" t="s">
        <v>35</v>
      </c>
      <c r="I128" s="1112" t="s">
        <v>35</v>
      </c>
      <c r="J128" s="1112" t="s">
        <v>35</v>
      </c>
      <c r="K128" s="1112" t="s">
        <v>35</v>
      </c>
      <c r="L128" s="1154" t="s">
        <v>35</v>
      </c>
      <c r="M128" s="1098" t="s">
        <v>35</v>
      </c>
      <c r="N128" s="1112" t="s">
        <v>35</v>
      </c>
      <c r="O128" s="1112" t="s">
        <v>35</v>
      </c>
      <c r="P128" s="1112" t="s">
        <v>35</v>
      </c>
      <c r="Q128" s="1126" t="s">
        <v>35</v>
      </c>
      <c r="R128" s="1140" t="s">
        <v>35</v>
      </c>
      <c r="S128" s="1112" t="s">
        <v>35</v>
      </c>
      <c r="T128" s="1112" t="s">
        <v>35</v>
      </c>
      <c r="U128" s="1112" t="s">
        <v>35</v>
      </c>
      <c r="V128" s="1112" t="s">
        <v>35</v>
      </c>
      <c r="W128" s="1112" t="s">
        <v>35</v>
      </c>
      <c r="X128" s="1112" t="s">
        <v>35</v>
      </c>
      <c r="Y128" s="1112" t="s">
        <v>35</v>
      </c>
      <c r="Z128" s="1112" t="s">
        <v>35</v>
      </c>
      <c r="AA128" s="1154" t="s">
        <v>35</v>
      </c>
      <c r="AB128" s="615"/>
      <c r="AC128" s="615"/>
      <c r="AD128" s="615"/>
      <c r="AE128" s="615"/>
      <c r="AF128" s="615"/>
      <c r="AG128" s="615"/>
      <c r="AH128" s="615"/>
      <c r="AI128" s="615"/>
      <c r="AJ128" s="615"/>
      <c r="AK128" s="615"/>
      <c r="AL128" s="615"/>
      <c r="AM128" s="615"/>
      <c r="AN128" s="615"/>
      <c r="AO128" s="615"/>
      <c r="AP128" s="615"/>
      <c r="AQ128" s="615"/>
      <c r="AR128" s="615"/>
      <c r="AS128" s="615"/>
      <c r="AT128" s="615"/>
      <c r="AU128" s="615"/>
      <c r="AV128" s="615"/>
      <c r="AW128" s="615"/>
      <c r="AX128" s="615"/>
      <c r="AY128" s="615"/>
      <c r="AZ128" s="216"/>
      <c r="BA128" s="2508" t="s">
        <v>108</v>
      </c>
      <c r="BB128" s="156" t="s">
        <v>49</v>
      </c>
      <c r="BC128" s="1175" t="s">
        <v>35</v>
      </c>
      <c r="BD128" s="1195" t="s">
        <v>35</v>
      </c>
      <c r="BE128" s="1195" t="s">
        <v>35</v>
      </c>
      <c r="BF128" s="1195" t="s">
        <v>35</v>
      </c>
      <c r="BG128" s="1216" t="s">
        <v>35</v>
      </c>
      <c r="BH128" s="1237" t="s">
        <v>35</v>
      </c>
      <c r="BI128" s="1195" t="s">
        <v>35</v>
      </c>
      <c r="BJ128" s="1195" t="s">
        <v>35</v>
      </c>
      <c r="BK128" s="1195" t="s">
        <v>35</v>
      </c>
      <c r="BL128" s="1216" t="s">
        <v>35</v>
      </c>
      <c r="BM128" s="1237" t="s">
        <v>35</v>
      </c>
      <c r="BN128" s="1195" t="s">
        <v>35</v>
      </c>
      <c r="BO128" s="1195" t="s">
        <v>35</v>
      </c>
      <c r="BP128" s="1195" t="s">
        <v>35</v>
      </c>
      <c r="BQ128" s="1216" t="s">
        <v>35</v>
      </c>
      <c r="BR128" s="1237" t="s">
        <v>35</v>
      </c>
      <c r="BS128" s="1195" t="s">
        <v>35</v>
      </c>
      <c r="BT128" s="1195" t="s">
        <v>35</v>
      </c>
      <c r="BU128" s="1195" t="s">
        <v>35</v>
      </c>
      <c r="BV128" s="1195" t="s">
        <v>35</v>
      </c>
      <c r="BW128" s="1195" t="s">
        <v>35</v>
      </c>
      <c r="BX128" s="1195" t="s">
        <v>35</v>
      </c>
      <c r="BY128" s="1256" t="s">
        <v>35</v>
      </c>
      <c r="BZ128" s="1256" t="s">
        <v>35</v>
      </c>
      <c r="CA128" s="1256" t="s">
        <v>35</v>
      </c>
      <c r="CB128" s="2110"/>
      <c r="CC128" s="2110"/>
      <c r="CD128" s="2110"/>
      <c r="CE128" s="2110"/>
      <c r="CF128" s="2110"/>
      <c r="CG128" s="2110"/>
      <c r="CH128" s="2110"/>
      <c r="CI128" s="2110"/>
      <c r="CJ128" s="2110"/>
      <c r="CK128" s="2110"/>
      <c r="CL128" s="2110"/>
      <c r="CM128" s="2110"/>
      <c r="CN128" s="2110"/>
      <c r="CO128" s="2110"/>
      <c r="CP128" s="2110"/>
      <c r="CQ128" s="2110"/>
      <c r="CR128" s="2110"/>
      <c r="CS128" s="2110"/>
      <c r="CT128" s="2110"/>
      <c r="CU128" s="2110"/>
      <c r="CV128" s="2110"/>
      <c r="CW128" s="2110"/>
      <c r="CX128" s="2110"/>
      <c r="CY128" s="2110"/>
      <c r="CZ128" s="2110"/>
    </row>
    <row r="129" s="399" customFormat="true" ht="15" customHeight="true" x14ac:dyDescent="0.2">
      <c r="A129" s="2433"/>
      <c r="B129" s="1070" t="s">
        <v>48</v>
      </c>
      <c r="C129" s="1099" t="s">
        <v>35</v>
      </c>
      <c r="D129" s="1113" t="s">
        <v>35</v>
      </c>
      <c r="E129" s="1113" t="s">
        <v>35</v>
      </c>
      <c r="F129" s="1113" t="s">
        <v>35</v>
      </c>
      <c r="G129" s="1127" t="s">
        <v>35</v>
      </c>
      <c r="H129" s="1141" t="s">
        <v>35</v>
      </c>
      <c r="I129" s="1113" t="s">
        <v>35</v>
      </c>
      <c r="J129" s="1113" t="s">
        <v>35</v>
      </c>
      <c r="K129" s="1113" t="s">
        <v>35</v>
      </c>
      <c r="L129" s="1155" t="s">
        <v>35</v>
      </c>
      <c r="M129" s="1099" t="s">
        <v>35</v>
      </c>
      <c r="N129" s="1113" t="s">
        <v>35</v>
      </c>
      <c r="O129" s="1113" t="s">
        <v>35</v>
      </c>
      <c r="P129" s="1113" t="s">
        <v>35</v>
      </c>
      <c r="Q129" s="1127" t="s">
        <v>35</v>
      </c>
      <c r="R129" s="1141" t="s">
        <v>35</v>
      </c>
      <c r="S129" s="1113" t="s">
        <v>35</v>
      </c>
      <c r="T129" s="1113" t="s">
        <v>35</v>
      </c>
      <c r="U129" s="1113" t="s">
        <v>35</v>
      </c>
      <c r="V129" s="1113" t="s">
        <v>35</v>
      </c>
      <c r="W129" s="1113" t="s">
        <v>35</v>
      </c>
      <c r="X129" s="1113" t="s">
        <v>35</v>
      </c>
      <c r="Y129" s="1113" t="s">
        <v>35</v>
      </c>
      <c r="Z129" s="1113" t="s">
        <v>35</v>
      </c>
      <c r="AA129" s="1155" t="s">
        <v>35</v>
      </c>
      <c r="AB129" s="615"/>
      <c r="AC129" s="615"/>
      <c r="AD129" s="615"/>
      <c r="AE129" s="615"/>
      <c r="AF129" s="615"/>
      <c r="AG129" s="615"/>
      <c r="AH129" s="615"/>
      <c r="AI129" s="615"/>
      <c r="AJ129" s="615"/>
      <c r="AK129" s="615"/>
      <c r="AL129" s="615"/>
      <c r="AM129" s="615"/>
      <c r="AN129" s="615"/>
      <c r="AO129" s="615"/>
      <c r="AP129" s="615"/>
      <c r="AQ129" s="615"/>
      <c r="AR129" s="615"/>
      <c r="AS129" s="615"/>
      <c r="AT129" s="615"/>
      <c r="AU129" s="615"/>
      <c r="AV129" s="615"/>
      <c r="AW129" s="615"/>
      <c r="AX129" s="615"/>
      <c r="AY129" s="615"/>
      <c r="AZ129" s="216"/>
      <c r="BA129" s="2509"/>
      <c r="BB129" s="157" t="s">
        <v>48</v>
      </c>
      <c r="BC129" s="1176" t="s">
        <v>35</v>
      </c>
      <c r="BD129" s="1196" t="s">
        <v>35</v>
      </c>
      <c r="BE129" s="1196" t="s">
        <v>35</v>
      </c>
      <c r="BF129" s="1196" t="s">
        <v>35</v>
      </c>
      <c r="BG129" s="1217" t="s">
        <v>35</v>
      </c>
      <c r="BH129" s="1238" t="s">
        <v>35</v>
      </c>
      <c r="BI129" s="1196" t="s">
        <v>35</v>
      </c>
      <c r="BJ129" s="1196" t="s">
        <v>35</v>
      </c>
      <c r="BK129" s="1196" t="s">
        <v>35</v>
      </c>
      <c r="BL129" s="1217" t="s">
        <v>35</v>
      </c>
      <c r="BM129" s="1238" t="s">
        <v>35</v>
      </c>
      <c r="BN129" s="1196" t="s">
        <v>35</v>
      </c>
      <c r="BO129" s="1196" t="s">
        <v>35</v>
      </c>
      <c r="BP129" s="1196" t="s">
        <v>35</v>
      </c>
      <c r="BQ129" s="1217" t="s">
        <v>35</v>
      </c>
      <c r="BR129" s="1238" t="s">
        <v>35</v>
      </c>
      <c r="BS129" s="1196" t="s">
        <v>35</v>
      </c>
      <c r="BT129" s="1196" t="s">
        <v>35</v>
      </c>
      <c r="BU129" s="1196" t="s">
        <v>35</v>
      </c>
      <c r="BV129" s="1196" t="s">
        <v>35</v>
      </c>
      <c r="BW129" s="1196" t="s">
        <v>35</v>
      </c>
      <c r="BX129" s="1196" t="s">
        <v>35</v>
      </c>
      <c r="BY129" s="1257" t="s">
        <v>35</v>
      </c>
      <c r="BZ129" s="1257" t="s">
        <v>35</v>
      </c>
      <c r="CA129" s="1257" t="s">
        <v>35</v>
      </c>
      <c r="CB129" s="2111"/>
      <c r="CC129" s="2111"/>
      <c r="CD129" s="2111"/>
      <c r="CE129" s="2111"/>
      <c r="CF129" s="2111"/>
      <c r="CG129" s="2111"/>
      <c r="CH129" s="2111"/>
      <c r="CI129" s="2111"/>
      <c r="CJ129" s="2111"/>
      <c r="CK129" s="2111"/>
      <c r="CL129" s="2111"/>
      <c r="CM129" s="2111"/>
      <c r="CN129" s="2111"/>
      <c r="CO129" s="2111"/>
      <c r="CP129" s="2111"/>
      <c r="CQ129" s="2111"/>
      <c r="CR129" s="2111"/>
      <c r="CS129" s="2111"/>
      <c r="CT129" s="2111"/>
      <c r="CU129" s="2111"/>
      <c r="CV129" s="2111"/>
      <c r="CW129" s="2111"/>
      <c r="CX129" s="2111"/>
      <c r="CY129" s="2111"/>
      <c r="CZ129" s="2111"/>
    </row>
    <row r="130" s="131" customFormat="true" ht="15" hidden="true" customHeight="true" x14ac:dyDescent="0.2">
      <c r="A130" s="2434"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8"/>
      <c r="AB130" s="615"/>
      <c r="AC130" s="615"/>
      <c r="AD130" s="615"/>
      <c r="AE130" s="615"/>
      <c r="AF130" s="615"/>
      <c r="AG130" s="615"/>
      <c r="AH130" s="615"/>
      <c r="AI130" s="615"/>
      <c r="AJ130" s="615"/>
      <c r="AK130" s="615"/>
      <c r="AL130" s="615"/>
      <c r="AM130" s="615"/>
      <c r="AN130" s="615"/>
      <c r="AO130" s="615"/>
      <c r="AP130" s="615"/>
      <c r="AQ130" s="615"/>
      <c r="AR130" s="615"/>
      <c r="AS130" s="615"/>
      <c r="AT130" s="615"/>
      <c r="AU130" s="615"/>
      <c r="AV130" s="615"/>
      <c r="AW130" s="615"/>
      <c r="AX130" s="615"/>
      <c r="AY130" s="615"/>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435"/>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3"/>
      <c r="AB131" s="615"/>
      <c r="AC131" s="615"/>
      <c r="AD131" s="615"/>
      <c r="AE131" s="615"/>
      <c r="AF131" s="615"/>
      <c r="AG131" s="615"/>
      <c r="AH131" s="615"/>
      <c r="AI131" s="615"/>
      <c r="AJ131" s="615"/>
      <c r="AK131" s="615"/>
      <c r="AL131" s="615"/>
      <c r="AM131" s="615"/>
      <c r="AN131" s="615"/>
      <c r="AO131" s="615"/>
      <c r="AP131" s="615"/>
      <c r="AQ131" s="615"/>
      <c r="AR131" s="615"/>
      <c r="AS131" s="615"/>
      <c r="AT131" s="615"/>
      <c r="AU131" s="615"/>
      <c r="AV131" s="615"/>
      <c r="AW131" s="615"/>
      <c r="AX131" s="615"/>
      <c r="AY131" s="615"/>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436"/>
      <c r="B132" s="241" t="s">
        <v>46</v>
      </c>
      <c r="C132" s="264"/>
      <c r="D132" s="265"/>
      <c r="E132" s="265"/>
      <c r="F132" s="265"/>
      <c r="G132" s="266"/>
      <c r="H132" s="267"/>
      <c r="I132" s="265"/>
      <c r="J132" s="265"/>
      <c r="K132" s="265"/>
      <c r="L132" s="268"/>
      <c r="M132" s="264"/>
      <c r="N132" s="265"/>
      <c r="O132" s="265"/>
      <c r="P132" s="265"/>
      <c r="Q132" s="266"/>
      <c r="R132" s="2016"/>
      <c r="S132" s="2017"/>
      <c r="T132" s="2017"/>
      <c r="U132" s="2017"/>
      <c r="V132" s="2017"/>
      <c r="W132" s="2017"/>
      <c r="X132" s="2017"/>
      <c r="Y132" s="2017"/>
      <c r="Z132" s="2017"/>
      <c r="AA132" s="2055"/>
      <c r="AB132" s="615"/>
      <c r="AC132" s="615"/>
      <c r="AD132" s="615"/>
      <c r="AE132" s="615"/>
      <c r="AF132" s="615"/>
      <c r="AG132" s="615"/>
      <c r="AH132" s="615"/>
      <c r="AI132" s="615"/>
      <c r="AJ132" s="615"/>
      <c r="AK132" s="615"/>
      <c r="AL132" s="615"/>
      <c r="AM132" s="615"/>
      <c r="AN132" s="615"/>
      <c r="AO132" s="615"/>
      <c r="AP132" s="615"/>
      <c r="AQ132" s="615"/>
      <c r="AR132" s="615"/>
      <c r="AS132" s="615"/>
      <c r="AT132" s="615"/>
      <c r="AU132" s="615"/>
      <c r="AV132" s="615"/>
      <c r="AW132" s="615"/>
      <c r="AX132" s="615"/>
      <c r="AY132" s="615"/>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9" customFormat="true" ht="15" customHeight="true" x14ac:dyDescent="0.2">
      <c r="A133" s="130"/>
      <c r="B133" s="188"/>
      <c r="C133" s="2437" t="s">
        <v>114</v>
      </c>
      <c r="D133" s="2438"/>
      <c r="E133" s="2438"/>
      <c r="F133" s="2438"/>
      <c r="G133" s="2439"/>
      <c r="H133" s="2443" t="s">
        <v>38</v>
      </c>
      <c r="I133" s="2444"/>
      <c r="J133" s="2444"/>
      <c r="K133" s="2444"/>
      <c r="L133" s="2445"/>
      <c r="M133" s="2446" t="s">
        <v>37</v>
      </c>
      <c r="N133" s="2444"/>
      <c r="O133" s="2444"/>
      <c r="P133" s="2444"/>
      <c r="Q133" s="2445"/>
      <c r="R133" s="2013" t="s">
        <v>137</v>
      </c>
      <c r="S133" s="2051"/>
      <c r="T133" s="2051"/>
      <c r="U133" s="2051"/>
      <c r="V133" s="2051"/>
      <c r="W133" s="2051"/>
      <c r="X133" s="2051"/>
      <c r="Y133" s="2051"/>
      <c r="Z133" s="2051"/>
      <c r="AA133" s="2052"/>
      <c r="AB133" s="615"/>
      <c r="AC133" s="615"/>
      <c r="AD133" s="615"/>
      <c r="AE133" s="615"/>
      <c r="AF133" s="615"/>
      <c r="AG133" s="615"/>
      <c r="AH133" s="615"/>
      <c r="AI133" s="615"/>
      <c r="AJ133" s="615"/>
      <c r="AK133" s="615"/>
      <c r="AL133" s="615"/>
      <c r="AM133" s="615"/>
      <c r="AN133" s="615"/>
      <c r="AO133" s="615"/>
      <c r="AP133" s="615"/>
      <c r="AQ133" s="615"/>
      <c r="AR133" s="615"/>
      <c r="AS133" s="615"/>
      <c r="AT133" s="615"/>
      <c r="AU133" s="615"/>
      <c r="AV133" s="615"/>
      <c r="AW133" s="615"/>
      <c r="AX133" s="615"/>
      <c r="AY133" s="615"/>
      <c r="AZ133" s="216"/>
      <c r="BA133" s="217" t="s">
        <v>128</v>
      </c>
      <c r="BB133" s="116" t="s">
        <v>98</v>
      </c>
      <c r="BC133" s="2510" t="s">
        <v>114</v>
      </c>
      <c r="BD133" s="2511"/>
      <c r="BE133" s="2511"/>
      <c r="BF133" s="2511"/>
      <c r="BG133" s="2512"/>
      <c r="BH133" s="2513" t="s">
        <v>38</v>
      </c>
      <c r="BI133" s="2511"/>
      <c r="BJ133" s="2511"/>
      <c r="BK133" s="2511"/>
      <c r="BL133" s="2512"/>
      <c r="BM133" s="2513" t="s">
        <v>37</v>
      </c>
      <c r="BN133" s="2511"/>
      <c r="BO133" s="2511"/>
      <c r="BP133" s="2511"/>
      <c r="BQ133" s="2514"/>
      <c r="BR133" s="2031" t="s">
        <v>137</v>
      </c>
      <c r="BS133" s="2032"/>
      <c r="BT133" s="2032"/>
      <c r="BU133" s="2032"/>
      <c r="BV133" s="2032"/>
      <c r="BW133" s="2032"/>
      <c r="BX133" s="2032"/>
      <c r="BY133" s="2033"/>
      <c r="BZ133" s="313"/>
      <c r="CA133" s="313"/>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9" customFormat="true" ht="24" x14ac:dyDescent="0.2">
      <c r="A134" s="189" t="s">
        <v>69</v>
      </c>
      <c r="B134" s="246"/>
      <c r="C134" s="282" t="s">
        <v>0</v>
      </c>
      <c r="D134" s="283" t="s">
        <v>1</v>
      </c>
      <c r="E134" s="283" t="s">
        <v>2</v>
      </c>
      <c r="F134" s="283" t="s">
        <v>3</v>
      </c>
      <c r="G134" s="284" t="s">
        <v>4</v>
      </c>
      <c r="H134" s="783" t="s">
        <v>0</v>
      </c>
      <c r="I134" s="713" t="s">
        <v>1</v>
      </c>
      <c r="J134" s="713" t="s">
        <v>2</v>
      </c>
      <c r="K134" s="713" t="s">
        <v>3</v>
      </c>
      <c r="L134" s="714" t="s">
        <v>4</v>
      </c>
      <c r="M134" s="766" t="s">
        <v>0</v>
      </c>
      <c r="N134" s="713" t="s">
        <v>1</v>
      </c>
      <c r="O134" s="713" t="s">
        <v>2</v>
      </c>
      <c r="P134" s="713" t="s">
        <v>3</v>
      </c>
      <c r="Q134" s="807" t="s">
        <v>4</v>
      </c>
      <c r="R134" s="783" t="s">
        <v>149</v>
      </c>
      <c r="S134" s="713" t="s">
        <v>150</v>
      </c>
      <c r="T134" s="713" t="s">
        <v>151</v>
      </c>
      <c r="U134" s="713" t="s">
        <v>152</v>
      </c>
      <c r="V134" s="713" t="s">
        <v>153</v>
      </c>
      <c r="W134" s="713" t="s">
        <v>154</v>
      </c>
      <c r="X134" s="713" t="s">
        <v>155</v>
      </c>
      <c r="Y134" s="713" t="s">
        <v>156</v>
      </c>
      <c r="Z134" s="713" t="s">
        <v>157</v>
      </c>
      <c r="AA134" s="715" t="s">
        <v>158</v>
      </c>
      <c r="AB134" s="615"/>
      <c r="AC134" s="615"/>
      <c r="AD134" s="615"/>
      <c r="AE134" s="615"/>
      <c r="AF134" s="615"/>
      <c r="AG134" s="615"/>
      <c r="AH134" s="615"/>
      <c r="AI134" s="615"/>
      <c r="AJ134" s="615"/>
      <c r="AK134" s="615"/>
      <c r="AL134" s="615"/>
      <c r="AM134" s="615"/>
      <c r="AN134" s="615"/>
      <c r="AO134" s="615"/>
      <c r="AP134" s="615"/>
      <c r="AQ134" s="615"/>
      <c r="AR134" s="615"/>
      <c r="AS134" s="615"/>
      <c r="AT134" s="615"/>
      <c r="AU134" s="615"/>
      <c r="AV134" s="615"/>
      <c r="AW134" s="615"/>
      <c r="AX134" s="615"/>
      <c r="AY134" s="615"/>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149</v>
      </c>
      <c r="BS134" s="174" t="s">
        <v>150</v>
      </c>
      <c r="BT134" s="174" t="s">
        <v>151</v>
      </c>
      <c r="BU134" s="174" t="s">
        <v>152</v>
      </c>
      <c r="BV134" s="174" t="s">
        <v>153</v>
      </c>
      <c r="BW134" s="174" t="s">
        <v>154</v>
      </c>
      <c r="BX134" s="174" t="s">
        <v>155</v>
      </c>
      <c r="BY134" s="175" t="s">
        <v>156</v>
      </c>
      <c r="BZ134" s="175" t="s">
        <v>157</v>
      </c>
      <c r="CA134" s="175" t="s">
        <v>158</v>
      </c>
      <c r="CB134" s="2112"/>
      <c r="CC134" s="2112"/>
      <c r="CD134" s="2112"/>
      <c r="CE134" s="2112"/>
      <c r="CF134" s="2112"/>
      <c r="CG134" s="2112"/>
      <c r="CH134" s="2112"/>
      <c r="CI134" s="2112"/>
      <c r="CJ134" s="2112"/>
      <c r="CK134" s="2112"/>
      <c r="CL134" s="2112"/>
      <c r="CM134" s="2112"/>
      <c r="CN134" s="2112"/>
      <c r="CO134" s="2112"/>
      <c r="CP134" s="2112"/>
      <c r="CQ134" s="2112"/>
      <c r="CR134" s="2112"/>
      <c r="CS134" s="2112"/>
      <c r="CT134" s="2112"/>
      <c r="CU134" s="2112"/>
      <c r="CV134" s="2112"/>
      <c r="CW134" s="2112"/>
      <c r="CX134" s="2112"/>
      <c r="CY134" s="2112"/>
      <c r="CZ134" s="2112"/>
    </row>
    <row r="135" s="399" customFormat="true" ht="15" customHeight="true" x14ac:dyDescent="0.2">
      <c r="A135" s="2447" t="s">
        <v>45</v>
      </c>
      <c r="B135" s="1071" t="s">
        <v>44</v>
      </c>
      <c r="C135" s="1100" t="s">
        <v>35</v>
      </c>
      <c r="D135" s="1114" t="s">
        <v>35</v>
      </c>
      <c r="E135" s="1114" t="s">
        <v>35</v>
      </c>
      <c r="F135" s="1114" t="s">
        <v>35</v>
      </c>
      <c r="G135" s="1128" t="s">
        <v>35</v>
      </c>
      <c r="H135" s="1142" t="s">
        <v>35</v>
      </c>
      <c r="I135" s="1114" t="s">
        <v>35</v>
      </c>
      <c r="J135" s="1114" t="s">
        <v>35</v>
      </c>
      <c r="K135" s="1114" t="s">
        <v>35</v>
      </c>
      <c r="L135" s="1156" t="s">
        <v>35</v>
      </c>
      <c r="M135" s="1100" t="s">
        <v>35</v>
      </c>
      <c r="N135" s="1114" t="s">
        <v>35</v>
      </c>
      <c r="O135" s="1114" t="s">
        <v>35</v>
      </c>
      <c r="P135" s="1114" t="s">
        <v>35</v>
      </c>
      <c r="Q135" s="1128" t="s">
        <v>35</v>
      </c>
      <c r="R135" s="1142" t="s">
        <v>35</v>
      </c>
      <c r="S135" s="1114" t="s">
        <v>35</v>
      </c>
      <c r="T135" s="1114" t="s">
        <v>35</v>
      </c>
      <c r="U135" s="1114" t="s">
        <v>35</v>
      </c>
      <c r="V135" s="1114" t="s">
        <v>35</v>
      </c>
      <c r="W135" s="1114" t="s">
        <v>35</v>
      </c>
      <c r="X135" s="1114" t="s">
        <v>35</v>
      </c>
      <c r="Y135" s="1114" t="s">
        <v>35</v>
      </c>
      <c r="Z135" s="1114" t="s">
        <v>35</v>
      </c>
      <c r="AA135" s="1156" t="s">
        <v>35</v>
      </c>
      <c r="AB135" s="615"/>
      <c r="AC135" s="615"/>
      <c r="AD135" s="615"/>
      <c r="AE135" s="615"/>
      <c r="AF135" s="615"/>
      <c r="AG135" s="615"/>
      <c r="AH135" s="615"/>
      <c r="AI135" s="615"/>
      <c r="AJ135" s="615"/>
      <c r="AK135" s="615"/>
      <c r="AL135" s="615"/>
      <c r="AM135" s="615"/>
      <c r="AN135" s="615"/>
      <c r="AO135" s="615"/>
      <c r="AP135" s="615"/>
      <c r="AQ135" s="615"/>
      <c r="AR135" s="615"/>
      <c r="AS135" s="615"/>
      <c r="AT135" s="615"/>
      <c r="AU135" s="615"/>
      <c r="AV135" s="615"/>
      <c r="AW135" s="615"/>
      <c r="AX135" s="615"/>
      <c r="AY135" s="615"/>
      <c r="AZ135" s="216"/>
      <c r="BA135" s="2515" t="s">
        <v>45</v>
      </c>
      <c r="BB135" s="158" t="s">
        <v>44</v>
      </c>
      <c r="BC135" s="1177" t="s">
        <v>35</v>
      </c>
      <c r="BD135" s="1197" t="s">
        <v>35</v>
      </c>
      <c r="BE135" s="1197" t="s">
        <v>35</v>
      </c>
      <c r="BF135" s="1197" t="s">
        <v>35</v>
      </c>
      <c r="BG135" s="1218" t="s">
        <v>35</v>
      </c>
      <c r="BH135" s="1239" t="s">
        <v>35</v>
      </c>
      <c r="BI135" s="1197" t="s">
        <v>35</v>
      </c>
      <c r="BJ135" s="1197" t="s">
        <v>35</v>
      </c>
      <c r="BK135" s="1197" t="s">
        <v>35</v>
      </c>
      <c r="BL135" s="1218" t="s">
        <v>35</v>
      </c>
      <c r="BM135" s="1239" t="s">
        <v>35</v>
      </c>
      <c r="BN135" s="1197" t="s">
        <v>35</v>
      </c>
      <c r="BO135" s="1197" t="s">
        <v>35</v>
      </c>
      <c r="BP135" s="1197" t="s">
        <v>35</v>
      </c>
      <c r="BQ135" s="1218" t="s">
        <v>35</v>
      </c>
      <c r="BR135" s="1239" t="s">
        <v>35</v>
      </c>
      <c r="BS135" s="1197" t="s">
        <v>35</v>
      </c>
      <c r="BT135" s="1197" t="s">
        <v>35</v>
      </c>
      <c r="BU135" s="1197" t="s">
        <v>35</v>
      </c>
      <c r="BV135" s="1197" t="s">
        <v>35</v>
      </c>
      <c r="BW135" s="1197" t="s">
        <v>35</v>
      </c>
      <c r="BX135" s="1197" t="s">
        <v>35</v>
      </c>
      <c r="BY135" s="1258" t="s">
        <v>35</v>
      </c>
      <c r="BZ135" s="1258" t="s">
        <v>35</v>
      </c>
      <c r="CA135" s="1258" t="s">
        <v>35</v>
      </c>
      <c r="CB135" s="2113"/>
      <c r="CC135" s="2113"/>
      <c r="CD135" s="2113"/>
      <c r="CE135" s="2113"/>
      <c r="CF135" s="2113"/>
      <c r="CG135" s="2113"/>
      <c r="CH135" s="2113"/>
      <c r="CI135" s="2113"/>
      <c r="CJ135" s="2113"/>
      <c r="CK135" s="2113"/>
      <c r="CL135" s="2113"/>
      <c r="CM135" s="2113"/>
      <c r="CN135" s="2113"/>
      <c r="CO135" s="2113"/>
      <c r="CP135" s="2113"/>
      <c r="CQ135" s="2113"/>
      <c r="CR135" s="2113"/>
      <c r="CS135" s="2113"/>
      <c r="CT135" s="2113"/>
      <c r="CU135" s="2113"/>
      <c r="CV135" s="2113"/>
      <c r="CW135" s="2113"/>
      <c r="CX135" s="2113"/>
      <c r="CY135" s="2113"/>
      <c r="CZ135" s="2113"/>
    </row>
    <row r="136" s="399" customFormat="true" ht="15" customHeight="true" x14ac:dyDescent="0.2">
      <c r="A136" s="2399"/>
      <c r="B136" s="1072" t="s">
        <v>43</v>
      </c>
      <c r="C136" s="1101" t="s">
        <v>35</v>
      </c>
      <c r="D136" s="1115" t="s">
        <v>35</v>
      </c>
      <c r="E136" s="1115" t="s">
        <v>35</v>
      </c>
      <c r="F136" s="1115" t="s">
        <v>35</v>
      </c>
      <c r="G136" s="1129" t="s">
        <v>35</v>
      </c>
      <c r="H136" s="1143" t="s">
        <v>35</v>
      </c>
      <c r="I136" s="1115" t="s">
        <v>35</v>
      </c>
      <c r="J136" s="1115" t="s">
        <v>35</v>
      </c>
      <c r="K136" s="1115" t="s">
        <v>35</v>
      </c>
      <c r="L136" s="1157" t="s">
        <v>35</v>
      </c>
      <c r="M136" s="1101" t="s">
        <v>35</v>
      </c>
      <c r="N136" s="1115" t="s">
        <v>35</v>
      </c>
      <c r="O136" s="1115" t="s">
        <v>35</v>
      </c>
      <c r="P136" s="1115" t="s">
        <v>35</v>
      </c>
      <c r="Q136" s="1129" t="s">
        <v>35</v>
      </c>
      <c r="R136" s="1143" t="s">
        <v>35</v>
      </c>
      <c r="S136" s="1115" t="s">
        <v>35</v>
      </c>
      <c r="T136" s="1115" t="s">
        <v>35</v>
      </c>
      <c r="U136" s="1115" t="s">
        <v>35</v>
      </c>
      <c r="V136" s="1115" t="s">
        <v>35</v>
      </c>
      <c r="W136" s="1115" t="s">
        <v>35</v>
      </c>
      <c r="X136" s="1115" t="s">
        <v>35</v>
      </c>
      <c r="Y136" s="1115" t="s">
        <v>35</v>
      </c>
      <c r="Z136" s="1115" t="s">
        <v>35</v>
      </c>
      <c r="AA136" s="1157" t="s">
        <v>35</v>
      </c>
      <c r="AB136" s="615"/>
      <c r="AC136" s="615"/>
      <c r="AD136" s="615"/>
      <c r="AE136" s="615"/>
      <c r="AF136" s="615"/>
      <c r="AG136" s="615"/>
      <c r="AH136" s="615"/>
      <c r="AI136" s="615"/>
      <c r="AJ136" s="615"/>
      <c r="AK136" s="615"/>
      <c r="AL136" s="615"/>
      <c r="AM136" s="615"/>
      <c r="AN136" s="615"/>
      <c r="AO136" s="615"/>
      <c r="AP136" s="615"/>
      <c r="AQ136" s="615"/>
      <c r="AR136" s="615"/>
      <c r="AS136" s="615"/>
      <c r="AT136" s="615"/>
      <c r="AU136" s="615"/>
      <c r="AV136" s="615"/>
      <c r="AW136" s="615"/>
      <c r="AX136" s="615"/>
      <c r="AY136" s="615"/>
      <c r="AZ136" s="216"/>
      <c r="BA136" s="2476"/>
      <c r="BB136" s="159" t="s">
        <v>43</v>
      </c>
      <c r="BC136" s="1178" t="s">
        <v>35</v>
      </c>
      <c r="BD136" s="1198" t="s">
        <v>35</v>
      </c>
      <c r="BE136" s="1198" t="s">
        <v>35</v>
      </c>
      <c r="BF136" s="1198" t="s">
        <v>35</v>
      </c>
      <c r="BG136" s="1219" t="s">
        <v>35</v>
      </c>
      <c r="BH136" s="1240" t="s">
        <v>35</v>
      </c>
      <c r="BI136" s="1198" t="s">
        <v>35</v>
      </c>
      <c r="BJ136" s="1198" t="s">
        <v>35</v>
      </c>
      <c r="BK136" s="1198" t="s">
        <v>35</v>
      </c>
      <c r="BL136" s="1219" t="s">
        <v>35</v>
      </c>
      <c r="BM136" s="1240" t="s">
        <v>35</v>
      </c>
      <c r="BN136" s="1198" t="s">
        <v>35</v>
      </c>
      <c r="BO136" s="1198" t="s">
        <v>35</v>
      </c>
      <c r="BP136" s="1198" t="s">
        <v>35</v>
      </c>
      <c r="BQ136" s="1219" t="s">
        <v>35</v>
      </c>
      <c r="BR136" s="1240" t="s">
        <v>35</v>
      </c>
      <c r="BS136" s="1198" t="s">
        <v>35</v>
      </c>
      <c r="BT136" s="1198" t="s">
        <v>35</v>
      </c>
      <c r="BU136" s="1198" t="s">
        <v>35</v>
      </c>
      <c r="BV136" s="1198" t="s">
        <v>35</v>
      </c>
      <c r="BW136" s="1198" t="s">
        <v>35</v>
      </c>
      <c r="BX136" s="1198" t="s">
        <v>35</v>
      </c>
      <c r="BY136" s="1259" t="s">
        <v>35</v>
      </c>
      <c r="BZ136" s="1259" t="s">
        <v>35</v>
      </c>
      <c r="CA136" s="1259" t="s">
        <v>35</v>
      </c>
      <c r="CB136" s="2114"/>
      <c r="CC136" s="2114"/>
      <c r="CD136" s="2114"/>
      <c r="CE136" s="2114"/>
      <c r="CF136" s="2114"/>
      <c r="CG136" s="2114"/>
      <c r="CH136" s="2114"/>
      <c r="CI136" s="2114"/>
      <c r="CJ136" s="2114"/>
      <c r="CK136" s="2114"/>
      <c r="CL136" s="2114"/>
      <c r="CM136" s="2114"/>
      <c r="CN136" s="2114"/>
      <c r="CO136" s="2114"/>
      <c r="CP136" s="2114"/>
      <c r="CQ136" s="2114"/>
      <c r="CR136" s="2114"/>
      <c r="CS136" s="2114"/>
      <c r="CT136" s="2114"/>
      <c r="CU136" s="2114"/>
      <c r="CV136" s="2114"/>
      <c r="CW136" s="2114"/>
      <c r="CX136" s="2114"/>
      <c r="CY136" s="2114"/>
      <c r="CZ136" s="2114"/>
    </row>
    <row r="137" s="399" customFormat="true" ht="15" customHeight="true" x14ac:dyDescent="0.2">
      <c r="A137" s="2399"/>
      <c r="B137" s="1072" t="s">
        <v>42</v>
      </c>
      <c r="C137" s="1101" t="s">
        <v>35</v>
      </c>
      <c r="D137" s="1115" t="s">
        <v>35</v>
      </c>
      <c r="E137" s="1115" t="s">
        <v>35</v>
      </c>
      <c r="F137" s="1115" t="s">
        <v>35</v>
      </c>
      <c r="G137" s="1129" t="s">
        <v>35</v>
      </c>
      <c r="H137" s="1143" t="s">
        <v>35</v>
      </c>
      <c r="I137" s="1115" t="s">
        <v>35</v>
      </c>
      <c r="J137" s="1115" t="s">
        <v>35</v>
      </c>
      <c r="K137" s="1115" t="s">
        <v>35</v>
      </c>
      <c r="L137" s="1157" t="s">
        <v>35</v>
      </c>
      <c r="M137" s="1101" t="s">
        <v>35</v>
      </c>
      <c r="N137" s="1115" t="s">
        <v>35</v>
      </c>
      <c r="O137" s="1115" t="s">
        <v>35</v>
      </c>
      <c r="P137" s="1115" t="s">
        <v>35</v>
      </c>
      <c r="Q137" s="1129" t="s">
        <v>35</v>
      </c>
      <c r="R137" s="1143" t="s">
        <v>35</v>
      </c>
      <c r="S137" s="1115" t="s">
        <v>35</v>
      </c>
      <c r="T137" s="1115" t="s">
        <v>35</v>
      </c>
      <c r="U137" s="1115" t="s">
        <v>35</v>
      </c>
      <c r="V137" s="1115" t="s">
        <v>35</v>
      </c>
      <c r="W137" s="1115" t="s">
        <v>35</v>
      </c>
      <c r="X137" s="1115" t="s">
        <v>35</v>
      </c>
      <c r="Y137" s="1115" t="s">
        <v>35</v>
      </c>
      <c r="Z137" s="1115" t="s">
        <v>35</v>
      </c>
      <c r="AA137" s="1157" t="s">
        <v>35</v>
      </c>
      <c r="AB137" s="615"/>
      <c r="AC137" s="615"/>
      <c r="AD137" s="615"/>
      <c r="AE137" s="615"/>
      <c r="AF137" s="615"/>
      <c r="AG137" s="615"/>
      <c r="AH137" s="615"/>
      <c r="AI137" s="615"/>
      <c r="AJ137" s="615"/>
      <c r="AK137" s="615"/>
      <c r="AL137" s="615"/>
      <c r="AM137" s="615"/>
      <c r="AN137" s="615"/>
      <c r="AO137" s="615"/>
      <c r="AP137" s="615"/>
      <c r="AQ137" s="615"/>
      <c r="AR137" s="615"/>
      <c r="AS137" s="615"/>
      <c r="AT137" s="615"/>
      <c r="AU137" s="615"/>
      <c r="AV137" s="615"/>
      <c r="AW137" s="615"/>
      <c r="AX137" s="615"/>
      <c r="AY137" s="615"/>
      <c r="AZ137" s="216"/>
      <c r="BA137" s="2476"/>
      <c r="BB137" s="159" t="s">
        <v>42</v>
      </c>
      <c r="BC137" s="1178" t="s">
        <v>35</v>
      </c>
      <c r="BD137" s="1198" t="s">
        <v>35</v>
      </c>
      <c r="BE137" s="1198" t="s">
        <v>35</v>
      </c>
      <c r="BF137" s="1198" t="s">
        <v>35</v>
      </c>
      <c r="BG137" s="1219" t="s">
        <v>35</v>
      </c>
      <c r="BH137" s="1240" t="s">
        <v>35</v>
      </c>
      <c r="BI137" s="1198" t="s">
        <v>35</v>
      </c>
      <c r="BJ137" s="1198" t="s">
        <v>35</v>
      </c>
      <c r="BK137" s="1198" t="s">
        <v>35</v>
      </c>
      <c r="BL137" s="1219" t="s">
        <v>35</v>
      </c>
      <c r="BM137" s="1240" t="s">
        <v>35</v>
      </c>
      <c r="BN137" s="1198" t="s">
        <v>35</v>
      </c>
      <c r="BO137" s="1198" t="s">
        <v>35</v>
      </c>
      <c r="BP137" s="1198" t="s">
        <v>35</v>
      </c>
      <c r="BQ137" s="1219" t="s">
        <v>35</v>
      </c>
      <c r="BR137" s="1240" t="s">
        <v>35</v>
      </c>
      <c r="BS137" s="1198" t="s">
        <v>35</v>
      </c>
      <c r="BT137" s="1198" t="s">
        <v>35</v>
      </c>
      <c r="BU137" s="1198" t="s">
        <v>35</v>
      </c>
      <c r="BV137" s="1198" t="s">
        <v>35</v>
      </c>
      <c r="BW137" s="1198" t="s">
        <v>35</v>
      </c>
      <c r="BX137" s="1198" t="s">
        <v>35</v>
      </c>
      <c r="BY137" s="1259" t="s">
        <v>35</v>
      </c>
      <c r="BZ137" s="1259" t="s">
        <v>35</v>
      </c>
      <c r="CA137" s="1259" t="s">
        <v>35</v>
      </c>
      <c r="CB137" s="2114"/>
      <c r="CC137" s="2114"/>
      <c r="CD137" s="2114"/>
      <c r="CE137" s="2114"/>
      <c r="CF137" s="2114"/>
      <c r="CG137" s="2114"/>
      <c r="CH137" s="2114"/>
      <c r="CI137" s="2114"/>
      <c r="CJ137" s="2114"/>
      <c r="CK137" s="2114"/>
      <c r="CL137" s="2114"/>
      <c r="CM137" s="2114"/>
      <c r="CN137" s="2114"/>
      <c r="CO137" s="2114"/>
      <c r="CP137" s="2114"/>
      <c r="CQ137" s="2114"/>
      <c r="CR137" s="2114"/>
      <c r="CS137" s="2114"/>
      <c r="CT137" s="2114"/>
      <c r="CU137" s="2114"/>
      <c r="CV137" s="2114"/>
      <c r="CW137" s="2114"/>
      <c r="CX137" s="2114"/>
      <c r="CY137" s="2114"/>
      <c r="CZ137" s="2114"/>
    </row>
    <row r="138" s="399" customFormat="true" ht="15" customHeight="true" x14ac:dyDescent="0.2">
      <c r="A138" s="2399"/>
      <c r="B138" s="1072" t="s">
        <v>41</v>
      </c>
      <c r="C138" s="1101" t="s">
        <v>35</v>
      </c>
      <c r="D138" s="1115" t="s">
        <v>35</v>
      </c>
      <c r="E138" s="1115" t="s">
        <v>35</v>
      </c>
      <c r="F138" s="1115" t="s">
        <v>35</v>
      </c>
      <c r="G138" s="1129" t="s">
        <v>35</v>
      </c>
      <c r="H138" s="1143" t="s">
        <v>35</v>
      </c>
      <c r="I138" s="1115" t="s">
        <v>35</v>
      </c>
      <c r="J138" s="1115" t="s">
        <v>35</v>
      </c>
      <c r="K138" s="1115" t="s">
        <v>35</v>
      </c>
      <c r="L138" s="1157" t="s">
        <v>35</v>
      </c>
      <c r="M138" s="1101" t="s">
        <v>35</v>
      </c>
      <c r="N138" s="1115" t="s">
        <v>35</v>
      </c>
      <c r="O138" s="1115" t="s">
        <v>35</v>
      </c>
      <c r="P138" s="1115" t="s">
        <v>35</v>
      </c>
      <c r="Q138" s="1129" t="s">
        <v>35</v>
      </c>
      <c r="R138" s="1143" t="s">
        <v>35</v>
      </c>
      <c r="S138" s="1115" t="s">
        <v>35</v>
      </c>
      <c r="T138" s="1115" t="s">
        <v>35</v>
      </c>
      <c r="U138" s="1115" t="s">
        <v>35</v>
      </c>
      <c r="V138" s="1115" t="s">
        <v>35</v>
      </c>
      <c r="W138" s="1115" t="s">
        <v>35</v>
      </c>
      <c r="X138" s="1115" t="s">
        <v>35</v>
      </c>
      <c r="Y138" s="1115" t="s">
        <v>35</v>
      </c>
      <c r="Z138" s="1115" t="s">
        <v>35</v>
      </c>
      <c r="AA138" s="1157" t="s">
        <v>35</v>
      </c>
      <c r="AB138" s="615"/>
      <c r="AC138" s="615"/>
      <c r="AD138" s="615"/>
      <c r="AE138" s="615"/>
      <c r="AF138" s="615"/>
      <c r="AG138" s="615"/>
      <c r="AH138" s="615"/>
      <c r="AI138" s="615"/>
      <c r="AJ138" s="615"/>
      <c r="AK138" s="615"/>
      <c r="AL138" s="615"/>
      <c r="AM138" s="615"/>
      <c r="AN138" s="615"/>
      <c r="AO138" s="615"/>
      <c r="AP138" s="615"/>
      <c r="AQ138" s="615"/>
      <c r="AR138" s="615"/>
      <c r="AS138" s="615"/>
      <c r="AT138" s="615"/>
      <c r="AU138" s="615"/>
      <c r="AV138" s="615"/>
      <c r="AW138" s="615"/>
      <c r="AX138" s="615"/>
      <c r="AY138" s="615"/>
      <c r="AZ138" s="216"/>
      <c r="BA138" s="2476"/>
      <c r="BB138" s="159" t="s">
        <v>41</v>
      </c>
      <c r="BC138" s="1178" t="s">
        <v>35</v>
      </c>
      <c r="BD138" s="1198" t="s">
        <v>35</v>
      </c>
      <c r="BE138" s="1198" t="s">
        <v>35</v>
      </c>
      <c r="BF138" s="1198" t="s">
        <v>35</v>
      </c>
      <c r="BG138" s="1219" t="s">
        <v>35</v>
      </c>
      <c r="BH138" s="1240" t="s">
        <v>35</v>
      </c>
      <c r="BI138" s="1198" t="s">
        <v>35</v>
      </c>
      <c r="BJ138" s="1198" t="s">
        <v>35</v>
      </c>
      <c r="BK138" s="1198" t="s">
        <v>35</v>
      </c>
      <c r="BL138" s="1219" t="s">
        <v>35</v>
      </c>
      <c r="BM138" s="1240" t="s">
        <v>35</v>
      </c>
      <c r="BN138" s="1198" t="s">
        <v>35</v>
      </c>
      <c r="BO138" s="1198" t="s">
        <v>35</v>
      </c>
      <c r="BP138" s="1198" t="s">
        <v>35</v>
      </c>
      <c r="BQ138" s="1219" t="s">
        <v>35</v>
      </c>
      <c r="BR138" s="1240" t="s">
        <v>35</v>
      </c>
      <c r="BS138" s="1198" t="s">
        <v>35</v>
      </c>
      <c r="BT138" s="1198" t="s">
        <v>35</v>
      </c>
      <c r="BU138" s="1198" t="s">
        <v>35</v>
      </c>
      <c r="BV138" s="1198" t="s">
        <v>35</v>
      </c>
      <c r="BW138" s="1198" t="s">
        <v>35</v>
      </c>
      <c r="BX138" s="1198" t="s">
        <v>35</v>
      </c>
      <c r="BY138" s="1259" t="s">
        <v>35</v>
      </c>
      <c r="BZ138" s="1259" t="s">
        <v>35</v>
      </c>
      <c r="CA138" s="1259" t="s">
        <v>35</v>
      </c>
      <c r="CB138" s="2114"/>
      <c r="CC138" s="2114"/>
      <c r="CD138" s="2114"/>
      <c r="CE138" s="2114"/>
      <c r="CF138" s="2114"/>
      <c r="CG138" s="2114"/>
      <c r="CH138" s="2114"/>
      <c r="CI138" s="2114"/>
      <c r="CJ138" s="2114"/>
      <c r="CK138" s="2114"/>
      <c r="CL138" s="2114"/>
      <c r="CM138" s="2114"/>
      <c r="CN138" s="2114"/>
      <c r="CO138" s="2114"/>
      <c r="CP138" s="2114"/>
      <c r="CQ138" s="2114"/>
      <c r="CR138" s="2114"/>
      <c r="CS138" s="2114"/>
      <c r="CT138" s="2114"/>
      <c r="CU138" s="2114"/>
      <c r="CV138" s="2114"/>
      <c r="CW138" s="2114"/>
      <c r="CX138" s="2114"/>
      <c r="CY138" s="2114"/>
      <c r="CZ138" s="2114"/>
    </row>
    <row r="139" s="399" customFormat="true" ht="15" customHeight="true" x14ac:dyDescent="0.2">
      <c r="A139" s="2399"/>
      <c r="B139" s="1072" t="s">
        <v>19</v>
      </c>
      <c r="C139" s="951">
        <v>67.907237529190752</v>
      </c>
      <c r="D139" s="952">
        <v>60.000481898671843</v>
      </c>
      <c r="E139" s="952">
        <v>46.945645347739621</v>
      </c>
      <c r="F139" s="952">
        <v>16.606550869812679</v>
      </c>
      <c r="G139" s="953">
        <v>2.962421370856529</v>
      </c>
      <c r="H139" s="954">
        <v>26.235881315471225</v>
      </c>
      <c r="I139" s="952">
        <v>9.0126621422569055</v>
      </c>
      <c r="J139" s="952">
        <v>5.1708955228191451</v>
      </c>
      <c r="K139" s="952">
        <v>3.7531959141141908</v>
      </c>
      <c r="L139" s="955">
        <v>1.068928022220069</v>
      </c>
      <c r="M139" s="956">
        <v>56.959223723979377</v>
      </c>
      <c r="N139" s="952">
        <v>70.601908557515742</v>
      </c>
      <c r="O139" s="952">
        <v>61.300854323681151</v>
      </c>
      <c r="P139" s="952">
        <v>49.344943501256161</v>
      </c>
      <c r="Q139" s="953">
        <v>34.550557870824328</v>
      </c>
      <c r="R139" s="954">
        <v>45.784049880660355</v>
      </c>
      <c r="S139" s="952">
        <v>46.232405740830934</v>
      </c>
      <c r="T139" s="952">
        <v>56.263174435939845</v>
      </c>
      <c r="U139" s="952">
        <v>4.1080117223841865</v>
      </c>
      <c r="V139" s="952">
        <v>61.638082792609893</v>
      </c>
      <c r="W139" s="952">
        <v>32.513912675061015</v>
      </c>
      <c r="X139" s="952">
        <v>46.963470652761949</v>
      </c>
      <c r="Y139" s="952">
        <v>58.058335773011841</v>
      </c>
      <c r="Z139" s="952">
        <v>58.777011907350172</v>
      </c>
      <c r="AA139" s="2067">
        <v>51.09073547809291</v>
      </c>
      <c r="AB139" s="615"/>
      <c r="AC139" s="615"/>
      <c r="AD139" s="615"/>
      <c r="AE139" s="615"/>
      <c r="AF139" s="615"/>
      <c r="AG139" s="615"/>
      <c r="AH139" s="615"/>
      <c r="AI139" s="615"/>
      <c r="AJ139" s="615"/>
      <c r="AK139" s="615"/>
      <c r="AL139" s="615"/>
      <c r="AM139" s="615"/>
      <c r="AN139" s="615"/>
      <c r="AO139" s="615"/>
      <c r="AP139" s="615"/>
      <c r="AQ139" s="615"/>
      <c r="AR139" s="615"/>
      <c r="AS139" s="615"/>
      <c r="AT139" s="615"/>
      <c r="AU139" s="615"/>
      <c r="AV139" s="615"/>
      <c r="AW139" s="615"/>
      <c r="AX139" s="615"/>
      <c r="AY139" s="615"/>
      <c r="AZ139" s="216"/>
      <c r="BA139" s="2476"/>
      <c r="BB139" s="159" t="s">
        <v>19</v>
      </c>
      <c r="BC139" s="1178" t="s">
        <v>35</v>
      </c>
      <c r="BD139" s="1198" t="s">
        <v>35</v>
      </c>
      <c r="BE139" s="1198" t="s">
        <v>35</v>
      </c>
      <c r="BF139" s="1198" t="s">
        <v>35</v>
      </c>
      <c r="BG139" s="1219" t="s">
        <v>35</v>
      </c>
      <c r="BH139" s="1240" t="s">
        <v>35</v>
      </c>
      <c r="BI139" s="1198" t="s">
        <v>35</v>
      </c>
      <c r="BJ139" s="1198" t="s">
        <v>35</v>
      </c>
      <c r="BK139" s="1198" t="s">
        <v>35</v>
      </c>
      <c r="BL139" s="1219" t="s">
        <v>35</v>
      </c>
      <c r="BM139" s="1240" t="s">
        <v>35</v>
      </c>
      <c r="BN139" s="1198" t="s">
        <v>35</v>
      </c>
      <c r="BO139" s="1198" t="s">
        <v>35</v>
      </c>
      <c r="BP139" s="1198" t="s">
        <v>35</v>
      </c>
      <c r="BQ139" s="1219" t="s">
        <v>35</v>
      </c>
      <c r="BR139" s="1240" t="s">
        <v>35</v>
      </c>
      <c r="BS139" s="1198" t="s">
        <v>35</v>
      </c>
      <c r="BT139" s="1198" t="s">
        <v>35</v>
      </c>
      <c r="BU139" s="1198" t="s">
        <v>35</v>
      </c>
      <c r="BV139" s="1198" t="s">
        <v>35</v>
      </c>
      <c r="BW139" s="1198" t="s">
        <v>35</v>
      </c>
      <c r="BX139" s="1198" t="s">
        <v>35</v>
      </c>
      <c r="BY139" s="1259" t="s">
        <v>35</v>
      </c>
      <c r="BZ139" s="1259" t="s">
        <v>35</v>
      </c>
      <c r="CA139" s="1259" t="s">
        <v>35</v>
      </c>
      <c r="CB139" s="2114"/>
      <c r="CC139" s="2114"/>
      <c r="CD139" s="2114"/>
      <c r="CE139" s="2114"/>
      <c r="CF139" s="2114"/>
      <c r="CG139" s="2114"/>
      <c r="CH139" s="2114"/>
      <c r="CI139" s="2114"/>
      <c r="CJ139" s="2114"/>
      <c r="CK139" s="2114"/>
      <c r="CL139" s="2114"/>
      <c r="CM139" s="2114"/>
      <c r="CN139" s="2114"/>
      <c r="CO139" s="2114"/>
      <c r="CP139" s="2114"/>
      <c r="CQ139" s="2114"/>
      <c r="CR139" s="2114"/>
      <c r="CS139" s="2114"/>
      <c r="CT139" s="2114"/>
      <c r="CU139" s="2114"/>
      <c r="CV139" s="2114"/>
      <c r="CW139" s="2114"/>
      <c r="CX139" s="2114"/>
      <c r="CY139" s="2114"/>
      <c r="CZ139" s="2114"/>
    </row>
    <row r="140" s="130" customFormat="true" ht="15" customHeight="true" x14ac:dyDescent="0.2">
      <c r="A140" s="2422" t="s">
        <v>106</v>
      </c>
      <c r="B140" s="252" t="s">
        <v>64</v>
      </c>
      <c r="C140" s="1102" t="s">
        <v>35</v>
      </c>
      <c r="D140" s="1116" t="s">
        <v>35</v>
      </c>
      <c r="E140" s="1116" t="s">
        <v>35</v>
      </c>
      <c r="F140" s="1116" t="s">
        <v>35</v>
      </c>
      <c r="G140" s="1130" t="s">
        <v>35</v>
      </c>
      <c r="H140" s="1144" t="s">
        <v>35</v>
      </c>
      <c r="I140" s="1116" t="s">
        <v>35</v>
      </c>
      <c r="J140" s="1116" t="s">
        <v>35</v>
      </c>
      <c r="K140" s="1116" t="s">
        <v>35</v>
      </c>
      <c r="L140" s="1158" t="s">
        <v>35</v>
      </c>
      <c r="M140" s="1165" t="s">
        <v>35</v>
      </c>
      <c r="N140" s="1116" t="s">
        <v>35</v>
      </c>
      <c r="O140" s="1116" t="s">
        <v>35</v>
      </c>
      <c r="P140" s="1116" t="s">
        <v>35</v>
      </c>
      <c r="Q140" s="1130" t="s">
        <v>35</v>
      </c>
      <c r="R140" s="1144" t="s">
        <v>35</v>
      </c>
      <c r="S140" s="1116" t="s">
        <v>35</v>
      </c>
      <c r="T140" s="1116" t="s">
        <v>35</v>
      </c>
      <c r="U140" s="1116" t="s">
        <v>35</v>
      </c>
      <c r="V140" s="1116" t="s">
        <v>35</v>
      </c>
      <c r="W140" s="1116" t="s">
        <v>35</v>
      </c>
      <c r="X140" s="1116" t="s">
        <v>35</v>
      </c>
      <c r="Y140" s="1167" t="s">
        <v>35</v>
      </c>
      <c r="Z140" s="1167" t="s">
        <v>35</v>
      </c>
      <c r="AA140" s="2068" t="s">
        <v>35</v>
      </c>
      <c r="AB140" s="2094"/>
      <c r="AC140" s="2094"/>
      <c r="AD140" s="2094"/>
      <c r="AE140" s="2094"/>
      <c r="AF140" s="2094"/>
      <c r="AG140" s="2094"/>
      <c r="AH140" s="2094"/>
      <c r="AI140" s="2094"/>
      <c r="AJ140" s="2094"/>
      <c r="AK140" s="2094"/>
      <c r="AL140" s="2094"/>
      <c r="AM140" s="2094"/>
      <c r="AN140" s="2094"/>
      <c r="AO140" s="2094"/>
      <c r="AP140" s="2094"/>
      <c r="AQ140" s="2094"/>
      <c r="AR140" s="2094"/>
      <c r="AS140" s="2094"/>
      <c r="AT140" s="2094"/>
      <c r="AU140" s="2094"/>
      <c r="AV140" s="2094"/>
      <c r="AW140" s="2094"/>
      <c r="AX140" s="2094"/>
      <c r="AY140" s="2094"/>
      <c r="AZ140" s="215"/>
      <c r="BA140" s="2476" t="s">
        <v>106</v>
      </c>
      <c r="BB140" s="159" t="s">
        <v>64</v>
      </c>
      <c r="BC140" s="1178" t="s">
        <v>35</v>
      </c>
      <c r="BD140" s="1198" t="s">
        <v>35</v>
      </c>
      <c r="BE140" s="1198" t="s">
        <v>35</v>
      </c>
      <c r="BF140" s="1198" t="s">
        <v>35</v>
      </c>
      <c r="BG140" s="1219" t="s">
        <v>35</v>
      </c>
      <c r="BH140" s="1240" t="s">
        <v>35</v>
      </c>
      <c r="BI140" s="1198" t="s">
        <v>35</v>
      </c>
      <c r="BJ140" s="1198" t="s">
        <v>35</v>
      </c>
      <c r="BK140" s="1198" t="s">
        <v>35</v>
      </c>
      <c r="BL140" s="1219" t="s">
        <v>35</v>
      </c>
      <c r="BM140" s="1240" t="s">
        <v>35</v>
      </c>
      <c r="BN140" s="1198" t="s">
        <v>35</v>
      </c>
      <c r="BO140" s="1198" t="s">
        <v>35</v>
      </c>
      <c r="BP140" s="1198" t="s">
        <v>35</v>
      </c>
      <c r="BQ140" s="1219" t="s">
        <v>35</v>
      </c>
      <c r="BR140" s="1240" t="s">
        <v>35</v>
      </c>
      <c r="BS140" s="1198" t="s">
        <v>35</v>
      </c>
      <c r="BT140" s="1198" t="s">
        <v>35</v>
      </c>
      <c r="BU140" s="1198" t="s">
        <v>35</v>
      </c>
      <c r="BV140" s="1198" t="s">
        <v>35</v>
      </c>
      <c r="BW140" s="1198" t="s">
        <v>35</v>
      </c>
      <c r="BX140" s="1198" t="s">
        <v>35</v>
      </c>
      <c r="BY140" s="1259" t="s">
        <v>35</v>
      </c>
      <c r="BZ140" s="1259" t="s">
        <v>35</v>
      </c>
      <c r="CA140" s="1259" t="s">
        <v>35</v>
      </c>
      <c r="CB140" s="2114"/>
      <c r="CC140" s="2114"/>
      <c r="CD140" s="2114"/>
      <c r="CE140" s="2114"/>
      <c r="CF140" s="2114"/>
      <c r="CG140" s="2114"/>
      <c r="CH140" s="2114"/>
      <c r="CI140" s="2114"/>
      <c r="CJ140" s="2114"/>
      <c r="CK140" s="2114"/>
      <c r="CL140" s="2114"/>
      <c r="CM140" s="2114"/>
      <c r="CN140" s="2114"/>
      <c r="CO140" s="2114"/>
      <c r="CP140" s="2114"/>
      <c r="CQ140" s="2114"/>
      <c r="CR140" s="2114"/>
      <c r="CS140" s="2114"/>
      <c r="CT140" s="2114"/>
      <c r="CU140" s="2114"/>
      <c r="CV140" s="2114"/>
      <c r="CW140" s="2114"/>
      <c r="CX140" s="2114"/>
      <c r="CY140" s="2114"/>
      <c r="CZ140" s="2114"/>
    </row>
    <row r="141" s="130" customFormat="true" ht="15" customHeight="true" x14ac:dyDescent="0.2">
      <c r="A141" s="2422"/>
      <c r="B141" s="252" t="s">
        <v>65</v>
      </c>
      <c r="C141" s="1102" t="s">
        <v>35</v>
      </c>
      <c r="D141" s="1116" t="s">
        <v>35</v>
      </c>
      <c r="E141" s="1116" t="s">
        <v>35</v>
      </c>
      <c r="F141" s="1116" t="s">
        <v>35</v>
      </c>
      <c r="G141" s="1130" t="s">
        <v>35</v>
      </c>
      <c r="H141" s="1144" t="s">
        <v>35</v>
      </c>
      <c r="I141" s="1116" t="s">
        <v>35</v>
      </c>
      <c r="J141" s="1116" t="s">
        <v>35</v>
      </c>
      <c r="K141" s="1116" t="s">
        <v>35</v>
      </c>
      <c r="L141" s="1158" t="s">
        <v>35</v>
      </c>
      <c r="M141" s="1165" t="s">
        <v>35</v>
      </c>
      <c r="N141" s="1116" t="s">
        <v>35</v>
      </c>
      <c r="O141" s="1116" t="s">
        <v>35</v>
      </c>
      <c r="P141" s="1116" t="s">
        <v>35</v>
      </c>
      <c r="Q141" s="1130" t="s">
        <v>35</v>
      </c>
      <c r="R141" s="1144" t="s">
        <v>35</v>
      </c>
      <c r="S141" s="1116" t="s">
        <v>35</v>
      </c>
      <c r="T141" s="1116" t="s">
        <v>35</v>
      </c>
      <c r="U141" s="1116" t="s">
        <v>35</v>
      </c>
      <c r="V141" s="1116" t="s">
        <v>35</v>
      </c>
      <c r="W141" s="1116" t="s">
        <v>35</v>
      </c>
      <c r="X141" s="1116" t="s">
        <v>35</v>
      </c>
      <c r="Y141" s="1167" t="s">
        <v>35</v>
      </c>
      <c r="Z141" s="1167" t="s">
        <v>35</v>
      </c>
      <c r="AA141" s="2068" t="s">
        <v>35</v>
      </c>
      <c r="AB141" s="2094"/>
      <c r="AC141" s="2094"/>
      <c r="AD141" s="2094"/>
      <c r="AE141" s="2094"/>
      <c r="AF141" s="2094"/>
      <c r="AG141" s="2094"/>
      <c r="AH141" s="2094"/>
      <c r="AI141" s="2094"/>
      <c r="AJ141" s="2094"/>
      <c r="AK141" s="2094"/>
      <c r="AL141" s="2094"/>
      <c r="AM141" s="2094"/>
      <c r="AN141" s="2094"/>
      <c r="AO141" s="2094"/>
      <c r="AP141" s="2094"/>
      <c r="AQ141" s="2094"/>
      <c r="AR141" s="2094"/>
      <c r="AS141" s="2094"/>
      <c r="AT141" s="2094"/>
      <c r="AU141" s="2094"/>
      <c r="AV141" s="2094"/>
      <c r="AW141" s="2094"/>
      <c r="AX141" s="2094"/>
      <c r="AY141" s="2094"/>
      <c r="AZ141" s="215"/>
      <c r="BA141" s="2476"/>
      <c r="BB141" s="159" t="s">
        <v>65</v>
      </c>
      <c r="BC141" s="1178" t="s">
        <v>35</v>
      </c>
      <c r="BD141" s="1198" t="s">
        <v>35</v>
      </c>
      <c r="BE141" s="1198" t="s">
        <v>35</v>
      </c>
      <c r="BF141" s="1198" t="s">
        <v>35</v>
      </c>
      <c r="BG141" s="1219" t="s">
        <v>35</v>
      </c>
      <c r="BH141" s="1240" t="s">
        <v>35</v>
      </c>
      <c r="BI141" s="1198" t="s">
        <v>35</v>
      </c>
      <c r="BJ141" s="1198" t="s">
        <v>35</v>
      </c>
      <c r="BK141" s="1198" t="s">
        <v>35</v>
      </c>
      <c r="BL141" s="1219" t="s">
        <v>35</v>
      </c>
      <c r="BM141" s="1240" t="s">
        <v>35</v>
      </c>
      <c r="BN141" s="1198" t="s">
        <v>35</v>
      </c>
      <c r="BO141" s="1198" t="s">
        <v>35</v>
      </c>
      <c r="BP141" s="1198" t="s">
        <v>35</v>
      </c>
      <c r="BQ141" s="1219" t="s">
        <v>35</v>
      </c>
      <c r="BR141" s="1240" t="s">
        <v>35</v>
      </c>
      <c r="BS141" s="1198" t="s">
        <v>35</v>
      </c>
      <c r="BT141" s="1198" t="s">
        <v>35</v>
      </c>
      <c r="BU141" s="1198" t="s">
        <v>35</v>
      </c>
      <c r="BV141" s="1198" t="s">
        <v>35</v>
      </c>
      <c r="BW141" s="1198" t="s">
        <v>35</v>
      </c>
      <c r="BX141" s="1198" t="s">
        <v>35</v>
      </c>
      <c r="BY141" s="1259" t="s">
        <v>35</v>
      </c>
      <c r="BZ141" s="1259" t="s">
        <v>35</v>
      </c>
      <c r="CA141" s="1259" t="s">
        <v>35</v>
      </c>
      <c r="CB141" s="2114"/>
      <c r="CC141" s="2114"/>
      <c r="CD141" s="2114"/>
      <c r="CE141" s="2114"/>
      <c r="CF141" s="2114"/>
      <c r="CG141" s="2114"/>
      <c r="CH141" s="2114"/>
      <c r="CI141" s="2114"/>
      <c r="CJ141" s="2114"/>
      <c r="CK141" s="2114"/>
      <c r="CL141" s="2114"/>
      <c r="CM141" s="2114"/>
      <c r="CN141" s="2114"/>
      <c r="CO141" s="2114"/>
      <c r="CP141" s="2114"/>
      <c r="CQ141" s="2114"/>
      <c r="CR141" s="2114"/>
      <c r="CS141" s="2114"/>
      <c r="CT141" s="2114"/>
      <c r="CU141" s="2114"/>
      <c r="CV141" s="2114"/>
      <c r="CW141" s="2114"/>
      <c r="CX141" s="2114"/>
      <c r="CY141" s="2114"/>
      <c r="CZ141" s="2114"/>
    </row>
    <row r="142" s="130" customFormat="true" ht="15" customHeight="true" x14ac:dyDescent="0.2">
      <c r="A142" s="2422"/>
      <c r="B142" s="252" t="s">
        <v>66</v>
      </c>
      <c r="C142" s="1102" t="s">
        <v>35</v>
      </c>
      <c r="D142" s="1116" t="s">
        <v>35</v>
      </c>
      <c r="E142" s="1116" t="s">
        <v>35</v>
      </c>
      <c r="F142" s="1116" t="s">
        <v>35</v>
      </c>
      <c r="G142" s="1130" t="s">
        <v>35</v>
      </c>
      <c r="H142" s="1144" t="s">
        <v>35</v>
      </c>
      <c r="I142" s="1116" t="s">
        <v>35</v>
      </c>
      <c r="J142" s="1116" t="s">
        <v>35</v>
      </c>
      <c r="K142" s="1116" t="s">
        <v>35</v>
      </c>
      <c r="L142" s="1158" t="s">
        <v>35</v>
      </c>
      <c r="M142" s="1165" t="s">
        <v>35</v>
      </c>
      <c r="N142" s="1116" t="s">
        <v>35</v>
      </c>
      <c r="O142" s="1116" t="s">
        <v>35</v>
      </c>
      <c r="P142" s="1116" t="s">
        <v>35</v>
      </c>
      <c r="Q142" s="1130" t="s">
        <v>35</v>
      </c>
      <c r="R142" s="1144" t="s">
        <v>35</v>
      </c>
      <c r="S142" s="1116" t="s">
        <v>35</v>
      </c>
      <c r="T142" s="1116" t="s">
        <v>35</v>
      </c>
      <c r="U142" s="1116" t="s">
        <v>35</v>
      </c>
      <c r="V142" s="1116" t="s">
        <v>35</v>
      </c>
      <c r="W142" s="1116" t="s">
        <v>35</v>
      </c>
      <c r="X142" s="1116" t="s">
        <v>35</v>
      </c>
      <c r="Y142" s="1167" t="s">
        <v>35</v>
      </c>
      <c r="Z142" s="1167" t="s">
        <v>35</v>
      </c>
      <c r="AA142" s="2068" t="s">
        <v>35</v>
      </c>
      <c r="AB142" s="2094"/>
      <c r="AC142" s="2094"/>
      <c r="AD142" s="2094"/>
      <c r="AE142" s="2094"/>
      <c r="AF142" s="2094"/>
      <c r="AG142" s="2094"/>
      <c r="AH142" s="2094"/>
      <c r="AI142" s="2094"/>
      <c r="AJ142" s="2094"/>
      <c r="AK142" s="2094"/>
      <c r="AL142" s="2094"/>
      <c r="AM142" s="2094"/>
      <c r="AN142" s="2094"/>
      <c r="AO142" s="2094"/>
      <c r="AP142" s="2094"/>
      <c r="AQ142" s="2094"/>
      <c r="AR142" s="2094"/>
      <c r="AS142" s="2094"/>
      <c r="AT142" s="2094"/>
      <c r="AU142" s="2094"/>
      <c r="AV142" s="2094"/>
      <c r="AW142" s="2094"/>
      <c r="AX142" s="2094"/>
      <c r="AY142" s="2094"/>
      <c r="AZ142" s="215"/>
      <c r="BA142" s="2476"/>
      <c r="BB142" s="159" t="s">
        <v>66</v>
      </c>
      <c r="BC142" s="1178" t="s">
        <v>35</v>
      </c>
      <c r="BD142" s="1198" t="s">
        <v>35</v>
      </c>
      <c r="BE142" s="1198" t="s">
        <v>35</v>
      </c>
      <c r="BF142" s="1198" t="s">
        <v>35</v>
      </c>
      <c r="BG142" s="1219" t="s">
        <v>35</v>
      </c>
      <c r="BH142" s="1240" t="s">
        <v>35</v>
      </c>
      <c r="BI142" s="1198" t="s">
        <v>35</v>
      </c>
      <c r="BJ142" s="1198" t="s">
        <v>35</v>
      </c>
      <c r="BK142" s="1198" t="s">
        <v>35</v>
      </c>
      <c r="BL142" s="1219" t="s">
        <v>35</v>
      </c>
      <c r="BM142" s="1240" t="s">
        <v>35</v>
      </c>
      <c r="BN142" s="1198" t="s">
        <v>35</v>
      </c>
      <c r="BO142" s="1198" t="s">
        <v>35</v>
      </c>
      <c r="BP142" s="1198" t="s">
        <v>35</v>
      </c>
      <c r="BQ142" s="1219" t="s">
        <v>35</v>
      </c>
      <c r="BR142" s="1240" t="s">
        <v>35</v>
      </c>
      <c r="BS142" s="1198" t="s">
        <v>35</v>
      </c>
      <c r="BT142" s="1198" t="s">
        <v>35</v>
      </c>
      <c r="BU142" s="1198" t="s">
        <v>35</v>
      </c>
      <c r="BV142" s="1198" t="s">
        <v>35</v>
      </c>
      <c r="BW142" s="1198" t="s">
        <v>35</v>
      </c>
      <c r="BX142" s="1198" t="s">
        <v>35</v>
      </c>
      <c r="BY142" s="1259" t="s">
        <v>35</v>
      </c>
      <c r="BZ142" s="1259" t="s">
        <v>35</v>
      </c>
      <c r="CA142" s="1259" t="s">
        <v>35</v>
      </c>
      <c r="CB142" s="2114"/>
      <c r="CC142" s="2114"/>
      <c r="CD142" s="2114"/>
      <c r="CE142" s="2114"/>
      <c r="CF142" s="2114"/>
      <c r="CG142" s="2114"/>
      <c r="CH142" s="2114"/>
      <c r="CI142" s="2114"/>
      <c r="CJ142" s="2114"/>
      <c r="CK142" s="2114"/>
      <c r="CL142" s="2114"/>
      <c r="CM142" s="2114"/>
      <c r="CN142" s="2114"/>
      <c r="CO142" s="2114"/>
      <c r="CP142" s="2114"/>
      <c r="CQ142" s="2114"/>
      <c r="CR142" s="2114"/>
      <c r="CS142" s="2114"/>
      <c r="CT142" s="2114"/>
      <c r="CU142" s="2114"/>
      <c r="CV142" s="2114"/>
      <c r="CW142" s="2114"/>
      <c r="CX142" s="2114"/>
      <c r="CY142" s="2114"/>
      <c r="CZ142" s="2114"/>
    </row>
    <row r="143" s="130" customFormat="true" ht="15" customHeight="true" x14ac:dyDescent="0.2">
      <c r="A143" s="2422"/>
      <c r="B143" s="252" t="s">
        <v>67</v>
      </c>
      <c r="C143" s="1102" t="s">
        <v>35</v>
      </c>
      <c r="D143" s="1116" t="s">
        <v>35</v>
      </c>
      <c r="E143" s="1116" t="s">
        <v>35</v>
      </c>
      <c r="F143" s="1116" t="s">
        <v>35</v>
      </c>
      <c r="G143" s="1130" t="s">
        <v>35</v>
      </c>
      <c r="H143" s="1144" t="s">
        <v>35</v>
      </c>
      <c r="I143" s="1116" t="s">
        <v>35</v>
      </c>
      <c r="J143" s="1116" t="s">
        <v>35</v>
      </c>
      <c r="K143" s="1116" t="s">
        <v>35</v>
      </c>
      <c r="L143" s="1158" t="s">
        <v>35</v>
      </c>
      <c r="M143" s="1165" t="s">
        <v>35</v>
      </c>
      <c r="N143" s="1116" t="s">
        <v>35</v>
      </c>
      <c r="O143" s="1116" t="s">
        <v>35</v>
      </c>
      <c r="P143" s="1116" t="s">
        <v>35</v>
      </c>
      <c r="Q143" s="1130" t="s">
        <v>35</v>
      </c>
      <c r="R143" s="1144" t="s">
        <v>35</v>
      </c>
      <c r="S143" s="1116" t="s">
        <v>35</v>
      </c>
      <c r="T143" s="1116" t="s">
        <v>35</v>
      </c>
      <c r="U143" s="1116" t="s">
        <v>35</v>
      </c>
      <c r="V143" s="1116" t="s">
        <v>35</v>
      </c>
      <c r="W143" s="1116" t="s">
        <v>35</v>
      </c>
      <c r="X143" s="1116" t="s">
        <v>35</v>
      </c>
      <c r="Y143" s="1167" t="s">
        <v>35</v>
      </c>
      <c r="Z143" s="1167" t="s">
        <v>35</v>
      </c>
      <c r="AA143" s="2068" t="s">
        <v>35</v>
      </c>
      <c r="AB143" s="2094"/>
      <c r="AC143" s="2094"/>
      <c r="AD143" s="2094"/>
      <c r="AE143" s="2094"/>
      <c r="AF143" s="2094"/>
      <c r="AG143" s="2094"/>
      <c r="AH143" s="2094"/>
      <c r="AI143" s="2094"/>
      <c r="AJ143" s="2094"/>
      <c r="AK143" s="2094"/>
      <c r="AL143" s="2094"/>
      <c r="AM143" s="2094"/>
      <c r="AN143" s="2094"/>
      <c r="AO143" s="2094"/>
      <c r="AP143" s="2094"/>
      <c r="AQ143" s="2094"/>
      <c r="AR143" s="2094"/>
      <c r="AS143" s="2094"/>
      <c r="AT143" s="2094"/>
      <c r="AU143" s="2094"/>
      <c r="AV143" s="2094"/>
      <c r="AW143" s="2094"/>
      <c r="AX143" s="2094"/>
      <c r="AY143" s="2094"/>
      <c r="AZ143" s="215"/>
      <c r="BA143" s="2476"/>
      <c r="BB143" s="159" t="s">
        <v>67</v>
      </c>
      <c r="BC143" s="1178" t="s">
        <v>35</v>
      </c>
      <c r="BD143" s="1198" t="s">
        <v>35</v>
      </c>
      <c r="BE143" s="1198" t="s">
        <v>35</v>
      </c>
      <c r="BF143" s="1198" t="s">
        <v>35</v>
      </c>
      <c r="BG143" s="1219" t="s">
        <v>35</v>
      </c>
      <c r="BH143" s="1240" t="s">
        <v>35</v>
      </c>
      <c r="BI143" s="1198" t="s">
        <v>35</v>
      </c>
      <c r="BJ143" s="1198" t="s">
        <v>35</v>
      </c>
      <c r="BK143" s="1198" t="s">
        <v>35</v>
      </c>
      <c r="BL143" s="1219" t="s">
        <v>35</v>
      </c>
      <c r="BM143" s="1240" t="s">
        <v>35</v>
      </c>
      <c r="BN143" s="1198" t="s">
        <v>35</v>
      </c>
      <c r="BO143" s="1198" t="s">
        <v>35</v>
      </c>
      <c r="BP143" s="1198" t="s">
        <v>35</v>
      </c>
      <c r="BQ143" s="1219" t="s">
        <v>35</v>
      </c>
      <c r="BR143" s="1240" t="s">
        <v>35</v>
      </c>
      <c r="BS143" s="1198" t="s">
        <v>35</v>
      </c>
      <c r="BT143" s="1198" t="s">
        <v>35</v>
      </c>
      <c r="BU143" s="1198" t="s">
        <v>35</v>
      </c>
      <c r="BV143" s="1198" t="s">
        <v>35</v>
      </c>
      <c r="BW143" s="1198" t="s">
        <v>35</v>
      </c>
      <c r="BX143" s="1198" t="s">
        <v>35</v>
      </c>
      <c r="BY143" s="1259" t="s">
        <v>35</v>
      </c>
      <c r="BZ143" s="1259" t="s">
        <v>35</v>
      </c>
      <c r="CA143" s="1259" t="s">
        <v>35</v>
      </c>
      <c r="CB143" s="2114"/>
      <c r="CC143" s="2114"/>
      <c r="CD143" s="2114"/>
      <c r="CE143" s="2114"/>
      <c r="CF143" s="2114"/>
      <c r="CG143" s="2114"/>
      <c r="CH143" s="2114"/>
      <c r="CI143" s="2114"/>
      <c r="CJ143" s="2114"/>
      <c r="CK143" s="2114"/>
      <c r="CL143" s="2114"/>
      <c r="CM143" s="2114"/>
      <c r="CN143" s="2114"/>
      <c r="CO143" s="2114"/>
      <c r="CP143" s="2114"/>
      <c r="CQ143" s="2114"/>
      <c r="CR143" s="2114"/>
      <c r="CS143" s="2114"/>
      <c r="CT143" s="2114"/>
      <c r="CU143" s="2114"/>
      <c r="CV143" s="2114"/>
      <c r="CW143" s="2114"/>
      <c r="CX143" s="2114"/>
      <c r="CY143" s="2114"/>
      <c r="CZ143" s="2114"/>
    </row>
    <row r="144" s="130" customFormat="true" ht="15" customHeight="true" x14ac:dyDescent="0.2">
      <c r="A144" s="2422" t="s">
        <v>107</v>
      </c>
      <c r="B144" s="252" t="s">
        <v>64</v>
      </c>
      <c r="C144" s="1102" t="s">
        <v>35</v>
      </c>
      <c r="D144" s="1116" t="s">
        <v>35</v>
      </c>
      <c r="E144" s="1116" t="s">
        <v>35</v>
      </c>
      <c r="F144" s="1116" t="s">
        <v>35</v>
      </c>
      <c r="G144" s="1130" t="s">
        <v>35</v>
      </c>
      <c r="H144" s="1144" t="s">
        <v>35</v>
      </c>
      <c r="I144" s="1116" t="s">
        <v>35</v>
      </c>
      <c r="J144" s="1116" t="s">
        <v>35</v>
      </c>
      <c r="K144" s="1116" t="s">
        <v>35</v>
      </c>
      <c r="L144" s="1158" t="s">
        <v>35</v>
      </c>
      <c r="M144" s="1165" t="s">
        <v>35</v>
      </c>
      <c r="N144" s="1116" t="s">
        <v>35</v>
      </c>
      <c r="O144" s="1116" t="s">
        <v>35</v>
      </c>
      <c r="P144" s="1116" t="s">
        <v>35</v>
      </c>
      <c r="Q144" s="1130" t="s">
        <v>35</v>
      </c>
      <c r="R144" s="1144" t="s">
        <v>35</v>
      </c>
      <c r="S144" s="1116" t="s">
        <v>35</v>
      </c>
      <c r="T144" s="1116" t="s">
        <v>35</v>
      </c>
      <c r="U144" s="1116" t="s">
        <v>35</v>
      </c>
      <c r="V144" s="1116" t="s">
        <v>35</v>
      </c>
      <c r="W144" s="1116" t="s">
        <v>35</v>
      </c>
      <c r="X144" s="1116" t="s">
        <v>35</v>
      </c>
      <c r="Y144" s="1167" t="s">
        <v>35</v>
      </c>
      <c r="Z144" s="1167" t="s">
        <v>35</v>
      </c>
      <c r="AA144" s="2068" t="s">
        <v>35</v>
      </c>
      <c r="AB144" s="2094"/>
      <c r="AC144" s="2094"/>
      <c r="AD144" s="2094"/>
      <c r="AE144" s="2094"/>
      <c r="AF144" s="2094"/>
      <c r="AG144" s="2094"/>
      <c r="AH144" s="2094"/>
      <c r="AI144" s="2094"/>
      <c r="AJ144" s="2094"/>
      <c r="AK144" s="2094"/>
      <c r="AL144" s="2094"/>
      <c r="AM144" s="2094"/>
      <c r="AN144" s="2094"/>
      <c r="AO144" s="2094"/>
      <c r="AP144" s="2094"/>
      <c r="AQ144" s="2094"/>
      <c r="AR144" s="2094"/>
      <c r="AS144" s="2094"/>
      <c r="AT144" s="2094"/>
      <c r="AU144" s="2094"/>
      <c r="AV144" s="2094"/>
      <c r="AW144" s="2094"/>
      <c r="AX144" s="2094"/>
      <c r="AY144" s="2094"/>
      <c r="AZ144" s="215"/>
      <c r="BA144" s="2476" t="s">
        <v>107</v>
      </c>
      <c r="BB144" s="159" t="s">
        <v>64</v>
      </c>
      <c r="BC144" s="1178" t="s">
        <v>35</v>
      </c>
      <c r="BD144" s="1198" t="s">
        <v>35</v>
      </c>
      <c r="BE144" s="1198" t="s">
        <v>35</v>
      </c>
      <c r="BF144" s="1198" t="s">
        <v>35</v>
      </c>
      <c r="BG144" s="1219" t="s">
        <v>35</v>
      </c>
      <c r="BH144" s="1240" t="s">
        <v>35</v>
      </c>
      <c r="BI144" s="1198" t="s">
        <v>35</v>
      </c>
      <c r="BJ144" s="1198" t="s">
        <v>35</v>
      </c>
      <c r="BK144" s="1198" t="s">
        <v>35</v>
      </c>
      <c r="BL144" s="1219" t="s">
        <v>35</v>
      </c>
      <c r="BM144" s="1240" t="s">
        <v>35</v>
      </c>
      <c r="BN144" s="1198" t="s">
        <v>35</v>
      </c>
      <c r="BO144" s="1198" t="s">
        <v>35</v>
      </c>
      <c r="BP144" s="1198" t="s">
        <v>35</v>
      </c>
      <c r="BQ144" s="1219" t="s">
        <v>35</v>
      </c>
      <c r="BR144" s="1240" t="s">
        <v>35</v>
      </c>
      <c r="BS144" s="1198" t="s">
        <v>35</v>
      </c>
      <c r="BT144" s="1198" t="s">
        <v>35</v>
      </c>
      <c r="BU144" s="1198" t="s">
        <v>35</v>
      </c>
      <c r="BV144" s="1198" t="s">
        <v>35</v>
      </c>
      <c r="BW144" s="1198" t="s">
        <v>35</v>
      </c>
      <c r="BX144" s="1198" t="s">
        <v>35</v>
      </c>
      <c r="BY144" s="1259" t="s">
        <v>35</v>
      </c>
      <c r="BZ144" s="1259" t="s">
        <v>35</v>
      </c>
      <c r="CA144" s="1259" t="s">
        <v>35</v>
      </c>
      <c r="CB144" s="2114"/>
      <c r="CC144" s="2114"/>
      <c r="CD144" s="2114"/>
      <c r="CE144" s="2114"/>
      <c r="CF144" s="2114"/>
      <c r="CG144" s="2114"/>
      <c r="CH144" s="2114"/>
      <c r="CI144" s="2114"/>
      <c r="CJ144" s="2114"/>
      <c r="CK144" s="2114"/>
      <c r="CL144" s="2114"/>
      <c r="CM144" s="2114"/>
      <c r="CN144" s="2114"/>
      <c r="CO144" s="2114"/>
      <c r="CP144" s="2114"/>
      <c r="CQ144" s="2114"/>
      <c r="CR144" s="2114"/>
      <c r="CS144" s="2114"/>
      <c r="CT144" s="2114"/>
      <c r="CU144" s="2114"/>
      <c r="CV144" s="2114"/>
      <c r="CW144" s="2114"/>
      <c r="CX144" s="2114"/>
      <c r="CY144" s="2114"/>
      <c r="CZ144" s="2114"/>
    </row>
    <row r="145" s="130" customFormat="true" ht="15" customHeight="true" x14ac:dyDescent="0.2">
      <c r="A145" s="2422"/>
      <c r="B145" s="252" t="s">
        <v>65</v>
      </c>
      <c r="C145" s="1102" t="s">
        <v>35</v>
      </c>
      <c r="D145" s="1116" t="s">
        <v>35</v>
      </c>
      <c r="E145" s="1116" t="s">
        <v>35</v>
      </c>
      <c r="F145" s="1116" t="s">
        <v>35</v>
      </c>
      <c r="G145" s="1130" t="s">
        <v>35</v>
      </c>
      <c r="H145" s="1144" t="s">
        <v>35</v>
      </c>
      <c r="I145" s="1116" t="s">
        <v>35</v>
      </c>
      <c r="J145" s="1116" t="s">
        <v>35</v>
      </c>
      <c r="K145" s="1116" t="s">
        <v>35</v>
      </c>
      <c r="L145" s="1158" t="s">
        <v>35</v>
      </c>
      <c r="M145" s="1165" t="s">
        <v>35</v>
      </c>
      <c r="N145" s="1116" t="s">
        <v>35</v>
      </c>
      <c r="O145" s="1116" t="s">
        <v>35</v>
      </c>
      <c r="P145" s="1116" t="s">
        <v>35</v>
      </c>
      <c r="Q145" s="1130" t="s">
        <v>35</v>
      </c>
      <c r="R145" s="1144" t="s">
        <v>35</v>
      </c>
      <c r="S145" s="1116" t="s">
        <v>35</v>
      </c>
      <c r="T145" s="1116" t="s">
        <v>35</v>
      </c>
      <c r="U145" s="1116" t="s">
        <v>35</v>
      </c>
      <c r="V145" s="1116" t="s">
        <v>35</v>
      </c>
      <c r="W145" s="1116" t="s">
        <v>35</v>
      </c>
      <c r="X145" s="1116" t="s">
        <v>35</v>
      </c>
      <c r="Y145" s="1167" t="s">
        <v>35</v>
      </c>
      <c r="Z145" s="1167" t="s">
        <v>35</v>
      </c>
      <c r="AA145" s="2068" t="s">
        <v>35</v>
      </c>
      <c r="AB145" s="2094"/>
      <c r="AC145" s="2094"/>
      <c r="AD145" s="2094"/>
      <c r="AE145" s="2094"/>
      <c r="AF145" s="2094"/>
      <c r="AG145" s="2094"/>
      <c r="AH145" s="2094"/>
      <c r="AI145" s="2094"/>
      <c r="AJ145" s="2094"/>
      <c r="AK145" s="2094"/>
      <c r="AL145" s="2094"/>
      <c r="AM145" s="2094"/>
      <c r="AN145" s="2094"/>
      <c r="AO145" s="2094"/>
      <c r="AP145" s="2094"/>
      <c r="AQ145" s="2094"/>
      <c r="AR145" s="2094"/>
      <c r="AS145" s="2094"/>
      <c r="AT145" s="2094"/>
      <c r="AU145" s="2094"/>
      <c r="AV145" s="2094"/>
      <c r="AW145" s="2094"/>
      <c r="AX145" s="2094"/>
      <c r="AY145" s="2094"/>
      <c r="AZ145" s="215"/>
      <c r="BA145" s="2476"/>
      <c r="BB145" s="159" t="s">
        <v>65</v>
      </c>
      <c r="BC145" s="1178" t="s">
        <v>35</v>
      </c>
      <c r="BD145" s="1198" t="s">
        <v>35</v>
      </c>
      <c r="BE145" s="1198" t="s">
        <v>35</v>
      </c>
      <c r="BF145" s="1198" t="s">
        <v>35</v>
      </c>
      <c r="BG145" s="1219" t="s">
        <v>35</v>
      </c>
      <c r="BH145" s="1240" t="s">
        <v>35</v>
      </c>
      <c r="BI145" s="1198" t="s">
        <v>35</v>
      </c>
      <c r="BJ145" s="1198" t="s">
        <v>35</v>
      </c>
      <c r="BK145" s="1198" t="s">
        <v>35</v>
      </c>
      <c r="BL145" s="1219" t="s">
        <v>35</v>
      </c>
      <c r="BM145" s="1240" t="s">
        <v>35</v>
      </c>
      <c r="BN145" s="1198" t="s">
        <v>35</v>
      </c>
      <c r="BO145" s="1198" t="s">
        <v>35</v>
      </c>
      <c r="BP145" s="1198" t="s">
        <v>35</v>
      </c>
      <c r="BQ145" s="1219" t="s">
        <v>35</v>
      </c>
      <c r="BR145" s="1240" t="s">
        <v>35</v>
      </c>
      <c r="BS145" s="1198" t="s">
        <v>35</v>
      </c>
      <c r="BT145" s="1198" t="s">
        <v>35</v>
      </c>
      <c r="BU145" s="1198" t="s">
        <v>35</v>
      </c>
      <c r="BV145" s="1198" t="s">
        <v>35</v>
      </c>
      <c r="BW145" s="1198" t="s">
        <v>35</v>
      </c>
      <c r="BX145" s="1198" t="s">
        <v>35</v>
      </c>
      <c r="BY145" s="1259" t="s">
        <v>35</v>
      </c>
      <c r="BZ145" s="1259" t="s">
        <v>35</v>
      </c>
      <c r="CA145" s="1259" t="s">
        <v>35</v>
      </c>
      <c r="CB145" s="2114"/>
      <c r="CC145" s="2114"/>
      <c r="CD145" s="2114"/>
      <c r="CE145" s="2114"/>
      <c r="CF145" s="2114"/>
      <c r="CG145" s="2114"/>
      <c r="CH145" s="2114"/>
      <c r="CI145" s="2114"/>
      <c r="CJ145" s="2114"/>
      <c r="CK145" s="2114"/>
      <c r="CL145" s="2114"/>
      <c r="CM145" s="2114"/>
      <c r="CN145" s="2114"/>
      <c r="CO145" s="2114"/>
      <c r="CP145" s="2114"/>
      <c r="CQ145" s="2114"/>
      <c r="CR145" s="2114"/>
      <c r="CS145" s="2114"/>
      <c r="CT145" s="2114"/>
      <c r="CU145" s="2114"/>
      <c r="CV145" s="2114"/>
      <c r="CW145" s="2114"/>
      <c r="CX145" s="2114"/>
      <c r="CY145" s="2114"/>
      <c r="CZ145" s="2114"/>
    </row>
    <row r="146" s="130" customFormat="true" ht="15" customHeight="true" x14ac:dyDescent="0.2">
      <c r="A146" s="2422"/>
      <c r="B146" s="252" t="s">
        <v>66</v>
      </c>
      <c r="C146" s="1102" t="s">
        <v>35</v>
      </c>
      <c r="D146" s="1116" t="s">
        <v>35</v>
      </c>
      <c r="E146" s="1116" t="s">
        <v>35</v>
      </c>
      <c r="F146" s="1116" t="s">
        <v>35</v>
      </c>
      <c r="G146" s="1130" t="s">
        <v>35</v>
      </c>
      <c r="H146" s="1144" t="s">
        <v>35</v>
      </c>
      <c r="I146" s="1116" t="s">
        <v>35</v>
      </c>
      <c r="J146" s="1116" t="s">
        <v>35</v>
      </c>
      <c r="K146" s="1116" t="s">
        <v>35</v>
      </c>
      <c r="L146" s="1158" t="s">
        <v>35</v>
      </c>
      <c r="M146" s="1165" t="s">
        <v>35</v>
      </c>
      <c r="N146" s="1116" t="s">
        <v>35</v>
      </c>
      <c r="O146" s="1116" t="s">
        <v>35</v>
      </c>
      <c r="P146" s="1116" t="s">
        <v>35</v>
      </c>
      <c r="Q146" s="1130" t="s">
        <v>35</v>
      </c>
      <c r="R146" s="1144" t="s">
        <v>35</v>
      </c>
      <c r="S146" s="1116" t="s">
        <v>35</v>
      </c>
      <c r="T146" s="1116" t="s">
        <v>35</v>
      </c>
      <c r="U146" s="1116" t="s">
        <v>35</v>
      </c>
      <c r="V146" s="1116" t="s">
        <v>35</v>
      </c>
      <c r="W146" s="1116" t="s">
        <v>35</v>
      </c>
      <c r="X146" s="1116" t="s">
        <v>35</v>
      </c>
      <c r="Y146" s="1167" t="s">
        <v>35</v>
      </c>
      <c r="Z146" s="1167" t="s">
        <v>35</v>
      </c>
      <c r="AA146" s="2068" t="s">
        <v>35</v>
      </c>
      <c r="AB146" s="2094"/>
      <c r="AC146" s="2094"/>
      <c r="AD146" s="2094"/>
      <c r="AE146" s="2094"/>
      <c r="AF146" s="2094"/>
      <c r="AG146" s="2094"/>
      <c r="AH146" s="2094"/>
      <c r="AI146" s="2094"/>
      <c r="AJ146" s="2094"/>
      <c r="AK146" s="2094"/>
      <c r="AL146" s="2094"/>
      <c r="AM146" s="2094"/>
      <c r="AN146" s="2094"/>
      <c r="AO146" s="2094"/>
      <c r="AP146" s="2094"/>
      <c r="AQ146" s="2094"/>
      <c r="AR146" s="2094"/>
      <c r="AS146" s="2094"/>
      <c r="AT146" s="2094"/>
      <c r="AU146" s="2094"/>
      <c r="AV146" s="2094"/>
      <c r="AW146" s="2094"/>
      <c r="AX146" s="2094"/>
      <c r="AY146" s="2094"/>
      <c r="AZ146" s="215"/>
      <c r="BA146" s="2476"/>
      <c r="BB146" s="159" t="s">
        <v>66</v>
      </c>
      <c r="BC146" s="1178" t="s">
        <v>35</v>
      </c>
      <c r="BD146" s="1198" t="s">
        <v>35</v>
      </c>
      <c r="BE146" s="1198" t="s">
        <v>35</v>
      </c>
      <c r="BF146" s="1198" t="s">
        <v>35</v>
      </c>
      <c r="BG146" s="1219" t="s">
        <v>35</v>
      </c>
      <c r="BH146" s="1240" t="s">
        <v>35</v>
      </c>
      <c r="BI146" s="1198" t="s">
        <v>35</v>
      </c>
      <c r="BJ146" s="1198" t="s">
        <v>35</v>
      </c>
      <c r="BK146" s="1198" t="s">
        <v>35</v>
      </c>
      <c r="BL146" s="1219" t="s">
        <v>35</v>
      </c>
      <c r="BM146" s="1240" t="s">
        <v>35</v>
      </c>
      <c r="BN146" s="1198" t="s">
        <v>35</v>
      </c>
      <c r="BO146" s="1198" t="s">
        <v>35</v>
      </c>
      <c r="BP146" s="1198" t="s">
        <v>35</v>
      </c>
      <c r="BQ146" s="1219" t="s">
        <v>35</v>
      </c>
      <c r="BR146" s="1240" t="s">
        <v>35</v>
      </c>
      <c r="BS146" s="1198" t="s">
        <v>35</v>
      </c>
      <c r="BT146" s="1198" t="s">
        <v>35</v>
      </c>
      <c r="BU146" s="1198" t="s">
        <v>35</v>
      </c>
      <c r="BV146" s="1198" t="s">
        <v>35</v>
      </c>
      <c r="BW146" s="1198" t="s">
        <v>35</v>
      </c>
      <c r="BX146" s="1198" t="s">
        <v>35</v>
      </c>
      <c r="BY146" s="1259" t="s">
        <v>35</v>
      </c>
      <c r="BZ146" s="1259" t="s">
        <v>35</v>
      </c>
      <c r="CA146" s="1259" t="s">
        <v>35</v>
      </c>
      <c r="CB146" s="2114"/>
      <c r="CC146" s="2114"/>
      <c r="CD146" s="2114"/>
      <c r="CE146" s="2114"/>
      <c r="CF146" s="2114"/>
      <c r="CG146" s="2114"/>
      <c r="CH146" s="2114"/>
      <c r="CI146" s="2114"/>
      <c r="CJ146" s="2114"/>
      <c r="CK146" s="2114"/>
      <c r="CL146" s="2114"/>
      <c r="CM146" s="2114"/>
      <c r="CN146" s="2114"/>
      <c r="CO146" s="2114"/>
      <c r="CP146" s="2114"/>
      <c r="CQ146" s="2114"/>
      <c r="CR146" s="2114"/>
      <c r="CS146" s="2114"/>
      <c r="CT146" s="2114"/>
      <c r="CU146" s="2114"/>
      <c r="CV146" s="2114"/>
      <c r="CW146" s="2114"/>
      <c r="CX146" s="2114"/>
      <c r="CY146" s="2114"/>
      <c r="CZ146" s="2114"/>
    </row>
    <row r="147" s="130" customFormat="true" ht="15" customHeight="true" x14ac:dyDescent="0.2">
      <c r="A147" s="2422"/>
      <c r="B147" s="252" t="s">
        <v>67</v>
      </c>
      <c r="C147" s="1102" t="s">
        <v>35</v>
      </c>
      <c r="D147" s="1116" t="s">
        <v>35</v>
      </c>
      <c r="E147" s="1116" t="s">
        <v>35</v>
      </c>
      <c r="F147" s="1116" t="s">
        <v>35</v>
      </c>
      <c r="G147" s="1130" t="s">
        <v>35</v>
      </c>
      <c r="H147" s="1144" t="s">
        <v>35</v>
      </c>
      <c r="I147" s="1116" t="s">
        <v>35</v>
      </c>
      <c r="J147" s="1116" t="s">
        <v>35</v>
      </c>
      <c r="K147" s="1116" t="s">
        <v>35</v>
      </c>
      <c r="L147" s="1158" t="s">
        <v>35</v>
      </c>
      <c r="M147" s="1165" t="s">
        <v>35</v>
      </c>
      <c r="N147" s="1116" t="s">
        <v>35</v>
      </c>
      <c r="O147" s="1116" t="s">
        <v>35</v>
      </c>
      <c r="P147" s="1116" t="s">
        <v>35</v>
      </c>
      <c r="Q147" s="1130" t="s">
        <v>35</v>
      </c>
      <c r="R147" s="1144" t="s">
        <v>35</v>
      </c>
      <c r="S147" s="1116" t="s">
        <v>35</v>
      </c>
      <c r="T147" s="1116" t="s">
        <v>35</v>
      </c>
      <c r="U147" s="1116" t="s">
        <v>35</v>
      </c>
      <c r="V147" s="1116" t="s">
        <v>35</v>
      </c>
      <c r="W147" s="1116" t="s">
        <v>35</v>
      </c>
      <c r="X147" s="1116" t="s">
        <v>35</v>
      </c>
      <c r="Y147" s="1167" t="s">
        <v>35</v>
      </c>
      <c r="Z147" s="1167" t="s">
        <v>35</v>
      </c>
      <c r="AA147" s="2068" t="s">
        <v>35</v>
      </c>
      <c r="AB147" s="2094"/>
      <c r="AC147" s="2094"/>
      <c r="AD147" s="2094"/>
      <c r="AE147" s="2094"/>
      <c r="AF147" s="2094"/>
      <c r="AG147" s="2094"/>
      <c r="AH147" s="2094"/>
      <c r="AI147" s="2094"/>
      <c r="AJ147" s="2094"/>
      <c r="AK147" s="2094"/>
      <c r="AL147" s="2094"/>
      <c r="AM147" s="2094"/>
      <c r="AN147" s="2094"/>
      <c r="AO147" s="2094"/>
      <c r="AP147" s="2094"/>
      <c r="AQ147" s="2094"/>
      <c r="AR147" s="2094"/>
      <c r="AS147" s="2094"/>
      <c r="AT147" s="2094"/>
      <c r="AU147" s="2094"/>
      <c r="AV147" s="2094"/>
      <c r="AW147" s="2094"/>
      <c r="AX147" s="2094"/>
      <c r="AY147" s="2094"/>
      <c r="AZ147" s="215"/>
      <c r="BA147" s="2476"/>
      <c r="BB147" s="159" t="s">
        <v>67</v>
      </c>
      <c r="BC147" s="1178" t="s">
        <v>35</v>
      </c>
      <c r="BD147" s="1198" t="s">
        <v>35</v>
      </c>
      <c r="BE147" s="1198" t="s">
        <v>35</v>
      </c>
      <c r="BF147" s="1198" t="s">
        <v>35</v>
      </c>
      <c r="BG147" s="1219" t="s">
        <v>35</v>
      </c>
      <c r="BH147" s="1240" t="s">
        <v>35</v>
      </c>
      <c r="BI147" s="1198" t="s">
        <v>35</v>
      </c>
      <c r="BJ147" s="1198" t="s">
        <v>35</v>
      </c>
      <c r="BK147" s="1198" t="s">
        <v>35</v>
      </c>
      <c r="BL147" s="1219" t="s">
        <v>35</v>
      </c>
      <c r="BM147" s="1240" t="s">
        <v>35</v>
      </c>
      <c r="BN147" s="1198" t="s">
        <v>35</v>
      </c>
      <c r="BO147" s="1198" t="s">
        <v>35</v>
      </c>
      <c r="BP147" s="1198" t="s">
        <v>35</v>
      </c>
      <c r="BQ147" s="1219" t="s">
        <v>35</v>
      </c>
      <c r="BR147" s="1240" t="s">
        <v>35</v>
      </c>
      <c r="BS147" s="1198" t="s">
        <v>35</v>
      </c>
      <c r="BT147" s="1198" t="s">
        <v>35</v>
      </c>
      <c r="BU147" s="1198" t="s">
        <v>35</v>
      </c>
      <c r="BV147" s="1198" t="s">
        <v>35</v>
      </c>
      <c r="BW147" s="1198" t="s">
        <v>35</v>
      </c>
      <c r="BX147" s="1198" t="s">
        <v>35</v>
      </c>
      <c r="BY147" s="1259" t="s">
        <v>35</v>
      </c>
      <c r="BZ147" s="1259" t="s">
        <v>35</v>
      </c>
      <c r="CA147" s="1259" t="s">
        <v>35</v>
      </c>
      <c r="CB147" s="2114"/>
      <c r="CC147" s="2114"/>
      <c r="CD147" s="2114"/>
      <c r="CE147" s="2114"/>
      <c r="CF147" s="2114"/>
      <c r="CG147" s="2114"/>
      <c r="CH147" s="2114"/>
      <c r="CI147" s="2114"/>
      <c r="CJ147" s="2114"/>
      <c r="CK147" s="2114"/>
      <c r="CL147" s="2114"/>
      <c r="CM147" s="2114"/>
      <c r="CN147" s="2114"/>
      <c r="CO147" s="2114"/>
      <c r="CP147" s="2114"/>
      <c r="CQ147" s="2114"/>
      <c r="CR147" s="2114"/>
      <c r="CS147" s="2114"/>
      <c r="CT147" s="2114"/>
      <c r="CU147" s="2114"/>
      <c r="CV147" s="2114"/>
      <c r="CW147" s="2114"/>
      <c r="CX147" s="2114"/>
      <c r="CY147" s="2114"/>
      <c r="CZ147" s="2114"/>
    </row>
    <row r="148" s="130" customFormat="true" ht="15" customHeight="true" x14ac:dyDescent="0.2">
      <c r="A148" s="2422" t="s">
        <v>108</v>
      </c>
      <c r="B148" s="252" t="s">
        <v>49</v>
      </c>
      <c r="C148" s="1102" t="s">
        <v>35</v>
      </c>
      <c r="D148" s="1116" t="s">
        <v>35</v>
      </c>
      <c r="E148" s="1116" t="s">
        <v>35</v>
      </c>
      <c r="F148" s="1116" t="s">
        <v>35</v>
      </c>
      <c r="G148" s="1130" t="s">
        <v>35</v>
      </c>
      <c r="H148" s="1144" t="s">
        <v>35</v>
      </c>
      <c r="I148" s="1116" t="s">
        <v>35</v>
      </c>
      <c r="J148" s="1116" t="s">
        <v>35</v>
      </c>
      <c r="K148" s="1116" t="s">
        <v>35</v>
      </c>
      <c r="L148" s="1158" t="s">
        <v>35</v>
      </c>
      <c r="M148" s="1165" t="s">
        <v>35</v>
      </c>
      <c r="N148" s="1116" t="s">
        <v>35</v>
      </c>
      <c r="O148" s="1116" t="s">
        <v>35</v>
      </c>
      <c r="P148" s="1116" t="s">
        <v>35</v>
      </c>
      <c r="Q148" s="1130" t="s">
        <v>35</v>
      </c>
      <c r="R148" s="1144" t="s">
        <v>35</v>
      </c>
      <c r="S148" s="1116" t="s">
        <v>35</v>
      </c>
      <c r="T148" s="1116" t="s">
        <v>35</v>
      </c>
      <c r="U148" s="1116" t="s">
        <v>35</v>
      </c>
      <c r="V148" s="1116" t="s">
        <v>35</v>
      </c>
      <c r="W148" s="1116" t="s">
        <v>35</v>
      </c>
      <c r="X148" s="1116" t="s">
        <v>35</v>
      </c>
      <c r="Y148" s="1167" t="s">
        <v>35</v>
      </c>
      <c r="Z148" s="1167" t="s">
        <v>35</v>
      </c>
      <c r="AA148" s="2068" t="s">
        <v>35</v>
      </c>
      <c r="AB148" s="2094"/>
      <c r="AC148" s="2094"/>
      <c r="AD148" s="2094"/>
      <c r="AE148" s="2094"/>
      <c r="AF148" s="2094"/>
      <c r="AG148" s="2094"/>
      <c r="AH148" s="2094"/>
      <c r="AI148" s="2094"/>
      <c r="AJ148" s="2094"/>
      <c r="AK148" s="2094"/>
      <c r="AL148" s="2094"/>
      <c r="AM148" s="2094"/>
      <c r="AN148" s="2094"/>
      <c r="AO148" s="2094"/>
      <c r="AP148" s="2094"/>
      <c r="AQ148" s="2094"/>
      <c r="AR148" s="2094"/>
      <c r="AS148" s="2094"/>
      <c r="AT148" s="2094"/>
      <c r="AU148" s="2094"/>
      <c r="AV148" s="2094"/>
      <c r="AW148" s="2094"/>
      <c r="AX148" s="2094"/>
      <c r="AY148" s="2094"/>
      <c r="AZ148" s="215"/>
      <c r="BA148" s="2476" t="s">
        <v>108</v>
      </c>
      <c r="BB148" s="159" t="s">
        <v>49</v>
      </c>
      <c r="BC148" s="1178" t="s">
        <v>35</v>
      </c>
      <c r="BD148" s="1198" t="s">
        <v>35</v>
      </c>
      <c r="BE148" s="1198" t="s">
        <v>35</v>
      </c>
      <c r="BF148" s="1198" t="s">
        <v>35</v>
      </c>
      <c r="BG148" s="1219" t="s">
        <v>35</v>
      </c>
      <c r="BH148" s="1240" t="s">
        <v>35</v>
      </c>
      <c r="BI148" s="1198" t="s">
        <v>35</v>
      </c>
      <c r="BJ148" s="1198" t="s">
        <v>35</v>
      </c>
      <c r="BK148" s="1198" t="s">
        <v>35</v>
      </c>
      <c r="BL148" s="1219" t="s">
        <v>35</v>
      </c>
      <c r="BM148" s="1240" t="s">
        <v>35</v>
      </c>
      <c r="BN148" s="1198" t="s">
        <v>35</v>
      </c>
      <c r="BO148" s="1198" t="s">
        <v>35</v>
      </c>
      <c r="BP148" s="1198" t="s">
        <v>35</v>
      </c>
      <c r="BQ148" s="1219" t="s">
        <v>35</v>
      </c>
      <c r="BR148" s="1240" t="s">
        <v>35</v>
      </c>
      <c r="BS148" s="1198" t="s">
        <v>35</v>
      </c>
      <c r="BT148" s="1198" t="s">
        <v>35</v>
      </c>
      <c r="BU148" s="1198" t="s">
        <v>35</v>
      </c>
      <c r="BV148" s="1198" t="s">
        <v>35</v>
      </c>
      <c r="BW148" s="1198" t="s">
        <v>35</v>
      </c>
      <c r="BX148" s="1198" t="s">
        <v>35</v>
      </c>
      <c r="BY148" s="1259" t="s">
        <v>35</v>
      </c>
      <c r="BZ148" s="1259" t="s">
        <v>35</v>
      </c>
      <c r="CA148" s="1259" t="s">
        <v>35</v>
      </c>
      <c r="CB148" s="2114"/>
      <c r="CC148" s="2114"/>
      <c r="CD148" s="2114"/>
      <c r="CE148" s="2114"/>
      <c r="CF148" s="2114"/>
      <c r="CG148" s="2114"/>
      <c r="CH148" s="2114"/>
      <c r="CI148" s="2114"/>
      <c r="CJ148" s="2114"/>
      <c r="CK148" s="2114"/>
      <c r="CL148" s="2114"/>
      <c r="CM148" s="2114"/>
      <c r="CN148" s="2114"/>
      <c r="CO148" s="2114"/>
      <c r="CP148" s="2114"/>
      <c r="CQ148" s="2114"/>
      <c r="CR148" s="2114"/>
      <c r="CS148" s="2114"/>
      <c r="CT148" s="2114"/>
      <c r="CU148" s="2114"/>
      <c r="CV148" s="2114"/>
      <c r="CW148" s="2114"/>
      <c r="CX148" s="2114"/>
      <c r="CY148" s="2114"/>
      <c r="CZ148" s="2114"/>
    </row>
    <row r="149" s="130" customFormat="true" ht="15" customHeight="true" x14ac:dyDescent="0.2">
      <c r="A149" s="2422"/>
      <c r="B149" s="252" t="s">
        <v>48</v>
      </c>
      <c r="C149" s="1102" t="s">
        <v>35</v>
      </c>
      <c r="D149" s="1116" t="s">
        <v>35</v>
      </c>
      <c r="E149" s="1116" t="s">
        <v>35</v>
      </c>
      <c r="F149" s="1116" t="s">
        <v>35</v>
      </c>
      <c r="G149" s="1130" t="s">
        <v>35</v>
      </c>
      <c r="H149" s="1144" t="s">
        <v>35</v>
      </c>
      <c r="I149" s="1116" t="s">
        <v>35</v>
      </c>
      <c r="J149" s="1116" t="s">
        <v>35</v>
      </c>
      <c r="K149" s="1116" t="s">
        <v>35</v>
      </c>
      <c r="L149" s="1158" t="s">
        <v>35</v>
      </c>
      <c r="M149" s="1165" t="s">
        <v>35</v>
      </c>
      <c r="N149" s="1116" t="s">
        <v>35</v>
      </c>
      <c r="O149" s="1116" t="s">
        <v>35</v>
      </c>
      <c r="P149" s="1116" t="s">
        <v>35</v>
      </c>
      <c r="Q149" s="1130" t="s">
        <v>35</v>
      </c>
      <c r="R149" s="1144" t="s">
        <v>35</v>
      </c>
      <c r="S149" s="1116" t="s">
        <v>35</v>
      </c>
      <c r="T149" s="1116" t="s">
        <v>35</v>
      </c>
      <c r="U149" s="1116" t="s">
        <v>35</v>
      </c>
      <c r="V149" s="1116" t="s">
        <v>35</v>
      </c>
      <c r="W149" s="1116" t="s">
        <v>35</v>
      </c>
      <c r="X149" s="1116" t="s">
        <v>35</v>
      </c>
      <c r="Y149" s="1167" t="s">
        <v>35</v>
      </c>
      <c r="Z149" s="1167" t="s">
        <v>35</v>
      </c>
      <c r="AA149" s="2068" t="s">
        <v>35</v>
      </c>
      <c r="AB149" s="2094"/>
      <c r="AC149" s="2094"/>
      <c r="AD149" s="2094"/>
      <c r="AE149" s="2094"/>
      <c r="AF149" s="2094"/>
      <c r="AG149" s="2094"/>
      <c r="AH149" s="2094"/>
      <c r="AI149" s="2094"/>
      <c r="AJ149" s="2094"/>
      <c r="AK149" s="2094"/>
      <c r="AL149" s="2094"/>
      <c r="AM149" s="2094"/>
      <c r="AN149" s="2094"/>
      <c r="AO149" s="2094"/>
      <c r="AP149" s="2094"/>
      <c r="AQ149" s="2094"/>
      <c r="AR149" s="2094"/>
      <c r="AS149" s="2094"/>
      <c r="AT149" s="2094"/>
      <c r="AU149" s="2094"/>
      <c r="AV149" s="2094"/>
      <c r="AW149" s="2094"/>
      <c r="AX149" s="2094"/>
      <c r="AY149" s="2094"/>
      <c r="AZ149" s="215"/>
      <c r="BA149" s="2476"/>
      <c r="BB149" s="159" t="s">
        <v>48</v>
      </c>
      <c r="BC149" s="1178" t="s">
        <v>35</v>
      </c>
      <c r="BD149" s="1198" t="s">
        <v>35</v>
      </c>
      <c r="BE149" s="1198" t="s">
        <v>35</v>
      </c>
      <c r="BF149" s="1198" t="s">
        <v>35</v>
      </c>
      <c r="BG149" s="1219" t="s">
        <v>35</v>
      </c>
      <c r="BH149" s="1240" t="s">
        <v>35</v>
      </c>
      <c r="BI149" s="1198" t="s">
        <v>35</v>
      </c>
      <c r="BJ149" s="1198" t="s">
        <v>35</v>
      </c>
      <c r="BK149" s="1198" t="s">
        <v>35</v>
      </c>
      <c r="BL149" s="1219" t="s">
        <v>35</v>
      </c>
      <c r="BM149" s="1240" t="s">
        <v>35</v>
      </c>
      <c r="BN149" s="1198" t="s">
        <v>35</v>
      </c>
      <c r="BO149" s="1198" t="s">
        <v>35</v>
      </c>
      <c r="BP149" s="1198" t="s">
        <v>35</v>
      </c>
      <c r="BQ149" s="1219" t="s">
        <v>35</v>
      </c>
      <c r="BR149" s="1240" t="s">
        <v>35</v>
      </c>
      <c r="BS149" s="1198" t="s">
        <v>35</v>
      </c>
      <c r="BT149" s="1198" t="s">
        <v>35</v>
      </c>
      <c r="BU149" s="1198" t="s">
        <v>35</v>
      </c>
      <c r="BV149" s="1198" t="s">
        <v>35</v>
      </c>
      <c r="BW149" s="1198" t="s">
        <v>35</v>
      </c>
      <c r="BX149" s="1198" t="s">
        <v>35</v>
      </c>
      <c r="BY149" s="1259" t="s">
        <v>35</v>
      </c>
      <c r="BZ149" s="1259" t="s">
        <v>35</v>
      </c>
      <c r="CA149" s="1259" t="s">
        <v>35</v>
      </c>
      <c r="CB149" s="2114"/>
      <c r="CC149" s="2114"/>
      <c r="CD149" s="2114"/>
      <c r="CE149" s="2114"/>
      <c r="CF149" s="2114"/>
      <c r="CG149" s="2114"/>
      <c r="CH149" s="2114"/>
      <c r="CI149" s="2114"/>
      <c r="CJ149" s="2114"/>
      <c r="CK149" s="2114"/>
      <c r="CL149" s="2114"/>
      <c r="CM149" s="2114"/>
      <c r="CN149" s="2114"/>
      <c r="CO149" s="2114"/>
      <c r="CP149" s="2114"/>
      <c r="CQ149" s="2114"/>
      <c r="CR149" s="2114"/>
      <c r="CS149" s="2114"/>
      <c r="CT149" s="2114"/>
      <c r="CU149" s="2114"/>
      <c r="CV149" s="2114"/>
      <c r="CW149" s="2114"/>
      <c r="CX149" s="2114"/>
      <c r="CY149" s="2114"/>
      <c r="CZ149" s="2114"/>
    </row>
    <row r="150" s="130" customFormat="true" ht="15" customHeight="true" x14ac:dyDescent="0.2">
      <c r="A150" s="2422"/>
      <c r="B150" s="252" t="s">
        <v>110</v>
      </c>
      <c r="C150" s="1102" t="s">
        <v>35</v>
      </c>
      <c r="D150" s="1116" t="s">
        <v>35</v>
      </c>
      <c r="E150" s="1116" t="s">
        <v>35</v>
      </c>
      <c r="F150" s="1116" t="s">
        <v>35</v>
      </c>
      <c r="G150" s="1130" t="s">
        <v>35</v>
      </c>
      <c r="H150" s="1144" t="s">
        <v>35</v>
      </c>
      <c r="I150" s="1116" t="s">
        <v>35</v>
      </c>
      <c r="J150" s="1116" t="s">
        <v>35</v>
      </c>
      <c r="K150" s="1116" t="s">
        <v>35</v>
      </c>
      <c r="L150" s="1158" t="s">
        <v>35</v>
      </c>
      <c r="M150" s="1165" t="s">
        <v>35</v>
      </c>
      <c r="N150" s="1116" t="s">
        <v>35</v>
      </c>
      <c r="O150" s="1116" t="s">
        <v>35</v>
      </c>
      <c r="P150" s="1116" t="s">
        <v>35</v>
      </c>
      <c r="Q150" s="1130" t="s">
        <v>35</v>
      </c>
      <c r="R150" s="1144" t="s">
        <v>35</v>
      </c>
      <c r="S150" s="1116" t="s">
        <v>35</v>
      </c>
      <c r="T150" s="1116" t="s">
        <v>35</v>
      </c>
      <c r="U150" s="1116" t="s">
        <v>35</v>
      </c>
      <c r="V150" s="1116" t="s">
        <v>35</v>
      </c>
      <c r="W150" s="1116" t="s">
        <v>35</v>
      </c>
      <c r="X150" s="1116" t="s">
        <v>35</v>
      </c>
      <c r="Y150" s="1167" t="s">
        <v>35</v>
      </c>
      <c r="Z150" s="1167" t="s">
        <v>35</v>
      </c>
      <c r="AA150" s="2068" t="s">
        <v>35</v>
      </c>
      <c r="AB150" s="2094"/>
      <c r="AC150" s="2094"/>
      <c r="AD150" s="2094"/>
      <c r="AE150" s="2094"/>
      <c r="AF150" s="2094"/>
      <c r="AG150" s="2094"/>
      <c r="AH150" s="2094"/>
      <c r="AI150" s="2094"/>
      <c r="AJ150" s="2094"/>
      <c r="AK150" s="2094"/>
      <c r="AL150" s="2094"/>
      <c r="AM150" s="2094"/>
      <c r="AN150" s="2094"/>
      <c r="AO150" s="2094"/>
      <c r="AP150" s="2094"/>
      <c r="AQ150" s="2094"/>
      <c r="AR150" s="2094"/>
      <c r="AS150" s="2094"/>
      <c r="AT150" s="2094"/>
      <c r="AU150" s="2094"/>
      <c r="AV150" s="2094"/>
      <c r="AW150" s="2094"/>
      <c r="AX150" s="2094"/>
      <c r="AY150" s="2094"/>
      <c r="AZ150" s="215"/>
      <c r="BA150" s="2476"/>
      <c r="BB150" s="159" t="s">
        <v>110</v>
      </c>
      <c r="BC150" s="1178" t="s">
        <v>35</v>
      </c>
      <c r="BD150" s="1198" t="s">
        <v>35</v>
      </c>
      <c r="BE150" s="1198" t="s">
        <v>35</v>
      </c>
      <c r="BF150" s="1198" t="s">
        <v>35</v>
      </c>
      <c r="BG150" s="1219" t="s">
        <v>35</v>
      </c>
      <c r="BH150" s="1240" t="s">
        <v>35</v>
      </c>
      <c r="BI150" s="1198" t="s">
        <v>35</v>
      </c>
      <c r="BJ150" s="1198" t="s">
        <v>35</v>
      </c>
      <c r="BK150" s="1198" t="s">
        <v>35</v>
      </c>
      <c r="BL150" s="1219" t="s">
        <v>35</v>
      </c>
      <c r="BM150" s="1240" t="s">
        <v>35</v>
      </c>
      <c r="BN150" s="1198" t="s">
        <v>35</v>
      </c>
      <c r="BO150" s="1198" t="s">
        <v>35</v>
      </c>
      <c r="BP150" s="1198" t="s">
        <v>35</v>
      </c>
      <c r="BQ150" s="1219" t="s">
        <v>35</v>
      </c>
      <c r="BR150" s="1240" t="s">
        <v>35</v>
      </c>
      <c r="BS150" s="1198" t="s">
        <v>35</v>
      </c>
      <c r="BT150" s="1198" t="s">
        <v>35</v>
      </c>
      <c r="BU150" s="1198" t="s">
        <v>35</v>
      </c>
      <c r="BV150" s="1198" t="s">
        <v>35</v>
      </c>
      <c r="BW150" s="1198" t="s">
        <v>35</v>
      </c>
      <c r="BX150" s="1198" t="s">
        <v>35</v>
      </c>
      <c r="BY150" s="1259" t="s">
        <v>35</v>
      </c>
      <c r="BZ150" s="1259" t="s">
        <v>35</v>
      </c>
      <c r="CA150" s="1259" t="s">
        <v>35</v>
      </c>
      <c r="CB150" s="2114"/>
      <c r="CC150" s="2114"/>
      <c r="CD150" s="2114"/>
      <c r="CE150" s="2114"/>
      <c r="CF150" s="2114"/>
      <c r="CG150" s="2114"/>
      <c r="CH150" s="2114"/>
      <c r="CI150" s="2114"/>
      <c r="CJ150" s="2114"/>
      <c r="CK150" s="2114"/>
      <c r="CL150" s="2114"/>
      <c r="CM150" s="2114"/>
      <c r="CN150" s="2114"/>
      <c r="CO150" s="2114"/>
      <c r="CP150" s="2114"/>
      <c r="CQ150" s="2114"/>
      <c r="CR150" s="2114"/>
      <c r="CS150" s="2114"/>
      <c r="CT150" s="2114"/>
      <c r="CU150" s="2114"/>
      <c r="CV150" s="2114"/>
      <c r="CW150" s="2114"/>
      <c r="CX150" s="2114"/>
      <c r="CY150" s="2114"/>
      <c r="CZ150" s="2114"/>
    </row>
    <row r="151" s="130" customFormat="true" ht="15" customHeight="true" x14ac:dyDescent="0.2">
      <c r="A151" s="2422" t="s">
        <v>109</v>
      </c>
      <c r="B151" s="252" t="s">
        <v>49</v>
      </c>
      <c r="C151" s="728">
        <v>43.133920391720054</v>
      </c>
      <c r="D151" s="729">
        <v>37.589433831808513</v>
      </c>
      <c r="E151" s="729">
        <v>45.938105688981913</v>
      </c>
      <c r="F151" s="729">
        <v>66.077541541447559</v>
      </c>
      <c r="G151" s="800">
        <v>50.827307897961973</v>
      </c>
      <c r="H151" s="784">
        <v>57.778238987851616</v>
      </c>
      <c r="I151" s="729">
        <v>76.809788647609523</v>
      </c>
      <c r="J151" s="729">
        <v>64.51612224006476</v>
      </c>
      <c r="K151" s="729">
        <v>65.473179982454539</v>
      </c>
      <c r="L151" s="752">
        <v>31.676799158415079</v>
      </c>
      <c r="M151" s="767">
        <v>45.917295611255682</v>
      </c>
      <c r="N151" s="729">
        <v>39.109815901390618</v>
      </c>
      <c r="O151" s="729">
        <v>40.070823374923464</v>
      </c>
      <c r="P151" s="729">
        <v>38.700088615555288</v>
      </c>
      <c r="Q151" s="800">
        <v>48.966525132806851</v>
      </c>
      <c r="R151" s="784">
        <v>62.64661437783311</v>
      </c>
      <c r="S151" s="729">
        <v>42.662585574405938</v>
      </c>
      <c r="T151" s="729">
        <v>29.318169088389922</v>
      </c>
      <c r="U151" s="729">
        <v>61.863761046819441</v>
      </c>
      <c r="V151" s="729">
        <v>49.677402075380328</v>
      </c>
      <c r="W151" s="729">
        <v>35.178851153756682</v>
      </c>
      <c r="X151" s="729">
        <v>31.655306463624207</v>
      </c>
      <c r="Y151" s="730">
        <v>34.264557507661223</v>
      </c>
      <c r="Z151" s="730">
        <v>29.308091909755053</v>
      </c>
      <c r="AA151" s="2069">
        <v>45.41733678095661</v>
      </c>
      <c r="AB151" s="2095"/>
      <c r="AC151" s="2095"/>
      <c r="AD151" s="2095"/>
      <c r="AE151" s="2095"/>
      <c r="AF151" s="2095"/>
      <c r="AG151" s="2095"/>
      <c r="AH151" s="2095"/>
      <c r="AI151" s="2095"/>
      <c r="AJ151" s="2095"/>
      <c r="AK151" s="2095"/>
      <c r="AL151" s="2095"/>
      <c r="AM151" s="2095"/>
      <c r="AN151" s="2095"/>
      <c r="AO151" s="2095"/>
      <c r="AP151" s="2095"/>
      <c r="AQ151" s="2095"/>
      <c r="AR151" s="2095"/>
      <c r="AS151" s="2095"/>
      <c r="AT151" s="2095"/>
      <c r="AU151" s="2095"/>
      <c r="AV151" s="2095"/>
      <c r="AW151" s="2095"/>
      <c r="AX151" s="2095"/>
      <c r="AY151" s="2095"/>
      <c r="AZ151" s="215"/>
      <c r="BA151" s="2476" t="s">
        <v>109</v>
      </c>
      <c r="BB151" s="159" t="s">
        <v>49</v>
      </c>
      <c r="BC151" s="1178" t="s">
        <v>35</v>
      </c>
      <c r="BD151" s="1198" t="s">
        <v>35</v>
      </c>
      <c r="BE151" s="1198" t="s">
        <v>35</v>
      </c>
      <c r="BF151" s="1198" t="s">
        <v>35</v>
      </c>
      <c r="BG151" s="1219" t="s">
        <v>35</v>
      </c>
      <c r="BH151" s="1240" t="s">
        <v>35</v>
      </c>
      <c r="BI151" s="1198" t="s">
        <v>35</v>
      </c>
      <c r="BJ151" s="1198" t="s">
        <v>35</v>
      </c>
      <c r="BK151" s="1198" t="s">
        <v>35</v>
      </c>
      <c r="BL151" s="1219" t="s">
        <v>35</v>
      </c>
      <c r="BM151" s="1240" t="s">
        <v>35</v>
      </c>
      <c r="BN151" s="1198" t="s">
        <v>35</v>
      </c>
      <c r="BO151" s="1198" t="s">
        <v>35</v>
      </c>
      <c r="BP151" s="1198" t="s">
        <v>35</v>
      </c>
      <c r="BQ151" s="1219" t="s">
        <v>35</v>
      </c>
      <c r="BR151" s="1240" t="s">
        <v>35</v>
      </c>
      <c r="BS151" s="1198" t="s">
        <v>35</v>
      </c>
      <c r="BT151" s="1198" t="s">
        <v>35</v>
      </c>
      <c r="BU151" s="1198" t="s">
        <v>35</v>
      </c>
      <c r="BV151" s="1198" t="s">
        <v>35</v>
      </c>
      <c r="BW151" s="1198" t="s">
        <v>35</v>
      </c>
      <c r="BX151" s="1198" t="s">
        <v>35</v>
      </c>
      <c r="BY151" s="1259" t="s">
        <v>35</v>
      </c>
      <c r="BZ151" s="1259" t="s">
        <v>35</v>
      </c>
      <c r="CA151" s="1259" t="s">
        <v>35</v>
      </c>
      <c r="CB151" s="2114"/>
      <c r="CC151" s="2114"/>
      <c r="CD151" s="2114"/>
      <c r="CE151" s="2114"/>
      <c r="CF151" s="2114"/>
      <c r="CG151" s="2114"/>
      <c r="CH151" s="2114"/>
      <c r="CI151" s="2114"/>
      <c r="CJ151" s="2114"/>
      <c r="CK151" s="2114"/>
      <c r="CL151" s="2114"/>
      <c r="CM151" s="2114"/>
      <c r="CN151" s="2114"/>
      <c r="CO151" s="2114"/>
      <c r="CP151" s="2114"/>
      <c r="CQ151" s="2114"/>
      <c r="CR151" s="2114"/>
      <c r="CS151" s="2114"/>
      <c r="CT151" s="2114"/>
      <c r="CU151" s="2114"/>
      <c r="CV151" s="2114"/>
      <c r="CW151" s="2114"/>
      <c r="CX151" s="2114"/>
      <c r="CY151" s="2114"/>
      <c r="CZ151" s="2114"/>
    </row>
    <row r="152" s="130" customFormat="true" ht="15" customHeight="true" x14ac:dyDescent="0.2">
      <c r="A152" s="2477"/>
      <c r="B152" s="253" t="s">
        <v>48</v>
      </c>
      <c r="C152" s="731">
        <v>56.866079608279961</v>
      </c>
      <c r="D152" s="732">
        <v>62.410566168191231</v>
      </c>
      <c r="E152" s="732">
        <v>54.06189431101803</v>
      </c>
      <c r="F152" s="732">
        <v>33.922458458552349</v>
      </c>
      <c r="G152" s="801">
        <v>49.172692102038212</v>
      </c>
      <c r="H152" s="785">
        <v>42.22176101214859</v>
      </c>
      <c r="I152" s="732">
        <v>23.19021135239046</v>
      </c>
      <c r="J152" s="732">
        <v>35.483877759935282</v>
      </c>
      <c r="K152" s="732">
        <v>34.526820017545369</v>
      </c>
      <c r="L152" s="753">
        <v>68.323200841584836</v>
      </c>
      <c r="M152" s="768">
        <v>54.082704388744339</v>
      </c>
      <c r="N152" s="732">
        <v>60.890184098609389</v>
      </c>
      <c r="O152" s="732">
        <v>59.929176625076472</v>
      </c>
      <c r="P152" s="732">
        <v>61.299911384444648</v>
      </c>
      <c r="Q152" s="801">
        <v>51.033474867193185</v>
      </c>
      <c r="R152" s="785">
        <v>37.35338562216684</v>
      </c>
      <c r="S152" s="732">
        <v>57.33741442559387</v>
      </c>
      <c r="T152" s="732">
        <v>70.681830911610135</v>
      </c>
      <c r="U152" s="732">
        <v>38.136238953180595</v>
      </c>
      <c r="V152" s="732">
        <v>50.322597924619672</v>
      </c>
      <c r="W152" s="732">
        <v>64.821148846243332</v>
      </c>
      <c r="X152" s="732">
        <v>68.344693536375871</v>
      </c>
      <c r="Y152" s="733">
        <v>65.735442492338819</v>
      </c>
      <c r="Z152" s="733">
        <v>70.691908090244937</v>
      </c>
      <c r="AA152" s="2070">
        <v>54.582663219043383</v>
      </c>
      <c r="AB152" s="2096"/>
      <c r="AC152" s="2096"/>
      <c r="AD152" s="2096"/>
      <c r="AE152" s="2096"/>
      <c r="AF152" s="2096"/>
      <c r="AG152" s="2096"/>
      <c r="AH152" s="2096"/>
      <c r="AI152" s="2096"/>
      <c r="AJ152" s="2096"/>
      <c r="AK152" s="2096"/>
      <c r="AL152" s="2096"/>
      <c r="AM152" s="2096"/>
      <c r="AN152" s="2096"/>
      <c r="AO152" s="2096"/>
      <c r="AP152" s="2096"/>
      <c r="AQ152" s="2096"/>
      <c r="AR152" s="2096"/>
      <c r="AS152" s="2096"/>
      <c r="AT152" s="2096"/>
      <c r="AU152" s="2096"/>
      <c r="AV152" s="2096"/>
      <c r="AW152" s="2096"/>
      <c r="AX152" s="2096"/>
      <c r="AY152" s="2096"/>
      <c r="AZ152" s="215"/>
      <c r="BA152" s="2478"/>
      <c r="BB152" s="235" t="s">
        <v>48</v>
      </c>
      <c r="BC152" s="1179" t="s">
        <v>35</v>
      </c>
      <c r="BD152" s="1199" t="s">
        <v>35</v>
      </c>
      <c r="BE152" s="1199" t="s">
        <v>35</v>
      </c>
      <c r="BF152" s="1199" t="s">
        <v>35</v>
      </c>
      <c r="BG152" s="1220" t="s">
        <v>35</v>
      </c>
      <c r="BH152" s="1241" t="s">
        <v>35</v>
      </c>
      <c r="BI152" s="1199" t="s">
        <v>35</v>
      </c>
      <c r="BJ152" s="1199" t="s">
        <v>35</v>
      </c>
      <c r="BK152" s="1199" t="s">
        <v>35</v>
      </c>
      <c r="BL152" s="1220" t="s">
        <v>35</v>
      </c>
      <c r="BM152" s="1241" t="s">
        <v>35</v>
      </c>
      <c r="BN152" s="1199" t="s">
        <v>35</v>
      </c>
      <c r="BO152" s="1199" t="s">
        <v>35</v>
      </c>
      <c r="BP152" s="1199" t="s">
        <v>35</v>
      </c>
      <c r="BQ152" s="1220" t="s">
        <v>35</v>
      </c>
      <c r="BR152" s="1241" t="s">
        <v>35</v>
      </c>
      <c r="BS152" s="1199" t="s">
        <v>35</v>
      </c>
      <c r="BT152" s="1199" t="s">
        <v>35</v>
      </c>
      <c r="BU152" s="1199" t="s">
        <v>35</v>
      </c>
      <c r="BV152" s="1199" t="s">
        <v>35</v>
      </c>
      <c r="BW152" s="1199" t="s">
        <v>35</v>
      </c>
      <c r="BX152" s="1199" t="s">
        <v>35</v>
      </c>
      <c r="BY152" s="1260" t="s">
        <v>35</v>
      </c>
      <c r="BZ152" s="1260" t="s">
        <v>35</v>
      </c>
      <c r="CA152" s="1260" t="s">
        <v>35</v>
      </c>
      <c r="CB152" s="2115"/>
      <c r="CC152" s="2115"/>
      <c r="CD152" s="2115"/>
      <c r="CE152" s="2115"/>
      <c r="CF152" s="2115"/>
      <c r="CG152" s="2115"/>
      <c r="CH152" s="2115"/>
      <c r="CI152" s="2115"/>
      <c r="CJ152" s="2115"/>
      <c r="CK152" s="2115"/>
      <c r="CL152" s="2115"/>
      <c r="CM152" s="2115"/>
      <c r="CN152" s="2115"/>
      <c r="CO152" s="2115"/>
      <c r="CP152" s="2115"/>
      <c r="CQ152" s="2115"/>
      <c r="CR152" s="2115"/>
      <c r="CS152" s="2115"/>
      <c r="CT152" s="2115"/>
      <c r="CU152" s="2115"/>
      <c r="CV152" s="2115"/>
      <c r="CW152" s="2115"/>
      <c r="CX152" s="2115"/>
      <c r="CY152" s="2115"/>
      <c r="CZ152" s="2115"/>
    </row>
    <row r="153" s="399" customFormat="true" ht="15" customHeight="true" x14ac:dyDescent="0.2">
      <c r="A153" s="2399" t="s">
        <v>176</v>
      </c>
      <c r="B153" s="1072" t="s">
        <v>177</v>
      </c>
      <c r="C153" s="951">
        <v>1.8425948868019518E-2</v>
      </c>
      <c r="D153" s="952">
        <v>2.6765611374155687E-2</v>
      </c>
      <c r="E153" s="952">
        <v>0.14307965030703201</v>
      </c>
      <c r="F153" s="952">
        <v>1.3732351323109726</v>
      </c>
      <c r="G153" s="953">
        <v>15.440579179318245</v>
      </c>
      <c r="H153" s="954">
        <v>0.91209212408088369</v>
      </c>
      <c r="I153" s="952">
        <v>1.4420382752662877</v>
      </c>
      <c r="J153" s="952">
        <v>2.4374967165330133</v>
      </c>
      <c r="K153" s="952">
        <v>3.1192938106426933</v>
      </c>
      <c r="L153" s="955">
        <v>35.963874341710458</v>
      </c>
      <c r="M153" s="956">
        <v>0</v>
      </c>
      <c r="N153" s="952">
        <v>0</v>
      </c>
      <c r="O153" s="952">
        <v>0</v>
      </c>
      <c r="P153" s="952">
        <v>0</v>
      </c>
      <c r="Q153" s="953">
        <v>2.2737335751616334</v>
      </c>
      <c r="R153" s="954">
        <v>0.38568365847095598</v>
      </c>
      <c r="S153" s="952">
        <v>0.62593261981493908</v>
      </c>
      <c r="T153" s="952">
        <v>0.81285991568393834</v>
      </c>
      <c r="U153" s="952">
        <v>10.745147109715607</v>
      </c>
      <c r="V153" s="952">
        <v>3.1385753275006727</v>
      </c>
      <c r="W153" s="952">
        <v>6.5528158057117716E-2</v>
      </c>
      <c r="X153" s="952">
        <v>1.3143149252605921</v>
      </c>
      <c r="Y153" s="952">
        <v>0.7894803287591986</v>
      </c>
      <c r="Z153" s="952">
        <v>0</v>
      </c>
      <c r="AA153" s="2067">
        <v>1.2498971973791488</v>
      </c>
      <c r="AB153" s="615"/>
      <c r="AC153" s="615"/>
      <c r="AD153" s="615"/>
      <c r="AE153" s="615"/>
      <c r="AF153" s="615"/>
      <c r="AG153" s="615"/>
      <c r="AH153" s="615"/>
      <c r="AI153" s="615"/>
      <c r="AJ153" s="615"/>
      <c r="AK153" s="615"/>
      <c r="AL153" s="615"/>
      <c r="AM153" s="615"/>
      <c r="AN153" s="615"/>
      <c r="AO153" s="615"/>
      <c r="AP153" s="615"/>
      <c r="AQ153" s="615"/>
      <c r="AR153" s="615"/>
      <c r="AS153" s="615"/>
      <c r="AT153" s="615"/>
      <c r="AU153" s="615"/>
      <c r="AV153" s="615"/>
      <c r="AW153" s="615"/>
      <c r="AX153" s="615"/>
      <c r="AY153" s="615"/>
      <c r="AZ153" s="216"/>
      <c r="BA153" s="2538" t="s">
        <v>176</v>
      </c>
      <c r="BB153" s="1089" t="s">
        <v>177</v>
      </c>
      <c r="BC153" s="339">
        <v>1.9889920000000001</v>
      </c>
      <c r="BD153" s="305">
        <v>1.9889920000000001</v>
      </c>
      <c r="BE153" s="305">
        <v>13.059661</v>
      </c>
      <c r="BF153" s="305">
        <v>121.94729799999998</v>
      </c>
      <c r="BG153" s="340">
        <v>1442.9226549999992</v>
      </c>
      <c r="BH153" s="351">
        <v>29.838672999999996</v>
      </c>
      <c r="BI153" s="305">
        <v>51.533333999999996</v>
      </c>
      <c r="BJ153" s="305">
        <v>69.412471999999994</v>
      </c>
      <c r="BK153" s="305">
        <v>109.92299799999999</v>
      </c>
      <c r="BL153" s="340">
        <v>1187.8018979999999</v>
      </c>
      <c r="BM153" s="351">
        <v>0</v>
      </c>
      <c r="BN153" s="305">
        <v>0</v>
      </c>
      <c r="BO153" s="305">
        <v>0</v>
      </c>
      <c r="BP153" s="305">
        <v>0</v>
      </c>
      <c r="BQ153" s="340">
        <v>133.39822300000003</v>
      </c>
      <c r="BR153" s="351">
        <v>28.309201000000005</v>
      </c>
      <c r="BS153" s="305">
        <v>25.466115000000002</v>
      </c>
      <c r="BT153" s="305">
        <v>23.206567</v>
      </c>
      <c r="BU153" s="305">
        <v>1251.0490899999995</v>
      </c>
      <c r="BV153" s="305">
        <v>122.64062200000001</v>
      </c>
      <c r="BW153" s="305">
        <v>1.129184</v>
      </c>
      <c r="BX153" s="305">
        <v>26.026925000000002</v>
      </c>
      <c r="BY153" s="306">
        <v>27.726709</v>
      </c>
      <c r="BZ153" s="306">
        <v>0</v>
      </c>
      <c r="CA153" s="306">
        <v>76.353185000000011</v>
      </c>
      <c r="CB153" s="2116"/>
      <c r="CC153" s="2116"/>
      <c r="CD153" s="2116"/>
      <c r="CE153" s="2116"/>
      <c r="CF153" s="2116"/>
      <c r="CG153" s="2116"/>
      <c r="CH153" s="2116"/>
      <c r="CI153" s="2116"/>
      <c r="CJ153" s="2116"/>
      <c r="CK153" s="2116"/>
      <c r="CL153" s="2116"/>
      <c r="CM153" s="2116"/>
      <c r="CN153" s="2116"/>
      <c r="CO153" s="2116"/>
      <c r="CP153" s="2116"/>
      <c r="CQ153" s="2116"/>
      <c r="CR153" s="2116"/>
      <c r="CS153" s="2116"/>
      <c r="CT153" s="2116"/>
      <c r="CU153" s="2116"/>
      <c r="CV153" s="2116"/>
      <c r="CW153" s="2116"/>
      <c r="CX153" s="2116"/>
      <c r="CY153" s="2116"/>
      <c r="CZ153" s="2116"/>
    </row>
    <row r="154" s="399" customFormat="true" ht="15" customHeight="true" x14ac:dyDescent="0.2">
      <c r="A154" s="2399"/>
      <c r="B154" s="1072" t="s">
        <v>178</v>
      </c>
      <c r="C154" s="951">
        <v>15.597378010354394</v>
      </c>
      <c r="D154" s="952">
        <v>16.162346091594937</v>
      </c>
      <c r="E154" s="952">
        <v>20.155782711907452</v>
      </c>
      <c r="F154" s="952">
        <v>17.145925652748041</v>
      </c>
      <c r="G154" s="953">
        <v>13.229648499700138</v>
      </c>
      <c r="H154" s="954">
        <v>18.009144105734126</v>
      </c>
      <c r="I154" s="952">
        <v>17.133386592451277</v>
      </c>
      <c r="J154" s="952">
        <v>11.248431926959231</v>
      </c>
      <c r="K154" s="952">
        <v>17.282663692840874</v>
      </c>
      <c r="L154" s="955">
        <v>10.318566814683962</v>
      </c>
      <c r="M154" s="956">
        <v>17.773156004956039</v>
      </c>
      <c r="N154" s="952">
        <v>15.203851171674684</v>
      </c>
      <c r="O154" s="952">
        <v>15.748661163665423</v>
      </c>
      <c r="P154" s="952">
        <v>22.987268063197551</v>
      </c>
      <c r="Q154" s="953">
        <v>16.397223455743859</v>
      </c>
      <c r="R154" s="954">
        <v>26.009370390772592</v>
      </c>
      <c r="S154" s="952">
        <v>21.715139106787365</v>
      </c>
      <c r="T154" s="952">
        <v>13.229585260271007</v>
      </c>
      <c r="U154" s="952">
        <v>13.398732126189639</v>
      </c>
      <c r="V154" s="952">
        <v>10.083301919481807</v>
      </c>
      <c r="W154" s="952">
        <v>29.866463310466649</v>
      </c>
      <c r="X154" s="952">
        <v>18.115456203337828</v>
      </c>
      <c r="Y154" s="952">
        <v>12.811197978036265</v>
      </c>
      <c r="Z154" s="952">
        <v>9.6202391106607408</v>
      </c>
      <c r="AA154" s="2067">
        <v>13.112054550037804</v>
      </c>
      <c r="AB154" s="615"/>
      <c r="AC154" s="615"/>
      <c r="AD154" s="615"/>
      <c r="AE154" s="615"/>
      <c r="AF154" s="615"/>
      <c r="AG154" s="615"/>
      <c r="AH154" s="615"/>
      <c r="AI154" s="615"/>
      <c r="AJ154" s="615"/>
      <c r="AK154" s="615"/>
      <c r="AL154" s="615"/>
      <c r="AM154" s="615"/>
      <c r="AN154" s="615"/>
      <c r="AO154" s="615"/>
      <c r="AP154" s="615"/>
      <c r="AQ154" s="615"/>
      <c r="AR154" s="615"/>
      <c r="AS154" s="615"/>
      <c r="AT154" s="615"/>
      <c r="AU154" s="615"/>
      <c r="AV154" s="615"/>
      <c r="AW154" s="615"/>
      <c r="AX154" s="615"/>
      <c r="AY154" s="615"/>
      <c r="AZ154" s="216"/>
      <c r="BA154" s="2539"/>
      <c r="BB154" s="1090" t="s">
        <v>178</v>
      </c>
      <c r="BC154" s="341">
        <v>1683.6614660000012</v>
      </c>
      <c r="BD154" s="307">
        <v>1201.0477410000001</v>
      </c>
      <c r="BE154" s="307">
        <v>1839.7283530000002</v>
      </c>
      <c r="BF154" s="307">
        <v>1522.608369</v>
      </c>
      <c r="BG154" s="342">
        <v>1236.3111069999993</v>
      </c>
      <c r="BH154" s="352">
        <v>589.16084000000035</v>
      </c>
      <c r="BI154" s="307">
        <v>612.28647600000022</v>
      </c>
      <c r="BJ154" s="307">
        <v>320.32103300000028</v>
      </c>
      <c r="BK154" s="307">
        <v>609.03599399999985</v>
      </c>
      <c r="BL154" s="342">
        <v>340.79791099999994</v>
      </c>
      <c r="BM154" s="352">
        <v>447.11789700000003</v>
      </c>
      <c r="BN154" s="307">
        <v>1381.9100520000018</v>
      </c>
      <c r="BO154" s="307">
        <v>963.49656800000037</v>
      </c>
      <c r="BP154" s="307">
        <v>1257.2176109999994</v>
      </c>
      <c r="BQ154" s="342">
        <v>962.01265399999943</v>
      </c>
      <c r="BR154" s="352">
        <v>1909.0891670000001</v>
      </c>
      <c r="BS154" s="307">
        <v>883.48204299999952</v>
      </c>
      <c r="BT154" s="307">
        <v>377.69516100000004</v>
      </c>
      <c r="BU154" s="307">
        <v>1560.0039219999996</v>
      </c>
      <c r="BV154" s="307">
        <v>394.00756400000017</v>
      </c>
      <c r="BW154" s="307">
        <v>514.66016300000013</v>
      </c>
      <c r="BX154" s="307">
        <v>358.73412899999994</v>
      </c>
      <c r="BY154" s="308">
        <v>449.93186699999984</v>
      </c>
      <c r="BZ154" s="308">
        <v>234.76944399999988</v>
      </c>
      <c r="CA154" s="308">
        <v>800.98357600000008</v>
      </c>
      <c r="CB154" s="2116"/>
      <c r="CC154" s="2116"/>
      <c r="CD154" s="2116"/>
      <c r="CE154" s="2116"/>
      <c r="CF154" s="2116"/>
      <c r="CG154" s="2116"/>
      <c r="CH154" s="2116"/>
      <c r="CI154" s="2116"/>
      <c r="CJ154" s="2116"/>
      <c r="CK154" s="2116"/>
      <c r="CL154" s="2116"/>
      <c r="CM154" s="2116"/>
      <c r="CN154" s="2116"/>
      <c r="CO154" s="2116"/>
      <c r="CP154" s="2116"/>
      <c r="CQ154" s="2116"/>
      <c r="CR154" s="2116"/>
      <c r="CS154" s="2116"/>
      <c r="CT154" s="2116"/>
      <c r="CU154" s="2116"/>
      <c r="CV154" s="2116"/>
      <c r="CW154" s="2116"/>
      <c r="CX154" s="2116"/>
      <c r="CY154" s="2116"/>
      <c r="CZ154" s="2116"/>
    </row>
    <row r="155" s="399" customFormat="true" ht="15" customHeight="true" x14ac:dyDescent="0.2">
      <c r="A155" s="2399"/>
      <c r="B155" s="1072" t="s">
        <v>179</v>
      </c>
      <c r="C155" s="951">
        <v>16.476958511586961</v>
      </c>
      <c r="D155" s="952">
        <v>23.810406398359376</v>
      </c>
      <c r="E155" s="952">
        <v>32.752492562028635</v>
      </c>
      <c r="F155" s="952">
        <v>64.874288345128164</v>
      </c>
      <c r="G155" s="953">
        <v>68.363200421153437</v>
      </c>
      <c r="H155" s="954">
        <v>54.842882454714029</v>
      </c>
      <c r="I155" s="952">
        <v>72.411912990025414</v>
      </c>
      <c r="J155" s="952">
        <v>81.143175833688545</v>
      </c>
      <c r="K155" s="952">
        <v>75.844846582402184</v>
      </c>
      <c r="L155" s="955">
        <v>52.648630821385403</v>
      </c>
      <c r="M155" s="956">
        <v>25.267620271064615</v>
      </c>
      <c r="N155" s="952">
        <v>14.194240270809514</v>
      </c>
      <c r="O155" s="952">
        <v>22.950484512653723</v>
      </c>
      <c r="P155" s="952">
        <v>27.667788435546264</v>
      </c>
      <c r="Q155" s="953">
        <v>46.697945757776594</v>
      </c>
      <c r="R155" s="954">
        <v>27.82089607009593</v>
      </c>
      <c r="S155" s="952">
        <v>31.426522532566619</v>
      </c>
      <c r="T155" s="952">
        <v>29.694380388105056</v>
      </c>
      <c r="U155" s="952">
        <v>71.748109041710464</v>
      </c>
      <c r="V155" s="952">
        <v>25.140039960407645</v>
      </c>
      <c r="W155" s="952">
        <v>37.543091286364721</v>
      </c>
      <c r="X155" s="952">
        <v>33.606758218639612</v>
      </c>
      <c r="Y155" s="952">
        <v>28.340985920192828</v>
      </c>
      <c r="Z155" s="952">
        <v>31.602748981989059</v>
      </c>
      <c r="AA155" s="2067">
        <v>34.437809936743527</v>
      </c>
      <c r="AB155" s="615"/>
      <c r="AC155" s="615"/>
      <c r="AD155" s="615"/>
      <c r="AE155" s="615"/>
      <c r="AF155" s="615"/>
      <c r="AG155" s="615"/>
      <c r="AH155" s="615"/>
      <c r="AI155" s="615"/>
      <c r="AJ155" s="615"/>
      <c r="AK155" s="615"/>
      <c r="AL155" s="615"/>
      <c r="AM155" s="615"/>
      <c r="AN155" s="615"/>
      <c r="AO155" s="615"/>
      <c r="AP155" s="615"/>
      <c r="AQ155" s="615"/>
      <c r="AR155" s="615"/>
      <c r="AS155" s="615"/>
      <c r="AT155" s="615"/>
      <c r="AU155" s="615"/>
      <c r="AV155" s="615"/>
      <c r="AW155" s="615"/>
      <c r="AX155" s="615"/>
      <c r="AY155" s="615"/>
      <c r="AZ155" s="216"/>
      <c r="BA155" s="2539"/>
      <c r="BB155" s="1090" t="s">
        <v>179</v>
      </c>
      <c r="BC155" s="341">
        <v>1778.6079240000015</v>
      </c>
      <c r="BD155" s="307">
        <v>1769.3863660000006</v>
      </c>
      <c r="BE155" s="307">
        <v>2989.4988480000025</v>
      </c>
      <c r="BF155" s="307">
        <v>5761.0266350000047</v>
      </c>
      <c r="BG155" s="342">
        <v>6388.5434289999994</v>
      </c>
      <c r="BH155" s="352">
        <v>1794.1595950000012</v>
      </c>
      <c r="BI155" s="307">
        <v>2587.7449729999944</v>
      </c>
      <c r="BJ155" s="307">
        <v>2310.7101569999995</v>
      </c>
      <c r="BK155" s="307">
        <v>2672.7501240000033</v>
      </c>
      <c r="BL155" s="342">
        <v>1738.8600299999996</v>
      </c>
      <c r="BM155" s="352">
        <v>635.65554900000018</v>
      </c>
      <c r="BN155" s="307">
        <v>1290.1443910000014</v>
      </c>
      <c r="BO155" s="307">
        <v>1404.101138</v>
      </c>
      <c r="BP155" s="307">
        <v>1513.204213</v>
      </c>
      <c r="BQ155" s="342">
        <v>2739.7330320000019</v>
      </c>
      <c r="BR155" s="352">
        <v>2042.0552480000013</v>
      </c>
      <c r="BS155" s="307">
        <v>1278.5903969999997</v>
      </c>
      <c r="BT155" s="307">
        <v>847.75324100000057</v>
      </c>
      <c r="BU155" s="307">
        <v>8353.5763269999861</v>
      </c>
      <c r="BV155" s="307">
        <v>982.35339800000008</v>
      </c>
      <c r="BW155" s="307">
        <v>646.94414200000085</v>
      </c>
      <c r="BX155" s="307">
        <v>665.50303799999995</v>
      </c>
      <c r="BY155" s="308">
        <v>995.34116400000039</v>
      </c>
      <c r="BZ155" s="308">
        <v>771.22405400000014</v>
      </c>
      <c r="CA155" s="308">
        <v>2103.7221930000001</v>
      </c>
      <c r="CB155" s="2116"/>
      <c r="CC155" s="2116"/>
      <c r="CD155" s="2116"/>
      <c r="CE155" s="2116"/>
      <c r="CF155" s="2116"/>
      <c r="CG155" s="2116"/>
      <c r="CH155" s="2116"/>
      <c r="CI155" s="2116"/>
      <c r="CJ155" s="2116"/>
      <c r="CK155" s="2116"/>
      <c r="CL155" s="2116"/>
      <c r="CM155" s="2116"/>
      <c r="CN155" s="2116"/>
      <c r="CO155" s="2116"/>
      <c r="CP155" s="2116"/>
      <c r="CQ155" s="2116"/>
      <c r="CR155" s="2116"/>
      <c r="CS155" s="2116"/>
      <c r="CT155" s="2116"/>
      <c r="CU155" s="2116"/>
      <c r="CV155" s="2116"/>
      <c r="CW155" s="2116"/>
      <c r="CX155" s="2116"/>
      <c r="CY155" s="2116"/>
      <c r="CZ155" s="2116"/>
    </row>
    <row r="156" s="399" customFormat="true" ht="15" customHeight="true" x14ac:dyDescent="0.2">
      <c r="A156" s="2399"/>
      <c r="B156" s="1072" t="s">
        <v>180</v>
      </c>
      <c r="C156" s="951">
        <v>67.907237529190752</v>
      </c>
      <c r="D156" s="952">
        <v>60.000481898671843</v>
      </c>
      <c r="E156" s="952">
        <v>46.948645075757291</v>
      </c>
      <c r="F156" s="952">
        <v>16.606550869812679</v>
      </c>
      <c r="G156" s="953">
        <v>2.9665718998279651</v>
      </c>
      <c r="H156" s="954">
        <v>26.235881315471225</v>
      </c>
      <c r="I156" s="952">
        <v>9.0126621422569055</v>
      </c>
      <c r="J156" s="952">
        <v>5.1708955228191451</v>
      </c>
      <c r="K156" s="952">
        <v>3.7531959141141908</v>
      </c>
      <c r="L156" s="955">
        <v>1.068928022220069</v>
      </c>
      <c r="M156" s="956">
        <v>56.959223723979377</v>
      </c>
      <c r="N156" s="952">
        <v>70.601908557515742</v>
      </c>
      <c r="O156" s="952">
        <v>61.300854323681151</v>
      </c>
      <c r="P156" s="952">
        <v>49.344943501256161</v>
      </c>
      <c r="Q156" s="953">
        <v>34.631097211318014</v>
      </c>
      <c r="R156" s="954">
        <v>45.784049880660355</v>
      </c>
      <c r="S156" s="952">
        <v>46.232405740830934</v>
      </c>
      <c r="T156" s="952">
        <v>56.263174435939845</v>
      </c>
      <c r="U156" s="952">
        <v>4.1080117223841865</v>
      </c>
      <c r="V156" s="952">
        <v>61.638082792609893</v>
      </c>
      <c r="W156" s="952">
        <v>32.524917245111503</v>
      </c>
      <c r="X156" s="952">
        <v>46.963470652761949</v>
      </c>
      <c r="Y156" s="952">
        <v>58.058335773011841</v>
      </c>
      <c r="Z156" s="952">
        <v>58.777011907350172</v>
      </c>
      <c r="AA156" s="2067">
        <v>51.200238315839478</v>
      </c>
      <c r="AB156" s="615"/>
      <c r="AC156" s="615"/>
      <c r="AD156" s="615"/>
      <c r="AE156" s="615"/>
      <c r="AF156" s="615"/>
      <c r="AG156" s="615"/>
      <c r="AH156" s="615"/>
      <c r="AI156" s="615"/>
      <c r="AJ156" s="615"/>
      <c r="AK156" s="615"/>
      <c r="AL156" s="615"/>
      <c r="AM156" s="615"/>
      <c r="AN156" s="615"/>
      <c r="AO156" s="615"/>
      <c r="AP156" s="615"/>
      <c r="AQ156" s="615"/>
      <c r="AR156" s="615"/>
      <c r="AS156" s="615"/>
      <c r="AT156" s="615"/>
      <c r="AU156" s="615"/>
      <c r="AV156" s="615"/>
      <c r="AW156" s="615"/>
      <c r="AX156" s="615"/>
      <c r="AY156" s="615"/>
      <c r="AZ156" s="216"/>
      <c r="BA156" s="2539"/>
      <c r="BB156" s="1090" t="s">
        <v>180</v>
      </c>
      <c r="BC156" s="341">
        <v>7330.2576249999984</v>
      </c>
      <c r="BD156" s="307">
        <v>4458.7241750000067</v>
      </c>
      <c r="BE156" s="307">
        <v>4285.2592090000062</v>
      </c>
      <c r="BF156" s="307">
        <v>1474.7103100000002</v>
      </c>
      <c r="BG156" s="342">
        <v>277.22624600000006</v>
      </c>
      <c r="BH156" s="352">
        <v>858.29475200000047</v>
      </c>
      <c r="BI156" s="307">
        <v>322.0805830000001</v>
      </c>
      <c r="BJ156" s="307">
        <v>147.25133299999996</v>
      </c>
      <c r="BK156" s="307">
        <v>132.26152199999999</v>
      </c>
      <c r="BL156" s="342">
        <v>35.304169999999999</v>
      </c>
      <c r="BM156" s="352">
        <v>1432.9187409999986</v>
      </c>
      <c r="BN156" s="307">
        <v>6417.156154999986</v>
      </c>
      <c r="BO156" s="307">
        <v>3750.3608810000028</v>
      </c>
      <c r="BP156" s="307">
        <v>2698.7692410000009</v>
      </c>
      <c r="BQ156" s="342">
        <v>2031.7801869999987</v>
      </c>
      <c r="BR156" s="352">
        <v>3360.5516910000065</v>
      </c>
      <c r="BS156" s="307">
        <v>1880.9688520000038</v>
      </c>
      <c r="BT156" s="307">
        <v>1606.273235999998</v>
      </c>
      <c r="BU156" s="307">
        <v>478.29259799999988</v>
      </c>
      <c r="BV156" s="307">
        <v>2408.5236209999975</v>
      </c>
      <c r="BW156" s="307">
        <v>560.47075400000062</v>
      </c>
      <c r="BX156" s="307">
        <v>930.00140600000077</v>
      </c>
      <c r="BY156" s="308">
        <v>2039.0205080000012</v>
      </c>
      <c r="BZ156" s="308">
        <v>1434.3766560000004</v>
      </c>
      <c r="CA156" s="308">
        <v>3127.6982429999939</v>
      </c>
      <c r="CB156" s="2116"/>
      <c r="CC156" s="2116"/>
      <c r="CD156" s="2116"/>
      <c r="CE156" s="2116"/>
      <c r="CF156" s="2116"/>
      <c r="CG156" s="2116"/>
      <c r="CH156" s="2116"/>
      <c r="CI156" s="2116"/>
      <c r="CJ156" s="2116"/>
      <c r="CK156" s="2116"/>
      <c r="CL156" s="2116"/>
      <c r="CM156" s="2116"/>
      <c r="CN156" s="2116"/>
      <c r="CO156" s="2116"/>
      <c r="CP156" s="2116"/>
      <c r="CQ156" s="2116"/>
      <c r="CR156" s="2116"/>
      <c r="CS156" s="2116"/>
      <c r="CT156" s="2116"/>
      <c r="CU156" s="2116"/>
      <c r="CV156" s="2116"/>
      <c r="CW156" s="2116"/>
      <c r="CX156" s="2116"/>
      <c r="CY156" s="2116"/>
      <c r="CZ156" s="2116"/>
    </row>
    <row r="157" s="239" customFormat="true" ht="15" customHeight="true" x14ac:dyDescent="0.2">
      <c r="A157" s="720"/>
      <c r="B157" s="1073"/>
      <c r="C157" s="926"/>
      <c r="D157" s="888"/>
      <c r="E157" s="888"/>
      <c r="F157" s="888"/>
      <c r="G157" s="889"/>
      <c r="H157" s="927"/>
      <c r="I157" s="888"/>
      <c r="J157" s="888"/>
      <c r="K157" s="888"/>
      <c r="L157" s="928"/>
      <c r="M157" s="926"/>
      <c r="N157" s="888"/>
      <c r="O157" s="888"/>
      <c r="P157" s="888"/>
      <c r="Q157" s="889"/>
      <c r="R157" s="927"/>
      <c r="S157" s="888"/>
      <c r="T157" s="888"/>
      <c r="U157" s="888"/>
      <c r="V157" s="888"/>
      <c r="W157" s="888"/>
      <c r="X157" s="888"/>
      <c r="Y157" s="888"/>
      <c r="Z157" s="888"/>
      <c r="AA157" s="928"/>
      <c r="AB157" s="615"/>
      <c r="AC157" s="615"/>
      <c r="AD157" s="615"/>
      <c r="AE157" s="615"/>
      <c r="AF157" s="615"/>
      <c r="AG157" s="615"/>
      <c r="AH157" s="615"/>
      <c r="AI157" s="615"/>
      <c r="AJ157" s="615"/>
      <c r="AK157" s="615"/>
      <c r="AL157" s="615"/>
      <c r="AM157" s="615"/>
      <c r="AN157" s="615"/>
      <c r="AO157" s="615"/>
      <c r="AP157" s="615"/>
      <c r="AQ157" s="615"/>
      <c r="AR157" s="615"/>
      <c r="AS157" s="615"/>
      <c r="AT157" s="615"/>
      <c r="AU157" s="615"/>
      <c r="AV157" s="615"/>
      <c r="AW157" s="615"/>
      <c r="AX157" s="615"/>
      <c r="AY157" s="615"/>
      <c r="AZ157" s="216"/>
      <c r="BA157" s="2540"/>
      <c r="BB157" s="1091" t="s">
        <v>181</v>
      </c>
      <c r="BC157" s="341">
        <v>10794.516006999987</v>
      </c>
      <c r="BD157" s="307">
        <v>7431.1472739999845</v>
      </c>
      <c r="BE157" s="307">
        <v>9127.5460709999716</v>
      </c>
      <c r="BF157" s="307">
        <v>8880.2926120000175</v>
      </c>
      <c r="BG157" s="342">
        <v>9345.0034370000176</v>
      </c>
      <c r="BH157" s="352">
        <v>3271.4538599999933</v>
      </c>
      <c r="BI157" s="307">
        <v>3573.6453659999988</v>
      </c>
      <c r="BJ157" s="307">
        <v>2847.6949950000017</v>
      </c>
      <c r="BK157" s="307">
        <v>3523.9706380000052</v>
      </c>
      <c r="BL157" s="342">
        <v>3302.7640090000032</v>
      </c>
      <c r="BM157" s="352">
        <v>2515.6921869999978</v>
      </c>
      <c r="BN157" s="307">
        <v>9089.2105979999942</v>
      </c>
      <c r="BO157" s="307">
        <v>6117.9585869999846</v>
      </c>
      <c r="BP157" s="307">
        <v>5469.1910650000018</v>
      </c>
      <c r="BQ157" s="342">
        <v>5866.9240959999943</v>
      </c>
      <c r="BR157" s="352">
        <v>7340.0053070000204</v>
      </c>
      <c r="BS157" s="307">
        <v>4068.5074070000087</v>
      </c>
      <c r="BT157" s="307">
        <v>2854.9282050000029</v>
      </c>
      <c r="BU157" s="307">
        <v>11642.921936999997</v>
      </c>
      <c r="BV157" s="307">
        <v>3907.5252049999972</v>
      </c>
      <c r="BW157" s="307">
        <v>1723.2042430000017</v>
      </c>
      <c r="BX157" s="307">
        <v>1980.2654980000009</v>
      </c>
      <c r="BY157" s="308">
        <v>3512.0202479999971</v>
      </c>
      <c r="BZ157" s="308">
        <v>2440.3701540000011</v>
      </c>
      <c r="CA157" s="308">
        <v>6108.7571969999972</v>
      </c>
      <c r="CB157" s="2116"/>
      <c r="CC157" s="2116"/>
      <c r="CD157" s="2116"/>
      <c r="CE157" s="2116"/>
      <c r="CF157" s="2116"/>
      <c r="CG157" s="2116"/>
      <c r="CH157" s="2116"/>
      <c r="CI157" s="2116"/>
      <c r="CJ157" s="2116"/>
      <c r="CK157" s="2116"/>
      <c r="CL157" s="2116"/>
      <c r="CM157" s="2116"/>
      <c r="CN157" s="2116"/>
      <c r="CO157" s="2116"/>
      <c r="CP157" s="2116"/>
      <c r="CQ157" s="2116"/>
      <c r="CR157" s="2116"/>
      <c r="CS157" s="2116"/>
      <c r="CT157" s="2116"/>
      <c r="CU157" s="2116"/>
      <c r="CV157" s="2116"/>
      <c r="CW157" s="2116"/>
      <c r="CX157" s="2116"/>
      <c r="CY157" s="2116"/>
      <c r="CZ157" s="2116"/>
    </row>
    <row r="158" s="239" customFormat="true" ht="15" customHeight="true" x14ac:dyDescent="0.2">
      <c r="A158" s="724"/>
      <c r="B158" s="863"/>
      <c r="C158" s="926"/>
      <c r="D158" s="888"/>
      <c r="E158" s="888"/>
      <c r="F158" s="888"/>
      <c r="G158" s="889"/>
      <c r="H158" s="927"/>
      <c r="I158" s="888"/>
      <c r="J158" s="888"/>
      <c r="K158" s="888"/>
      <c r="L158" s="928"/>
      <c r="M158" s="926"/>
      <c r="N158" s="888"/>
      <c r="O158" s="888"/>
      <c r="P158" s="888"/>
      <c r="Q158" s="889"/>
      <c r="R158" s="927"/>
      <c r="S158" s="888"/>
      <c r="T158" s="888"/>
      <c r="U158" s="888"/>
      <c r="V158" s="888"/>
      <c r="W158" s="888"/>
      <c r="X158" s="888"/>
      <c r="Y158" s="888"/>
      <c r="Z158" s="888"/>
      <c r="AA158" s="928"/>
      <c r="AB158" s="615"/>
      <c r="AC158" s="615"/>
      <c r="AD158" s="615"/>
      <c r="AE158" s="615"/>
      <c r="AF158" s="615"/>
      <c r="AG158" s="615"/>
      <c r="AH158" s="615"/>
      <c r="AI158" s="615"/>
      <c r="AJ158" s="615"/>
      <c r="AK158" s="615"/>
      <c r="AL158" s="615"/>
      <c r="AM158" s="615"/>
      <c r="AN158" s="615"/>
      <c r="AO158" s="615"/>
      <c r="AP158" s="615"/>
      <c r="AQ158" s="615"/>
      <c r="AR158" s="615"/>
      <c r="AS158" s="615"/>
      <c r="AT158" s="615"/>
      <c r="AU158" s="615"/>
      <c r="AV158" s="615"/>
      <c r="AW158" s="615"/>
      <c r="AX158" s="615"/>
      <c r="AY158" s="615"/>
      <c r="AZ158" s="216"/>
      <c r="BA158" s="393"/>
      <c r="BB158" s="159"/>
      <c r="BC158" s="341"/>
      <c r="BD158" s="307"/>
      <c r="BE158" s="307"/>
      <c r="BF158" s="307"/>
      <c r="BG158" s="342"/>
      <c r="BH158" s="352"/>
      <c r="BI158" s="307"/>
      <c r="BJ158" s="307"/>
      <c r="BK158" s="307"/>
      <c r="BL158" s="342"/>
      <c r="BM158" s="352"/>
      <c r="BN158" s="307"/>
      <c r="BO158" s="307"/>
      <c r="BP158" s="307"/>
      <c r="BQ158" s="342"/>
      <c r="BR158" s="352"/>
      <c r="BS158" s="307"/>
      <c r="BT158" s="307"/>
      <c r="BU158" s="307"/>
      <c r="BV158" s="307"/>
      <c r="BW158" s="307"/>
      <c r="BX158" s="307"/>
      <c r="BY158" s="308"/>
      <c r="BZ158" s="308"/>
      <c r="CA158" s="308"/>
      <c r="CB158" s="2116"/>
      <c r="CC158" s="2116"/>
      <c r="CD158" s="2116"/>
      <c r="CE158" s="2116"/>
      <c r="CF158" s="2116"/>
      <c r="CG158" s="2116"/>
      <c r="CH158" s="2116"/>
      <c r="CI158" s="2116"/>
      <c r="CJ158" s="2116"/>
      <c r="CK158" s="2116"/>
      <c r="CL158" s="2116"/>
      <c r="CM158" s="2116"/>
      <c r="CN158" s="2116"/>
      <c r="CO158" s="2116"/>
      <c r="CP158" s="2116"/>
      <c r="CQ158" s="2116"/>
      <c r="CR158" s="2116"/>
      <c r="CS158" s="2116"/>
      <c r="CT158" s="2116"/>
      <c r="CU158" s="2116"/>
      <c r="CV158" s="2116"/>
      <c r="CW158" s="2116"/>
      <c r="CX158" s="2116"/>
      <c r="CY158" s="2116"/>
      <c r="CZ158" s="2116"/>
    </row>
    <row r="159" s="399" customFormat="true" ht="15" customHeight="true" x14ac:dyDescent="0.2">
      <c r="A159" s="644"/>
      <c r="B159" s="645"/>
      <c r="C159" s="957"/>
      <c r="D159" s="958"/>
      <c r="E159" s="958"/>
      <c r="F159" s="958"/>
      <c r="G159" s="959"/>
      <c r="H159" s="960"/>
      <c r="I159" s="958"/>
      <c r="J159" s="958"/>
      <c r="K159" s="958"/>
      <c r="L159" s="961"/>
      <c r="M159" s="962"/>
      <c r="N159" s="958"/>
      <c r="O159" s="958"/>
      <c r="P159" s="958"/>
      <c r="Q159" s="959"/>
      <c r="R159" s="960"/>
      <c r="S159" s="958"/>
      <c r="T159" s="958"/>
      <c r="U159" s="958"/>
      <c r="V159" s="958"/>
      <c r="W159" s="958"/>
      <c r="X159" s="958"/>
      <c r="Y159" s="958"/>
      <c r="Z159" s="958"/>
      <c r="AA159" s="2071"/>
      <c r="AB159" s="615"/>
      <c r="AC159" s="615"/>
      <c r="AD159" s="615"/>
      <c r="AE159" s="615"/>
      <c r="AF159" s="615"/>
      <c r="AG159" s="615"/>
      <c r="AH159" s="615"/>
      <c r="AI159" s="615"/>
      <c r="AJ159" s="615"/>
      <c r="AK159" s="615"/>
      <c r="AL159" s="615"/>
      <c r="AM159" s="615"/>
      <c r="AN159" s="615"/>
      <c r="AO159" s="615"/>
      <c r="AP159" s="615"/>
      <c r="AQ159" s="615"/>
      <c r="AR159" s="615"/>
      <c r="AS159" s="615"/>
      <c r="AT159" s="615"/>
      <c r="AU159" s="615"/>
      <c r="AV159" s="615"/>
      <c r="AW159" s="615"/>
      <c r="AX159" s="615"/>
      <c r="AY159" s="615"/>
      <c r="AZ159" s="216"/>
      <c r="BA159" s="393"/>
      <c r="BB159" s="159"/>
      <c r="BC159" s="341"/>
      <c r="BD159" s="307"/>
      <c r="BE159" s="307"/>
      <c r="BF159" s="307"/>
      <c r="BG159" s="342"/>
      <c r="BH159" s="352"/>
      <c r="BI159" s="307"/>
      <c r="BJ159" s="307"/>
      <c r="BK159" s="307"/>
      <c r="BL159" s="342"/>
      <c r="BM159" s="352"/>
      <c r="BN159" s="307"/>
      <c r="BO159" s="307"/>
      <c r="BP159" s="307"/>
      <c r="BQ159" s="342"/>
      <c r="BR159" s="352"/>
      <c r="BS159" s="307"/>
      <c r="BT159" s="307"/>
      <c r="BU159" s="307"/>
      <c r="BV159" s="307"/>
      <c r="BW159" s="307"/>
      <c r="BX159" s="307"/>
      <c r="BY159" s="308"/>
      <c r="BZ159" s="308"/>
      <c r="CA159" s="308"/>
      <c r="CB159" s="2116"/>
      <c r="CC159" s="2116"/>
      <c r="CD159" s="2116"/>
      <c r="CE159" s="2116"/>
      <c r="CF159" s="2116"/>
      <c r="CG159" s="2116"/>
      <c r="CH159" s="2116"/>
      <c r="CI159" s="2116"/>
      <c r="CJ159" s="2116"/>
      <c r="CK159" s="2116"/>
      <c r="CL159" s="2116"/>
      <c r="CM159" s="2116"/>
      <c r="CN159" s="2116"/>
      <c r="CO159" s="2116"/>
      <c r="CP159" s="2116"/>
      <c r="CQ159" s="2116"/>
      <c r="CR159" s="2116"/>
      <c r="CS159" s="2116"/>
      <c r="CT159" s="2116"/>
      <c r="CU159" s="2116"/>
      <c r="CV159" s="2116"/>
      <c r="CW159" s="2116"/>
      <c r="CX159" s="2116"/>
      <c r="CY159" s="2116"/>
      <c r="CZ159" s="2116"/>
    </row>
    <row r="160" s="399" customFormat="true" ht="15" customHeight="true" x14ac:dyDescent="0.2">
      <c r="A160" s="656"/>
      <c r="B160" s="1074"/>
      <c r="C160" s="734"/>
      <c r="D160" s="735"/>
      <c r="E160" s="735"/>
      <c r="F160" s="735"/>
      <c r="G160" s="802"/>
      <c r="H160" s="786"/>
      <c r="I160" s="735"/>
      <c r="J160" s="735"/>
      <c r="K160" s="735"/>
      <c r="L160" s="754"/>
      <c r="M160" s="769"/>
      <c r="N160" s="735"/>
      <c r="O160" s="735"/>
      <c r="P160" s="735"/>
      <c r="Q160" s="802"/>
      <c r="R160" s="786"/>
      <c r="S160" s="735"/>
      <c r="T160" s="735"/>
      <c r="U160" s="735"/>
      <c r="V160" s="735"/>
      <c r="W160" s="735"/>
      <c r="X160" s="735"/>
      <c r="Y160" s="735"/>
      <c r="Z160" s="735"/>
      <c r="AA160" s="2072"/>
      <c r="AB160" s="615"/>
      <c r="AC160" s="615"/>
      <c r="AD160" s="615"/>
      <c r="AE160" s="615"/>
      <c r="AF160" s="615"/>
      <c r="AG160" s="615"/>
      <c r="AH160" s="615"/>
      <c r="AI160" s="615"/>
      <c r="AJ160" s="615"/>
      <c r="AK160" s="615"/>
      <c r="AL160" s="615"/>
      <c r="AM160" s="615"/>
      <c r="AN160" s="615"/>
      <c r="AO160" s="615"/>
      <c r="AP160" s="615"/>
      <c r="AQ160" s="615"/>
      <c r="AR160" s="615"/>
      <c r="AS160" s="615"/>
      <c r="AT160" s="615"/>
      <c r="AU160" s="615"/>
      <c r="AV160" s="615"/>
      <c r="AW160" s="615"/>
      <c r="AX160" s="615"/>
      <c r="AY160" s="615"/>
      <c r="AZ160" s="216"/>
      <c r="BA160" s="393"/>
      <c r="BB160" s="159"/>
      <c r="BC160" s="341"/>
      <c r="BD160" s="307"/>
      <c r="BE160" s="307"/>
      <c r="BF160" s="307"/>
      <c r="BG160" s="342"/>
      <c r="BH160" s="352"/>
      <c r="BI160" s="307"/>
      <c r="BJ160" s="307"/>
      <c r="BK160" s="307"/>
      <c r="BL160" s="342"/>
      <c r="BM160" s="352"/>
      <c r="BN160" s="307"/>
      <c r="BO160" s="307"/>
      <c r="BP160" s="307"/>
      <c r="BQ160" s="342"/>
      <c r="BR160" s="352"/>
      <c r="BS160" s="307"/>
      <c r="BT160" s="307"/>
      <c r="BU160" s="307"/>
      <c r="BV160" s="307"/>
      <c r="BW160" s="307"/>
      <c r="BX160" s="307"/>
      <c r="BY160" s="308"/>
      <c r="BZ160" s="308"/>
      <c r="CA160" s="308"/>
      <c r="CB160" s="2116"/>
      <c r="CC160" s="2116"/>
      <c r="CD160" s="2116"/>
      <c r="CE160" s="2116"/>
      <c r="CF160" s="2116"/>
      <c r="CG160" s="2116"/>
      <c r="CH160" s="2116"/>
      <c r="CI160" s="2116"/>
      <c r="CJ160" s="2116"/>
      <c r="CK160" s="2116"/>
      <c r="CL160" s="2116"/>
      <c r="CM160" s="2116"/>
      <c r="CN160" s="2116"/>
      <c r="CO160" s="2116"/>
      <c r="CP160" s="2116"/>
      <c r="CQ160" s="2116"/>
      <c r="CR160" s="2116"/>
      <c r="CS160" s="2116"/>
      <c r="CT160" s="2116"/>
      <c r="CU160" s="2116"/>
      <c r="CV160" s="2116"/>
      <c r="CW160" s="2116"/>
      <c r="CX160" s="2116"/>
      <c r="CY160" s="2116"/>
      <c r="CZ160" s="2116"/>
    </row>
    <row r="161" s="399" customFormat="true" ht="15" customHeight="true" x14ac:dyDescent="0.2">
      <c r="A161" s="657"/>
      <c r="B161" s="1075"/>
      <c r="C161" s="736"/>
      <c r="D161" s="737"/>
      <c r="E161" s="737"/>
      <c r="F161" s="737"/>
      <c r="G161" s="803"/>
      <c r="H161" s="787"/>
      <c r="I161" s="737"/>
      <c r="J161" s="737"/>
      <c r="K161" s="737"/>
      <c r="L161" s="755"/>
      <c r="M161" s="770"/>
      <c r="N161" s="737"/>
      <c r="O161" s="737"/>
      <c r="P161" s="737"/>
      <c r="Q161" s="803"/>
      <c r="R161" s="787"/>
      <c r="S161" s="737"/>
      <c r="T161" s="737"/>
      <c r="U161" s="737"/>
      <c r="V161" s="737"/>
      <c r="W161" s="737"/>
      <c r="X161" s="737"/>
      <c r="Y161" s="737"/>
      <c r="Z161" s="737"/>
      <c r="AA161" s="2073"/>
      <c r="AB161" s="615"/>
      <c r="AC161" s="615"/>
      <c r="AD161" s="615"/>
      <c r="AE161" s="615"/>
      <c r="AF161" s="615"/>
      <c r="AG161" s="615"/>
      <c r="AH161" s="615"/>
      <c r="AI161" s="615"/>
      <c r="AJ161" s="615"/>
      <c r="AK161" s="615"/>
      <c r="AL161" s="615"/>
      <c r="AM161" s="615"/>
      <c r="AN161" s="615"/>
      <c r="AO161" s="615"/>
      <c r="AP161" s="615"/>
      <c r="AQ161" s="615"/>
      <c r="AR161" s="615"/>
      <c r="AS161" s="615"/>
      <c r="AT161" s="615"/>
      <c r="AU161" s="615"/>
      <c r="AV161" s="615"/>
      <c r="AW161" s="615"/>
      <c r="AX161" s="615"/>
      <c r="AY161" s="615"/>
      <c r="AZ161" s="216"/>
      <c r="BA161" s="393"/>
      <c r="BB161" s="159"/>
      <c r="BC161" s="341"/>
      <c r="BD161" s="307"/>
      <c r="BE161" s="307"/>
      <c r="BF161" s="307"/>
      <c r="BG161" s="342"/>
      <c r="BH161" s="352"/>
      <c r="BI161" s="307"/>
      <c r="BJ161" s="307"/>
      <c r="BK161" s="307"/>
      <c r="BL161" s="342"/>
      <c r="BM161" s="352"/>
      <c r="BN161" s="307"/>
      <c r="BO161" s="307"/>
      <c r="BP161" s="307"/>
      <c r="BQ161" s="342"/>
      <c r="BR161" s="352"/>
      <c r="BS161" s="307"/>
      <c r="BT161" s="307"/>
      <c r="BU161" s="307"/>
      <c r="BV161" s="307"/>
      <c r="BW161" s="307"/>
      <c r="BX161" s="307"/>
      <c r="BY161" s="308"/>
      <c r="BZ161" s="308"/>
      <c r="CA161" s="308"/>
      <c r="CB161" s="2116"/>
      <c r="CC161" s="2116"/>
      <c r="CD161" s="2116"/>
      <c r="CE161" s="2116"/>
      <c r="CF161" s="2116"/>
      <c r="CG161" s="2116"/>
      <c r="CH161" s="2116"/>
      <c r="CI161" s="2116"/>
      <c r="CJ161" s="2116"/>
      <c r="CK161" s="2116"/>
      <c r="CL161" s="2116"/>
      <c r="CM161" s="2116"/>
      <c r="CN161" s="2116"/>
      <c r="CO161" s="2116"/>
      <c r="CP161" s="2116"/>
      <c r="CQ161" s="2116"/>
      <c r="CR161" s="2116"/>
      <c r="CS161" s="2116"/>
      <c r="CT161" s="2116"/>
      <c r="CU161" s="2116"/>
      <c r="CV161" s="2116"/>
      <c r="CW161" s="2116"/>
      <c r="CX161" s="2116"/>
      <c r="CY161" s="2116"/>
      <c r="CZ161" s="2116"/>
    </row>
    <row r="162" s="399" customFormat="true" ht="15" customHeight="true" x14ac:dyDescent="0.2">
      <c r="A162" s="837"/>
      <c r="B162" s="1076"/>
      <c r="C162" s="963"/>
      <c r="D162" s="964"/>
      <c r="E162" s="964"/>
      <c r="F162" s="964"/>
      <c r="G162" s="965"/>
      <c r="H162" s="966"/>
      <c r="I162" s="964"/>
      <c r="J162" s="964"/>
      <c r="K162" s="964"/>
      <c r="L162" s="967"/>
      <c r="M162" s="968"/>
      <c r="N162" s="964"/>
      <c r="O162" s="964"/>
      <c r="P162" s="964"/>
      <c r="Q162" s="965"/>
      <c r="R162" s="966"/>
      <c r="S162" s="964"/>
      <c r="T162" s="964"/>
      <c r="U162" s="964"/>
      <c r="V162" s="964"/>
      <c r="W162" s="964"/>
      <c r="X162" s="964"/>
      <c r="Y162" s="964"/>
      <c r="Z162" s="964"/>
      <c r="AA162" s="2074"/>
      <c r="AB162" s="615"/>
      <c r="AC162" s="615"/>
      <c r="AD162" s="615"/>
      <c r="AE162" s="615"/>
      <c r="AF162" s="615"/>
      <c r="AG162" s="615"/>
      <c r="AH162" s="615"/>
      <c r="AI162" s="615"/>
      <c r="AJ162" s="615"/>
      <c r="AK162" s="615"/>
      <c r="AL162" s="615"/>
      <c r="AM162" s="615"/>
      <c r="AN162" s="615"/>
      <c r="AO162" s="615"/>
      <c r="AP162" s="615"/>
      <c r="AQ162" s="615"/>
      <c r="AR162" s="615"/>
      <c r="AS162" s="615"/>
      <c r="AT162" s="615"/>
      <c r="AU162" s="615"/>
      <c r="AV162" s="615"/>
      <c r="AW162" s="615"/>
      <c r="AX162" s="615"/>
      <c r="AY162" s="615"/>
      <c r="AZ162" s="216"/>
      <c r="BA162" s="393"/>
      <c r="BB162" s="159"/>
      <c r="BC162" s="341"/>
      <c r="BD162" s="307"/>
      <c r="BE162" s="307"/>
      <c r="BF162" s="307"/>
      <c r="BG162" s="342"/>
      <c r="BH162" s="352"/>
      <c r="BI162" s="307"/>
      <c r="BJ162" s="307"/>
      <c r="BK162" s="307"/>
      <c r="BL162" s="342"/>
      <c r="BM162" s="352"/>
      <c r="BN162" s="307"/>
      <c r="BO162" s="307"/>
      <c r="BP162" s="307"/>
      <c r="BQ162" s="342"/>
      <c r="BR162" s="352"/>
      <c r="BS162" s="307"/>
      <c r="BT162" s="307"/>
      <c r="BU162" s="307"/>
      <c r="BV162" s="307"/>
      <c r="BW162" s="307"/>
      <c r="BX162" s="307"/>
      <c r="BY162" s="308"/>
      <c r="BZ162" s="308"/>
      <c r="CA162" s="308"/>
      <c r="CB162" s="2116"/>
      <c r="CC162" s="2116"/>
      <c r="CD162" s="2116"/>
      <c r="CE162" s="2116"/>
      <c r="CF162" s="2116"/>
      <c r="CG162" s="2116"/>
      <c r="CH162" s="2116"/>
      <c r="CI162" s="2116"/>
      <c r="CJ162" s="2116"/>
      <c r="CK162" s="2116"/>
      <c r="CL162" s="2116"/>
      <c r="CM162" s="2116"/>
      <c r="CN162" s="2116"/>
      <c r="CO162" s="2116"/>
      <c r="CP162" s="2116"/>
      <c r="CQ162" s="2116"/>
      <c r="CR162" s="2116"/>
      <c r="CS162" s="2116"/>
      <c r="CT162" s="2116"/>
      <c r="CU162" s="2116"/>
      <c r="CV162" s="2116"/>
      <c r="CW162" s="2116"/>
      <c r="CX162" s="2116"/>
      <c r="CY162" s="2116"/>
      <c r="CZ162" s="2116"/>
    </row>
    <row r="163" s="399" customFormat="true" ht="15" customHeight="true" x14ac:dyDescent="0.2">
      <c r="A163" s="818"/>
      <c r="B163" s="1077"/>
      <c r="C163" s="969"/>
      <c r="D163" s="970"/>
      <c r="E163" s="970"/>
      <c r="F163" s="970"/>
      <c r="G163" s="971"/>
      <c r="H163" s="972"/>
      <c r="I163" s="970"/>
      <c r="J163" s="970"/>
      <c r="K163" s="970"/>
      <c r="L163" s="973"/>
      <c r="M163" s="974"/>
      <c r="N163" s="970"/>
      <c r="O163" s="970"/>
      <c r="P163" s="970"/>
      <c r="Q163" s="971"/>
      <c r="R163" s="972"/>
      <c r="S163" s="970"/>
      <c r="T163" s="970"/>
      <c r="U163" s="970"/>
      <c r="V163" s="970"/>
      <c r="W163" s="970"/>
      <c r="X163" s="970"/>
      <c r="Y163" s="970"/>
      <c r="Z163" s="970"/>
      <c r="AA163" s="2075"/>
      <c r="AB163" s="615"/>
      <c r="AC163" s="615"/>
      <c r="AD163" s="615"/>
      <c r="AE163" s="615"/>
      <c r="AF163" s="615"/>
      <c r="AG163" s="615"/>
      <c r="AH163" s="615"/>
      <c r="AI163" s="615"/>
      <c r="AJ163" s="615"/>
      <c r="AK163" s="615"/>
      <c r="AL163" s="615"/>
      <c r="AM163" s="615"/>
      <c r="AN163" s="615"/>
      <c r="AO163" s="615"/>
      <c r="AP163" s="615"/>
      <c r="AQ163" s="615"/>
      <c r="AR163" s="615"/>
      <c r="AS163" s="615"/>
      <c r="AT163" s="615"/>
      <c r="AU163" s="615"/>
      <c r="AV163" s="615"/>
      <c r="AW163" s="615"/>
      <c r="AX163" s="615"/>
      <c r="AY163" s="615"/>
      <c r="AZ163" s="216"/>
      <c r="BA163" s="393"/>
      <c r="BB163" s="159"/>
      <c r="BC163" s="341"/>
      <c r="BD163" s="307"/>
      <c r="BE163" s="307"/>
      <c r="BF163" s="307"/>
      <c r="BG163" s="342"/>
      <c r="BH163" s="352"/>
      <c r="BI163" s="307"/>
      <c r="BJ163" s="307"/>
      <c r="BK163" s="307"/>
      <c r="BL163" s="342"/>
      <c r="BM163" s="352"/>
      <c r="BN163" s="307"/>
      <c r="BO163" s="307"/>
      <c r="BP163" s="307"/>
      <c r="BQ163" s="342"/>
      <c r="BR163" s="352"/>
      <c r="BS163" s="307"/>
      <c r="BT163" s="307"/>
      <c r="BU163" s="307"/>
      <c r="BV163" s="307"/>
      <c r="BW163" s="307"/>
      <c r="BX163" s="307"/>
      <c r="BY163" s="308"/>
      <c r="BZ163" s="308"/>
      <c r="CA163" s="308"/>
      <c r="CB163" s="2116"/>
      <c r="CC163" s="2116"/>
      <c r="CD163" s="2116"/>
      <c r="CE163" s="2116"/>
      <c r="CF163" s="2116"/>
      <c r="CG163" s="2116"/>
      <c r="CH163" s="2116"/>
      <c r="CI163" s="2116"/>
      <c r="CJ163" s="2116"/>
      <c r="CK163" s="2116"/>
      <c r="CL163" s="2116"/>
      <c r="CM163" s="2116"/>
      <c r="CN163" s="2116"/>
      <c r="CO163" s="2116"/>
      <c r="CP163" s="2116"/>
      <c r="CQ163" s="2116"/>
      <c r="CR163" s="2116"/>
      <c r="CS163" s="2116"/>
      <c r="CT163" s="2116"/>
      <c r="CU163" s="2116"/>
      <c r="CV163" s="2116"/>
      <c r="CW163" s="2116"/>
      <c r="CX163" s="2116"/>
      <c r="CY163" s="2116"/>
      <c r="CZ163" s="2116"/>
    </row>
    <row r="164" s="399" customFormat="true" ht="15" customHeight="true" x14ac:dyDescent="0.2">
      <c r="A164" s="818"/>
      <c r="B164" s="1077"/>
      <c r="C164" s="969"/>
      <c r="D164" s="970"/>
      <c r="E164" s="970"/>
      <c r="F164" s="970"/>
      <c r="G164" s="971"/>
      <c r="H164" s="972"/>
      <c r="I164" s="970"/>
      <c r="J164" s="970"/>
      <c r="K164" s="970"/>
      <c r="L164" s="973"/>
      <c r="M164" s="974"/>
      <c r="N164" s="970"/>
      <c r="O164" s="970"/>
      <c r="P164" s="970"/>
      <c r="Q164" s="971"/>
      <c r="R164" s="972"/>
      <c r="S164" s="970"/>
      <c r="T164" s="970"/>
      <c r="U164" s="970"/>
      <c r="V164" s="970"/>
      <c r="W164" s="970"/>
      <c r="X164" s="970"/>
      <c r="Y164" s="970"/>
      <c r="Z164" s="970"/>
      <c r="AA164" s="2075"/>
      <c r="AB164" s="615"/>
      <c r="AC164" s="615"/>
      <c r="AD164" s="615"/>
      <c r="AE164" s="615"/>
      <c r="AF164" s="615"/>
      <c r="AG164" s="615"/>
      <c r="AH164" s="615"/>
      <c r="AI164" s="615"/>
      <c r="AJ164" s="615"/>
      <c r="AK164" s="615"/>
      <c r="AL164" s="615"/>
      <c r="AM164" s="615"/>
      <c r="AN164" s="615"/>
      <c r="AO164" s="615"/>
      <c r="AP164" s="615"/>
      <c r="AQ164" s="615"/>
      <c r="AR164" s="615"/>
      <c r="AS164" s="615"/>
      <c r="AT164" s="615"/>
      <c r="AU164" s="615"/>
      <c r="AV164" s="615"/>
      <c r="AW164" s="615"/>
      <c r="AX164" s="615"/>
      <c r="AY164" s="615"/>
      <c r="AZ164" s="216"/>
      <c r="BA164" s="393"/>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307"/>
      <c r="BX164" s="307"/>
      <c r="BY164" s="308"/>
      <c r="BZ164" s="308"/>
      <c r="CA164" s="308"/>
      <c r="CB164" s="2116"/>
      <c r="CC164" s="2116"/>
      <c r="CD164" s="2116"/>
      <c r="CE164" s="2116"/>
      <c r="CF164" s="2116"/>
      <c r="CG164" s="2116"/>
      <c r="CH164" s="2116"/>
      <c r="CI164" s="2116"/>
      <c r="CJ164" s="2116"/>
      <c r="CK164" s="2116"/>
      <c r="CL164" s="2116"/>
      <c r="CM164" s="2116"/>
      <c r="CN164" s="2116"/>
      <c r="CO164" s="2116"/>
      <c r="CP164" s="2116"/>
      <c r="CQ164" s="2116"/>
      <c r="CR164" s="2116"/>
      <c r="CS164" s="2116"/>
      <c r="CT164" s="2116"/>
      <c r="CU164" s="2116"/>
      <c r="CV164" s="2116"/>
      <c r="CW164" s="2116"/>
      <c r="CX164" s="2116"/>
      <c r="CY164" s="2116"/>
      <c r="CZ164" s="2116"/>
    </row>
    <row r="165" s="399" customFormat="true" ht="15" customHeight="true" x14ac:dyDescent="0.2">
      <c r="A165" s="818"/>
      <c r="B165" s="1077"/>
      <c r="C165" s="969"/>
      <c r="D165" s="970"/>
      <c r="E165" s="970"/>
      <c r="F165" s="970"/>
      <c r="G165" s="971"/>
      <c r="H165" s="972"/>
      <c r="I165" s="970"/>
      <c r="J165" s="970"/>
      <c r="K165" s="970"/>
      <c r="L165" s="973"/>
      <c r="M165" s="974"/>
      <c r="N165" s="970"/>
      <c r="O165" s="970"/>
      <c r="P165" s="970"/>
      <c r="Q165" s="971"/>
      <c r="R165" s="972"/>
      <c r="S165" s="970"/>
      <c r="T165" s="970"/>
      <c r="U165" s="970"/>
      <c r="V165" s="970"/>
      <c r="W165" s="970"/>
      <c r="X165" s="970"/>
      <c r="Y165" s="970"/>
      <c r="Z165" s="970"/>
      <c r="AA165" s="2075"/>
      <c r="AB165" s="615"/>
      <c r="AC165" s="615"/>
      <c r="AD165" s="615"/>
      <c r="AE165" s="615"/>
      <c r="AF165" s="615"/>
      <c r="AG165" s="615"/>
      <c r="AH165" s="615"/>
      <c r="AI165" s="615"/>
      <c r="AJ165" s="615"/>
      <c r="AK165" s="615"/>
      <c r="AL165" s="615"/>
      <c r="AM165" s="615"/>
      <c r="AN165" s="615"/>
      <c r="AO165" s="615"/>
      <c r="AP165" s="615"/>
      <c r="AQ165" s="615"/>
      <c r="AR165" s="615"/>
      <c r="AS165" s="615"/>
      <c r="AT165" s="615"/>
      <c r="AU165" s="615"/>
      <c r="AV165" s="615"/>
      <c r="AW165" s="615"/>
      <c r="AX165" s="615"/>
      <c r="AY165" s="615"/>
      <c r="AZ165" s="216"/>
      <c r="BA165" s="393"/>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2116"/>
      <c r="CC165" s="2116"/>
      <c r="CD165" s="2116"/>
      <c r="CE165" s="2116"/>
      <c r="CF165" s="2116"/>
      <c r="CG165" s="2116"/>
      <c r="CH165" s="2116"/>
      <c r="CI165" s="2116"/>
      <c r="CJ165" s="2116"/>
      <c r="CK165" s="2116"/>
      <c r="CL165" s="2116"/>
      <c r="CM165" s="2116"/>
      <c r="CN165" s="2116"/>
      <c r="CO165" s="2116"/>
      <c r="CP165" s="2116"/>
      <c r="CQ165" s="2116"/>
      <c r="CR165" s="2116"/>
      <c r="CS165" s="2116"/>
      <c r="CT165" s="2116"/>
      <c r="CU165" s="2116"/>
      <c r="CV165" s="2116"/>
      <c r="CW165" s="2116"/>
      <c r="CX165" s="2116"/>
      <c r="CY165" s="2116"/>
      <c r="CZ165" s="2116"/>
    </row>
    <row r="166" s="399" customFormat="true" ht="15" customHeight="true" x14ac:dyDescent="0.2">
      <c r="A166" s="819"/>
      <c r="B166" s="1078"/>
      <c r="C166" s="975"/>
      <c r="D166" s="976"/>
      <c r="E166" s="976"/>
      <c r="F166" s="976"/>
      <c r="G166" s="977"/>
      <c r="H166" s="978"/>
      <c r="I166" s="976"/>
      <c r="J166" s="976"/>
      <c r="K166" s="976"/>
      <c r="L166" s="979"/>
      <c r="M166" s="980"/>
      <c r="N166" s="976"/>
      <c r="O166" s="976"/>
      <c r="P166" s="976"/>
      <c r="Q166" s="977"/>
      <c r="R166" s="978"/>
      <c r="S166" s="976"/>
      <c r="T166" s="976"/>
      <c r="U166" s="976"/>
      <c r="V166" s="976"/>
      <c r="W166" s="976"/>
      <c r="X166" s="976"/>
      <c r="Y166" s="976"/>
      <c r="Z166" s="976"/>
      <c r="AA166" s="2076"/>
      <c r="AB166" s="615"/>
      <c r="AC166" s="615"/>
      <c r="AD166" s="615"/>
      <c r="AE166" s="615"/>
      <c r="AF166" s="615"/>
      <c r="AG166" s="615"/>
      <c r="AH166" s="615"/>
      <c r="AI166" s="615"/>
      <c r="AJ166" s="615"/>
      <c r="AK166" s="615"/>
      <c r="AL166" s="615"/>
      <c r="AM166" s="615"/>
      <c r="AN166" s="615"/>
      <c r="AO166" s="615"/>
      <c r="AP166" s="615"/>
      <c r="AQ166" s="615"/>
      <c r="AR166" s="615"/>
      <c r="AS166" s="615"/>
      <c r="AT166" s="615"/>
      <c r="AU166" s="615"/>
      <c r="AV166" s="615"/>
      <c r="AW166" s="615"/>
      <c r="AX166" s="615"/>
      <c r="AY166" s="615"/>
      <c r="AZ166" s="216"/>
      <c r="BA166" s="39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2116"/>
      <c r="CC166" s="2116"/>
      <c r="CD166" s="2116"/>
      <c r="CE166" s="2116"/>
      <c r="CF166" s="2116"/>
      <c r="CG166" s="2116"/>
      <c r="CH166" s="2116"/>
      <c r="CI166" s="2116"/>
      <c r="CJ166" s="2116"/>
      <c r="CK166" s="2116"/>
      <c r="CL166" s="2116"/>
      <c r="CM166" s="2116"/>
      <c r="CN166" s="2116"/>
      <c r="CO166" s="2116"/>
      <c r="CP166" s="2116"/>
      <c r="CQ166" s="2116"/>
      <c r="CR166" s="2116"/>
      <c r="CS166" s="2116"/>
      <c r="CT166" s="2116"/>
      <c r="CU166" s="2116"/>
      <c r="CV166" s="2116"/>
      <c r="CW166" s="2116"/>
      <c r="CX166" s="2116"/>
      <c r="CY166" s="2116"/>
      <c r="CZ166" s="2116"/>
    </row>
    <row r="167" s="399" customFormat="true" ht="15" customHeight="true" x14ac:dyDescent="0.2">
      <c r="A167" s="820"/>
      <c r="B167" s="846"/>
      <c r="C167" s="981"/>
      <c r="D167" s="982"/>
      <c r="E167" s="982"/>
      <c r="F167" s="982"/>
      <c r="G167" s="983"/>
      <c r="H167" s="984"/>
      <c r="I167" s="982"/>
      <c r="J167" s="982"/>
      <c r="K167" s="982"/>
      <c r="L167" s="985"/>
      <c r="M167" s="986"/>
      <c r="N167" s="982"/>
      <c r="O167" s="982"/>
      <c r="P167" s="982"/>
      <c r="Q167" s="983"/>
      <c r="R167" s="984"/>
      <c r="S167" s="982"/>
      <c r="T167" s="982"/>
      <c r="U167" s="982"/>
      <c r="V167" s="982"/>
      <c r="W167" s="982"/>
      <c r="X167" s="982"/>
      <c r="Y167" s="982"/>
      <c r="Z167" s="982"/>
      <c r="AA167" s="2077"/>
      <c r="AB167" s="615"/>
      <c r="AC167" s="615"/>
      <c r="AD167" s="615"/>
      <c r="AE167" s="615"/>
      <c r="AF167" s="615"/>
      <c r="AG167" s="615"/>
      <c r="AH167" s="615"/>
      <c r="AI167" s="615"/>
      <c r="AJ167" s="615"/>
      <c r="AK167" s="615"/>
      <c r="AL167" s="615"/>
      <c r="AM167" s="615"/>
      <c r="AN167" s="615"/>
      <c r="AO167" s="615"/>
      <c r="AP167" s="615"/>
      <c r="AQ167" s="615"/>
      <c r="AR167" s="615"/>
      <c r="AS167" s="615"/>
      <c r="AT167" s="615"/>
      <c r="AU167" s="615"/>
      <c r="AV167" s="615"/>
      <c r="AW167" s="615"/>
      <c r="AX167" s="615"/>
      <c r="AY167" s="615"/>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2116"/>
      <c r="CC167" s="2116"/>
      <c r="CD167" s="2116"/>
      <c r="CE167" s="2116"/>
      <c r="CF167" s="2116"/>
      <c r="CG167" s="2116"/>
      <c r="CH167" s="2116"/>
      <c r="CI167" s="2116"/>
      <c r="CJ167" s="2116"/>
      <c r="CK167" s="2116"/>
      <c r="CL167" s="2116"/>
      <c r="CM167" s="2116"/>
      <c r="CN167" s="2116"/>
      <c r="CO167" s="2116"/>
      <c r="CP167" s="2116"/>
      <c r="CQ167" s="2116"/>
      <c r="CR167" s="2116"/>
      <c r="CS167" s="2116"/>
      <c r="CT167" s="2116"/>
      <c r="CU167" s="2116"/>
      <c r="CV167" s="2116"/>
      <c r="CW167" s="2116"/>
      <c r="CX167" s="2116"/>
      <c r="CY167" s="2116"/>
      <c r="CZ167" s="2116"/>
    </row>
    <row r="168" s="399" customFormat="true" ht="15" customHeight="true" x14ac:dyDescent="0.2">
      <c r="A168" s="817"/>
      <c r="B168" s="844"/>
      <c r="C168" s="987"/>
      <c r="D168" s="988"/>
      <c r="E168" s="988"/>
      <c r="F168" s="988"/>
      <c r="G168" s="989"/>
      <c r="H168" s="990"/>
      <c r="I168" s="988"/>
      <c r="J168" s="988"/>
      <c r="K168" s="988"/>
      <c r="L168" s="991"/>
      <c r="M168" s="987"/>
      <c r="N168" s="988"/>
      <c r="O168" s="988"/>
      <c r="P168" s="988"/>
      <c r="Q168" s="989"/>
      <c r="R168" s="990"/>
      <c r="S168" s="988"/>
      <c r="T168" s="988"/>
      <c r="U168" s="988"/>
      <c r="V168" s="988"/>
      <c r="W168" s="988"/>
      <c r="X168" s="988"/>
      <c r="Y168" s="988"/>
      <c r="Z168" s="988"/>
      <c r="AA168" s="991"/>
      <c r="AB168" s="615"/>
      <c r="AC168" s="615"/>
      <c r="AD168" s="615"/>
      <c r="AE168" s="615"/>
      <c r="AF168" s="615"/>
      <c r="AG168" s="615"/>
      <c r="AH168" s="615"/>
      <c r="AI168" s="615"/>
      <c r="AJ168" s="615"/>
      <c r="AK168" s="615"/>
      <c r="AL168" s="615"/>
      <c r="AM168" s="615"/>
      <c r="AN168" s="615"/>
      <c r="AO168" s="615"/>
      <c r="AP168" s="615"/>
      <c r="AQ168" s="615"/>
      <c r="AR168" s="615"/>
      <c r="AS168" s="615"/>
      <c r="AT168" s="615"/>
      <c r="AU168" s="615"/>
      <c r="AV168" s="615"/>
      <c r="AW168" s="615"/>
      <c r="AX168" s="615"/>
      <c r="AY168" s="615"/>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2116"/>
      <c r="CC168" s="2116"/>
      <c r="CD168" s="2116"/>
      <c r="CE168" s="2116"/>
      <c r="CF168" s="2116"/>
      <c r="CG168" s="2116"/>
      <c r="CH168" s="2116"/>
      <c r="CI168" s="2116"/>
      <c r="CJ168" s="2116"/>
      <c r="CK168" s="2116"/>
      <c r="CL168" s="2116"/>
      <c r="CM168" s="2116"/>
      <c r="CN168" s="2116"/>
      <c r="CO168" s="2116"/>
      <c r="CP168" s="2116"/>
      <c r="CQ168" s="2116"/>
      <c r="CR168" s="2116"/>
      <c r="CS168" s="2116"/>
      <c r="CT168" s="2116"/>
      <c r="CU168" s="2116"/>
      <c r="CV168" s="2116"/>
      <c r="CW168" s="2116"/>
      <c r="CX168" s="2116"/>
      <c r="CY168" s="2116"/>
      <c r="CZ168" s="2116"/>
    </row>
    <row r="169" s="399" customFormat="true" ht="15" customHeight="true" x14ac:dyDescent="0.2">
      <c r="A169" s="821"/>
      <c r="B169" s="847"/>
      <c r="C169" s="738"/>
      <c r="D169" s="739"/>
      <c r="E169" s="739"/>
      <c r="F169" s="739"/>
      <c r="G169" s="804"/>
      <c r="H169" s="788"/>
      <c r="I169" s="739"/>
      <c r="J169" s="739"/>
      <c r="K169" s="739"/>
      <c r="L169" s="756"/>
      <c r="M169" s="771"/>
      <c r="N169" s="739"/>
      <c r="O169" s="739"/>
      <c r="P169" s="739"/>
      <c r="Q169" s="804"/>
      <c r="R169" s="788"/>
      <c r="S169" s="739"/>
      <c r="T169" s="739"/>
      <c r="U169" s="739"/>
      <c r="V169" s="739"/>
      <c r="W169" s="739"/>
      <c r="X169" s="739"/>
      <c r="Y169" s="739"/>
      <c r="Z169" s="739"/>
      <c r="AA169" s="2078"/>
      <c r="AB169" s="615"/>
      <c r="AC169" s="615"/>
      <c r="AD169" s="615"/>
      <c r="AE169" s="615"/>
      <c r="AF169" s="615"/>
      <c r="AG169" s="615"/>
      <c r="AH169" s="615"/>
      <c r="AI169" s="615"/>
      <c r="AJ169" s="615"/>
      <c r="AK169" s="615"/>
      <c r="AL169" s="615"/>
      <c r="AM169" s="615"/>
      <c r="AN169" s="615"/>
      <c r="AO169" s="615"/>
      <c r="AP169" s="615"/>
      <c r="AQ169" s="615"/>
      <c r="AR169" s="615"/>
      <c r="AS169" s="615"/>
      <c r="AT169" s="615"/>
      <c r="AU169" s="615"/>
      <c r="AV169" s="615"/>
      <c r="AW169" s="615"/>
      <c r="AX169" s="615"/>
      <c r="AY169" s="615"/>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2116"/>
      <c r="CC169" s="2116"/>
      <c r="CD169" s="2116"/>
      <c r="CE169" s="2116"/>
      <c r="CF169" s="2116"/>
      <c r="CG169" s="2116"/>
      <c r="CH169" s="2116"/>
      <c r="CI169" s="2116"/>
      <c r="CJ169" s="2116"/>
      <c r="CK169" s="2116"/>
      <c r="CL169" s="2116"/>
      <c r="CM169" s="2116"/>
      <c r="CN169" s="2116"/>
      <c r="CO169" s="2116"/>
      <c r="CP169" s="2116"/>
      <c r="CQ169" s="2116"/>
      <c r="CR169" s="2116"/>
      <c r="CS169" s="2116"/>
      <c r="CT169" s="2116"/>
      <c r="CU169" s="2116"/>
      <c r="CV169" s="2116"/>
      <c r="CW169" s="2116"/>
      <c r="CX169" s="2116"/>
      <c r="CY169" s="2116"/>
      <c r="CZ169" s="2116"/>
    </row>
    <row r="170" s="399" customFormat="true" ht="15" customHeight="true" x14ac:dyDescent="0.2">
      <c r="A170" s="822"/>
      <c r="B170" s="848"/>
      <c r="C170" s="740"/>
      <c r="D170" s="741"/>
      <c r="E170" s="741"/>
      <c r="F170" s="741"/>
      <c r="G170" s="805"/>
      <c r="H170" s="789"/>
      <c r="I170" s="741"/>
      <c r="J170" s="741"/>
      <c r="K170" s="741"/>
      <c r="L170" s="757"/>
      <c r="M170" s="772"/>
      <c r="N170" s="741"/>
      <c r="O170" s="741"/>
      <c r="P170" s="741"/>
      <c r="Q170" s="805"/>
      <c r="R170" s="789"/>
      <c r="S170" s="741"/>
      <c r="T170" s="741"/>
      <c r="U170" s="741"/>
      <c r="V170" s="741"/>
      <c r="W170" s="741"/>
      <c r="X170" s="741"/>
      <c r="Y170" s="741"/>
      <c r="Z170" s="741"/>
      <c r="AA170" s="2079"/>
      <c r="AB170" s="615"/>
      <c r="AC170" s="615"/>
      <c r="AD170" s="615"/>
      <c r="AE170" s="615"/>
      <c r="AF170" s="615"/>
      <c r="AG170" s="615"/>
      <c r="AH170" s="615"/>
      <c r="AI170" s="615"/>
      <c r="AJ170" s="615"/>
      <c r="AK170" s="615"/>
      <c r="AL170" s="615"/>
      <c r="AM170" s="615"/>
      <c r="AN170" s="615"/>
      <c r="AO170" s="615"/>
      <c r="AP170" s="615"/>
      <c r="AQ170" s="615"/>
      <c r="AR170" s="615"/>
      <c r="AS170" s="615"/>
      <c r="AT170" s="615"/>
      <c r="AU170" s="615"/>
      <c r="AV170" s="615"/>
      <c r="AW170" s="615"/>
      <c r="AX170" s="615"/>
      <c r="AY170" s="615"/>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2116"/>
      <c r="CC170" s="2116"/>
      <c r="CD170" s="2116"/>
      <c r="CE170" s="2116"/>
      <c r="CF170" s="2116"/>
      <c r="CG170" s="2116"/>
      <c r="CH170" s="2116"/>
      <c r="CI170" s="2116"/>
      <c r="CJ170" s="2116"/>
      <c r="CK170" s="2116"/>
      <c r="CL170" s="2116"/>
      <c r="CM170" s="2116"/>
      <c r="CN170" s="2116"/>
      <c r="CO170" s="2116"/>
      <c r="CP170" s="2116"/>
      <c r="CQ170" s="2116"/>
      <c r="CR170" s="2116"/>
      <c r="CS170" s="2116"/>
      <c r="CT170" s="2116"/>
      <c r="CU170" s="2116"/>
      <c r="CV170" s="2116"/>
      <c r="CW170" s="2116"/>
      <c r="CX170" s="2116"/>
      <c r="CY170" s="2116"/>
      <c r="CZ170" s="2116"/>
    </row>
    <row r="171" s="399" customFormat="true" ht="15" customHeight="true" x14ac:dyDescent="0.2">
      <c r="A171" s="823"/>
      <c r="B171" s="849"/>
      <c r="C171" s="992"/>
      <c r="D171" s="993"/>
      <c r="E171" s="993"/>
      <c r="F171" s="993"/>
      <c r="G171" s="994"/>
      <c r="H171" s="995"/>
      <c r="I171" s="993"/>
      <c r="J171" s="993"/>
      <c r="K171" s="993"/>
      <c r="L171" s="996"/>
      <c r="M171" s="997"/>
      <c r="N171" s="993"/>
      <c r="O171" s="993"/>
      <c r="P171" s="993"/>
      <c r="Q171" s="994"/>
      <c r="R171" s="995"/>
      <c r="S171" s="993"/>
      <c r="T171" s="993"/>
      <c r="U171" s="993"/>
      <c r="V171" s="993"/>
      <c r="W171" s="993"/>
      <c r="X171" s="993"/>
      <c r="Y171" s="993"/>
      <c r="Z171" s="993"/>
      <c r="AA171" s="2080"/>
      <c r="AB171" s="615"/>
      <c r="AC171" s="615"/>
      <c r="AD171" s="615"/>
      <c r="AE171" s="615"/>
      <c r="AF171" s="615"/>
      <c r="AG171" s="615"/>
      <c r="AH171" s="615"/>
      <c r="AI171" s="615"/>
      <c r="AJ171" s="615"/>
      <c r="AK171" s="615"/>
      <c r="AL171" s="615"/>
      <c r="AM171" s="615"/>
      <c r="AN171" s="615"/>
      <c r="AO171" s="615"/>
      <c r="AP171" s="615"/>
      <c r="AQ171" s="615"/>
      <c r="AR171" s="615"/>
      <c r="AS171" s="615"/>
      <c r="AT171" s="615"/>
      <c r="AU171" s="615"/>
      <c r="AV171" s="615"/>
      <c r="AW171" s="615"/>
      <c r="AX171" s="615"/>
      <c r="AY171" s="615"/>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2116"/>
      <c r="CC171" s="2116"/>
      <c r="CD171" s="2116"/>
      <c r="CE171" s="2116"/>
      <c r="CF171" s="2116"/>
      <c r="CG171" s="2116"/>
      <c r="CH171" s="2116"/>
      <c r="CI171" s="2116"/>
      <c r="CJ171" s="2116"/>
      <c r="CK171" s="2116"/>
      <c r="CL171" s="2116"/>
      <c r="CM171" s="2116"/>
      <c r="CN171" s="2116"/>
      <c r="CO171" s="2116"/>
      <c r="CP171" s="2116"/>
      <c r="CQ171" s="2116"/>
      <c r="CR171" s="2116"/>
      <c r="CS171" s="2116"/>
      <c r="CT171" s="2116"/>
      <c r="CU171" s="2116"/>
      <c r="CV171" s="2116"/>
      <c r="CW171" s="2116"/>
      <c r="CX171" s="2116"/>
      <c r="CY171" s="2116"/>
      <c r="CZ171" s="2116"/>
    </row>
    <row r="172" s="399" customFormat="true" ht="15" customHeight="true" x14ac:dyDescent="0.2">
      <c r="A172" s="824"/>
      <c r="B172" s="850"/>
      <c r="C172" s="998"/>
      <c r="D172" s="999"/>
      <c r="E172" s="999"/>
      <c r="F172" s="999"/>
      <c r="G172" s="1000"/>
      <c r="H172" s="1001"/>
      <c r="I172" s="999"/>
      <c r="J172" s="999"/>
      <c r="K172" s="999"/>
      <c r="L172" s="1002"/>
      <c r="M172" s="1003"/>
      <c r="N172" s="999"/>
      <c r="O172" s="999"/>
      <c r="P172" s="999"/>
      <c r="Q172" s="1000"/>
      <c r="R172" s="1001"/>
      <c r="S172" s="999"/>
      <c r="T172" s="999"/>
      <c r="U172" s="999"/>
      <c r="V172" s="999"/>
      <c r="W172" s="999"/>
      <c r="X172" s="999"/>
      <c r="Y172" s="999"/>
      <c r="Z172" s="999"/>
      <c r="AA172" s="2081"/>
      <c r="AB172" s="615"/>
      <c r="AC172" s="615"/>
      <c r="AD172" s="615"/>
      <c r="AE172" s="615"/>
      <c r="AF172" s="615"/>
      <c r="AG172" s="615"/>
      <c r="AH172" s="615"/>
      <c r="AI172" s="615"/>
      <c r="AJ172" s="615"/>
      <c r="AK172" s="615"/>
      <c r="AL172" s="615"/>
      <c r="AM172" s="615"/>
      <c r="AN172" s="615"/>
      <c r="AO172" s="615"/>
      <c r="AP172" s="615"/>
      <c r="AQ172" s="615"/>
      <c r="AR172" s="615"/>
      <c r="AS172" s="615"/>
      <c r="AT172" s="615"/>
      <c r="AU172" s="615"/>
      <c r="AV172" s="615"/>
      <c r="AW172" s="615"/>
      <c r="AX172" s="615"/>
      <c r="AY172" s="615"/>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2116"/>
      <c r="CC172" s="2116"/>
      <c r="CD172" s="2116"/>
      <c r="CE172" s="2116"/>
      <c r="CF172" s="2116"/>
      <c r="CG172" s="2116"/>
      <c r="CH172" s="2116"/>
      <c r="CI172" s="2116"/>
      <c r="CJ172" s="2116"/>
      <c r="CK172" s="2116"/>
      <c r="CL172" s="2116"/>
      <c r="CM172" s="2116"/>
      <c r="CN172" s="2116"/>
      <c r="CO172" s="2116"/>
      <c r="CP172" s="2116"/>
      <c r="CQ172" s="2116"/>
      <c r="CR172" s="2116"/>
      <c r="CS172" s="2116"/>
      <c r="CT172" s="2116"/>
      <c r="CU172" s="2116"/>
      <c r="CV172" s="2116"/>
      <c r="CW172" s="2116"/>
      <c r="CX172" s="2116"/>
      <c r="CY172" s="2116"/>
      <c r="CZ172" s="2116"/>
    </row>
    <row r="173" s="399" customFormat="true" ht="15" customHeight="true" x14ac:dyDescent="0.2">
      <c r="A173" s="824"/>
      <c r="B173" s="850"/>
      <c r="C173" s="998"/>
      <c r="D173" s="999"/>
      <c r="E173" s="999"/>
      <c r="F173" s="999"/>
      <c r="G173" s="1000"/>
      <c r="H173" s="1001"/>
      <c r="I173" s="999"/>
      <c r="J173" s="999"/>
      <c r="K173" s="999"/>
      <c r="L173" s="1002"/>
      <c r="M173" s="1003"/>
      <c r="N173" s="999"/>
      <c r="O173" s="999"/>
      <c r="P173" s="999"/>
      <c r="Q173" s="1000"/>
      <c r="R173" s="1001"/>
      <c r="S173" s="999"/>
      <c r="T173" s="999"/>
      <c r="U173" s="999"/>
      <c r="V173" s="999"/>
      <c r="W173" s="999"/>
      <c r="X173" s="999"/>
      <c r="Y173" s="999"/>
      <c r="Z173" s="999"/>
      <c r="AA173" s="2081"/>
      <c r="AB173" s="615"/>
      <c r="AC173" s="615"/>
      <c r="AD173" s="615"/>
      <c r="AE173" s="615"/>
      <c r="AF173" s="615"/>
      <c r="AG173" s="615"/>
      <c r="AH173" s="615"/>
      <c r="AI173" s="615"/>
      <c r="AJ173" s="615"/>
      <c r="AK173" s="615"/>
      <c r="AL173" s="615"/>
      <c r="AM173" s="615"/>
      <c r="AN173" s="615"/>
      <c r="AO173" s="615"/>
      <c r="AP173" s="615"/>
      <c r="AQ173" s="615"/>
      <c r="AR173" s="615"/>
      <c r="AS173" s="615"/>
      <c r="AT173" s="615"/>
      <c r="AU173" s="615"/>
      <c r="AV173" s="615"/>
      <c r="AW173" s="615"/>
      <c r="AX173" s="615"/>
      <c r="AY173" s="615"/>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2116"/>
      <c r="CC173" s="2116"/>
      <c r="CD173" s="2116"/>
      <c r="CE173" s="2116"/>
      <c r="CF173" s="2116"/>
      <c r="CG173" s="2116"/>
      <c r="CH173" s="2116"/>
      <c r="CI173" s="2116"/>
      <c r="CJ173" s="2116"/>
      <c r="CK173" s="2116"/>
      <c r="CL173" s="2116"/>
      <c r="CM173" s="2116"/>
      <c r="CN173" s="2116"/>
      <c r="CO173" s="2116"/>
      <c r="CP173" s="2116"/>
      <c r="CQ173" s="2116"/>
      <c r="CR173" s="2116"/>
      <c r="CS173" s="2116"/>
      <c r="CT173" s="2116"/>
      <c r="CU173" s="2116"/>
      <c r="CV173" s="2116"/>
      <c r="CW173" s="2116"/>
      <c r="CX173" s="2116"/>
      <c r="CY173" s="2116"/>
      <c r="CZ173" s="2116"/>
    </row>
    <row r="174" s="399" customFormat="true" ht="15" customHeight="true" x14ac:dyDescent="0.2">
      <c r="A174" s="824"/>
      <c r="B174" s="850"/>
      <c r="C174" s="998"/>
      <c r="D174" s="999"/>
      <c r="E174" s="999"/>
      <c r="F174" s="999"/>
      <c r="G174" s="1000"/>
      <c r="H174" s="1001"/>
      <c r="I174" s="999"/>
      <c r="J174" s="999"/>
      <c r="K174" s="999"/>
      <c r="L174" s="1002"/>
      <c r="M174" s="1003"/>
      <c r="N174" s="999"/>
      <c r="O174" s="999"/>
      <c r="P174" s="999"/>
      <c r="Q174" s="1000"/>
      <c r="R174" s="1001"/>
      <c r="S174" s="999"/>
      <c r="T174" s="999"/>
      <c r="U174" s="999"/>
      <c r="V174" s="999"/>
      <c r="W174" s="999"/>
      <c r="X174" s="999"/>
      <c r="Y174" s="999"/>
      <c r="Z174" s="999"/>
      <c r="AA174" s="2081"/>
      <c r="AB174" s="615"/>
      <c r="AC174" s="615"/>
      <c r="AD174" s="615"/>
      <c r="AE174" s="615"/>
      <c r="AF174" s="615"/>
      <c r="AG174" s="615"/>
      <c r="AH174" s="615"/>
      <c r="AI174" s="615"/>
      <c r="AJ174" s="615"/>
      <c r="AK174" s="615"/>
      <c r="AL174" s="615"/>
      <c r="AM174" s="615"/>
      <c r="AN174" s="615"/>
      <c r="AO174" s="615"/>
      <c r="AP174" s="615"/>
      <c r="AQ174" s="615"/>
      <c r="AR174" s="615"/>
      <c r="AS174" s="615"/>
      <c r="AT174" s="615"/>
      <c r="AU174" s="615"/>
      <c r="AV174" s="615"/>
      <c r="AW174" s="615"/>
      <c r="AX174" s="615"/>
      <c r="AY174" s="615"/>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2116"/>
      <c r="CC174" s="2116"/>
      <c r="CD174" s="2116"/>
      <c r="CE174" s="2116"/>
      <c r="CF174" s="2116"/>
      <c r="CG174" s="2116"/>
      <c r="CH174" s="2116"/>
      <c r="CI174" s="2116"/>
      <c r="CJ174" s="2116"/>
      <c r="CK174" s="2116"/>
      <c r="CL174" s="2116"/>
      <c r="CM174" s="2116"/>
      <c r="CN174" s="2116"/>
      <c r="CO174" s="2116"/>
      <c r="CP174" s="2116"/>
      <c r="CQ174" s="2116"/>
      <c r="CR174" s="2116"/>
      <c r="CS174" s="2116"/>
      <c r="CT174" s="2116"/>
      <c r="CU174" s="2116"/>
      <c r="CV174" s="2116"/>
      <c r="CW174" s="2116"/>
      <c r="CX174" s="2116"/>
      <c r="CY174" s="2116"/>
      <c r="CZ174" s="2116"/>
    </row>
    <row r="175" s="399" customFormat="true" ht="15" customHeight="true" x14ac:dyDescent="0.2">
      <c r="A175" s="824"/>
      <c r="B175" s="850"/>
      <c r="C175" s="998"/>
      <c r="D175" s="999"/>
      <c r="E175" s="999"/>
      <c r="F175" s="999"/>
      <c r="G175" s="1000"/>
      <c r="H175" s="1001"/>
      <c r="I175" s="999"/>
      <c r="J175" s="999"/>
      <c r="K175" s="999"/>
      <c r="L175" s="1002"/>
      <c r="M175" s="1003"/>
      <c r="N175" s="999"/>
      <c r="O175" s="999"/>
      <c r="P175" s="999"/>
      <c r="Q175" s="1000"/>
      <c r="R175" s="1001"/>
      <c r="S175" s="999"/>
      <c r="T175" s="999"/>
      <c r="U175" s="999"/>
      <c r="V175" s="999"/>
      <c r="W175" s="999"/>
      <c r="X175" s="999"/>
      <c r="Y175" s="999"/>
      <c r="Z175" s="999"/>
      <c r="AA175" s="2081"/>
      <c r="AB175" s="615"/>
      <c r="AC175" s="615"/>
      <c r="AD175" s="615"/>
      <c r="AE175" s="615"/>
      <c r="AF175" s="615"/>
      <c r="AG175" s="615"/>
      <c r="AH175" s="615"/>
      <c r="AI175" s="615"/>
      <c r="AJ175" s="615"/>
      <c r="AK175" s="615"/>
      <c r="AL175" s="615"/>
      <c r="AM175" s="615"/>
      <c r="AN175" s="615"/>
      <c r="AO175" s="615"/>
      <c r="AP175" s="615"/>
      <c r="AQ175" s="615"/>
      <c r="AR175" s="615"/>
      <c r="AS175" s="615"/>
      <c r="AT175" s="615"/>
      <c r="AU175" s="615"/>
      <c r="AV175" s="615"/>
      <c r="AW175" s="615"/>
      <c r="AX175" s="615"/>
      <c r="AY175" s="615"/>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2116"/>
      <c r="CC175" s="2116"/>
      <c r="CD175" s="2116"/>
      <c r="CE175" s="2116"/>
      <c r="CF175" s="2116"/>
      <c r="CG175" s="2116"/>
      <c r="CH175" s="2116"/>
      <c r="CI175" s="2116"/>
      <c r="CJ175" s="2116"/>
      <c r="CK175" s="2116"/>
      <c r="CL175" s="2116"/>
      <c r="CM175" s="2116"/>
      <c r="CN175" s="2116"/>
      <c r="CO175" s="2116"/>
      <c r="CP175" s="2116"/>
      <c r="CQ175" s="2116"/>
      <c r="CR175" s="2116"/>
      <c r="CS175" s="2116"/>
      <c r="CT175" s="2116"/>
      <c r="CU175" s="2116"/>
      <c r="CV175" s="2116"/>
      <c r="CW175" s="2116"/>
      <c r="CX175" s="2116"/>
      <c r="CY175" s="2116"/>
      <c r="CZ175" s="2116"/>
    </row>
    <row r="176" s="399" customFormat="true" ht="15" customHeight="true" x14ac:dyDescent="0.2">
      <c r="A176" s="824"/>
      <c r="B176" s="850"/>
      <c r="C176" s="998"/>
      <c r="D176" s="999"/>
      <c r="E176" s="999"/>
      <c r="F176" s="999"/>
      <c r="G176" s="1000"/>
      <c r="H176" s="1001"/>
      <c r="I176" s="999"/>
      <c r="J176" s="999"/>
      <c r="K176" s="999"/>
      <c r="L176" s="1002"/>
      <c r="M176" s="1003"/>
      <c r="N176" s="999"/>
      <c r="O176" s="999"/>
      <c r="P176" s="999"/>
      <c r="Q176" s="1000"/>
      <c r="R176" s="1001"/>
      <c r="S176" s="999"/>
      <c r="T176" s="999"/>
      <c r="U176" s="999"/>
      <c r="V176" s="999"/>
      <c r="W176" s="999"/>
      <c r="X176" s="999"/>
      <c r="Y176" s="999"/>
      <c r="Z176" s="999"/>
      <c r="AA176" s="2081"/>
      <c r="AB176" s="615"/>
      <c r="AC176" s="615"/>
      <c r="AD176" s="615"/>
      <c r="AE176" s="615"/>
      <c r="AF176" s="615"/>
      <c r="AG176" s="615"/>
      <c r="AH176" s="615"/>
      <c r="AI176" s="615"/>
      <c r="AJ176" s="615"/>
      <c r="AK176" s="615"/>
      <c r="AL176" s="615"/>
      <c r="AM176" s="615"/>
      <c r="AN176" s="615"/>
      <c r="AO176" s="615"/>
      <c r="AP176" s="615"/>
      <c r="AQ176" s="615"/>
      <c r="AR176" s="615"/>
      <c r="AS176" s="615"/>
      <c r="AT176" s="615"/>
      <c r="AU176" s="615"/>
      <c r="AV176" s="615"/>
      <c r="AW176" s="615"/>
      <c r="AX176" s="615"/>
      <c r="AY176" s="615"/>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2116"/>
      <c r="CC176" s="2116"/>
      <c r="CD176" s="2116"/>
      <c r="CE176" s="2116"/>
      <c r="CF176" s="2116"/>
      <c r="CG176" s="2116"/>
      <c r="CH176" s="2116"/>
      <c r="CI176" s="2116"/>
      <c r="CJ176" s="2116"/>
      <c r="CK176" s="2116"/>
      <c r="CL176" s="2116"/>
      <c r="CM176" s="2116"/>
      <c r="CN176" s="2116"/>
      <c r="CO176" s="2116"/>
      <c r="CP176" s="2116"/>
      <c r="CQ176" s="2116"/>
      <c r="CR176" s="2116"/>
      <c r="CS176" s="2116"/>
      <c r="CT176" s="2116"/>
      <c r="CU176" s="2116"/>
      <c r="CV176" s="2116"/>
      <c r="CW176" s="2116"/>
      <c r="CX176" s="2116"/>
      <c r="CY176" s="2116"/>
      <c r="CZ176" s="2116"/>
    </row>
    <row r="177" s="399" customFormat="true" ht="15" customHeight="true" x14ac:dyDescent="0.2">
      <c r="A177" s="824"/>
      <c r="B177" s="850"/>
      <c r="C177" s="998"/>
      <c r="D177" s="999"/>
      <c r="E177" s="999"/>
      <c r="F177" s="999"/>
      <c r="G177" s="1000"/>
      <c r="H177" s="1001"/>
      <c r="I177" s="999"/>
      <c r="J177" s="999"/>
      <c r="K177" s="999"/>
      <c r="L177" s="1002"/>
      <c r="M177" s="1003"/>
      <c r="N177" s="999"/>
      <c r="O177" s="999"/>
      <c r="P177" s="999"/>
      <c r="Q177" s="1000"/>
      <c r="R177" s="1001"/>
      <c r="S177" s="999"/>
      <c r="T177" s="999"/>
      <c r="U177" s="999"/>
      <c r="V177" s="999"/>
      <c r="W177" s="999"/>
      <c r="X177" s="999"/>
      <c r="Y177" s="999"/>
      <c r="Z177" s="999"/>
      <c r="AA177" s="2081"/>
      <c r="AB177" s="615"/>
      <c r="AC177" s="615"/>
      <c r="AD177" s="615"/>
      <c r="AE177" s="615"/>
      <c r="AF177" s="615"/>
      <c r="AG177" s="615"/>
      <c r="AH177" s="615"/>
      <c r="AI177" s="615"/>
      <c r="AJ177" s="615"/>
      <c r="AK177" s="615"/>
      <c r="AL177" s="615"/>
      <c r="AM177" s="615"/>
      <c r="AN177" s="615"/>
      <c r="AO177" s="615"/>
      <c r="AP177" s="615"/>
      <c r="AQ177" s="615"/>
      <c r="AR177" s="615"/>
      <c r="AS177" s="615"/>
      <c r="AT177" s="615"/>
      <c r="AU177" s="615"/>
      <c r="AV177" s="615"/>
      <c r="AW177" s="615"/>
      <c r="AX177" s="615"/>
      <c r="AY177" s="615"/>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2116"/>
      <c r="CC177" s="2116"/>
      <c r="CD177" s="2116"/>
      <c r="CE177" s="2116"/>
      <c r="CF177" s="2116"/>
      <c r="CG177" s="2116"/>
      <c r="CH177" s="2116"/>
      <c r="CI177" s="2116"/>
      <c r="CJ177" s="2116"/>
      <c r="CK177" s="2116"/>
      <c r="CL177" s="2116"/>
      <c r="CM177" s="2116"/>
      <c r="CN177" s="2116"/>
      <c r="CO177" s="2116"/>
      <c r="CP177" s="2116"/>
      <c r="CQ177" s="2116"/>
      <c r="CR177" s="2116"/>
      <c r="CS177" s="2116"/>
      <c r="CT177" s="2116"/>
      <c r="CU177" s="2116"/>
      <c r="CV177" s="2116"/>
      <c r="CW177" s="2116"/>
      <c r="CX177" s="2116"/>
      <c r="CY177" s="2116"/>
      <c r="CZ177" s="2116"/>
    </row>
    <row r="178" s="399" customFormat="true" ht="15" customHeight="true" x14ac:dyDescent="0.2">
      <c r="A178" s="824"/>
      <c r="B178" s="850"/>
      <c r="C178" s="998"/>
      <c r="D178" s="999"/>
      <c r="E178" s="999"/>
      <c r="F178" s="999"/>
      <c r="G178" s="1000"/>
      <c r="H178" s="1001"/>
      <c r="I178" s="999"/>
      <c r="J178" s="999"/>
      <c r="K178" s="999"/>
      <c r="L178" s="1002"/>
      <c r="M178" s="1003"/>
      <c r="N178" s="999"/>
      <c r="O178" s="999"/>
      <c r="P178" s="999"/>
      <c r="Q178" s="1000"/>
      <c r="R178" s="1001"/>
      <c r="S178" s="999"/>
      <c r="T178" s="999"/>
      <c r="U178" s="999"/>
      <c r="V178" s="999"/>
      <c r="W178" s="999"/>
      <c r="X178" s="999"/>
      <c r="Y178" s="999"/>
      <c r="Z178" s="999"/>
      <c r="AA178" s="2081"/>
      <c r="AB178" s="615"/>
      <c r="AC178" s="615"/>
      <c r="AD178" s="615"/>
      <c r="AE178" s="615"/>
      <c r="AF178" s="615"/>
      <c r="AG178" s="615"/>
      <c r="AH178" s="615"/>
      <c r="AI178" s="615"/>
      <c r="AJ178" s="615"/>
      <c r="AK178" s="615"/>
      <c r="AL178" s="615"/>
      <c r="AM178" s="615"/>
      <c r="AN178" s="615"/>
      <c r="AO178" s="615"/>
      <c r="AP178" s="615"/>
      <c r="AQ178" s="615"/>
      <c r="AR178" s="615"/>
      <c r="AS178" s="615"/>
      <c r="AT178" s="615"/>
      <c r="AU178" s="615"/>
      <c r="AV178" s="615"/>
      <c r="AW178" s="615"/>
      <c r="AX178" s="615"/>
      <c r="AY178" s="615"/>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2116"/>
      <c r="CC178" s="2116"/>
      <c r="CD178" s="2116"/>
      <c r="CE178" s="2116"/>
      <c r="CF178" s="2116"/>
      <c r="CG178" s="2116"/>
      <c r="CH178" s="2116"/>
      <c r="CI178" s="2116"/>
      <c r="CJ178" s="2116"/>
      <c r="CK178" s="2116"/>
      <c r="CL178" s="2116"/>
      <c r="CM178" s="2116"/>
      <c r="CN178" s="2116"/>
      <c r="CO178" s="2116"/>
      <c r="CP178" s="2116"/>
      <c r="CQ178" s="2116"/>
      <c r="CR178" s="2116"/>
      <c r="CS178" s="2116"/>
      <c r="CT178" s="2116"/>
      <c r="CU178" s="2116"/>
      <c r="CV178" s="2116"/>
      <c r="CW178" s="2116"/>
      <c r="CX178" s="2116"/>
      <c r="CY178" s="2116"/>
      <c r="CZ178" s="2116"/>
    </row>
    <row r="179" s="399" customFormat="true" ht="15" customHeight="true" x14ac:dyDescent="0.2">
      <c r="A179" s="824"/>
      <c r="B179" s="850"/>
      <c r="C179" s="998"/>
      <c r="D179" s="999"/>
      <c r="E179" s="999"/>
      <c r="F179" s="999"/>
      <c r="G179" s="1000"/>
      <c r="H179" s="1001"/>
      <c r="I179" s="999"/>
      <c r="J179" s="999"/>
      <c r="K179" s="999"/>
      <c r="L179" s="1002"/>
      <c r="M179" s="1003"/>
      <c r="N179" s="999"/>
      <c r="O179" s="999"/>
      <c r="P179" s="999"/>
      <c r="Q179" s="1000"/>
      <c r="R179" s="1001"/>
      <c r="S179" s="999"/>
      <c r="T179" s="999"/>
      <c r="U179" s="999"/>
      <c r="V179" s="999"/>
      <c r="W179" s="999"/>
      <c r="X179" s="999"/>
      <c r="Y179" s="999"/>
      <c r="Z179" s="999"/>
      <c r="AA179" s="2081"/>
      <c r="AB179" s="615"/>
      <c r="AC179" s="615"/>
      <c r="AD179" s="615"/>
      <c r="AE179" s="615"/>
      <c r="AF179" s="615"/>
      <c r="AG179" s="615"/>
      <c r="AH179" s="615"/>
      <c r="AI179" s="615"/>
      <c r="AJ179" s="615"/>
      <c r="AK179" s="615"/>
      <c r="AL179" s="615"/>
      <c r="AM179" s="615"/>
      <c r="AN179" s="615"/>
      <c r="AO179" s="615"/>
      <c r="AP179" s="615"/>
      <c r="AQ179" s="615"/>
      <c r="AR179" s="615"/>
      <c r="AS179" s="615"/>
      <c r="AT179" s="615"/>
      <c r="AU179" s="615"/>
      <c r="AV179" s="615"/>
      <c r="AW179" s="615"/>
      <c r="AX179" s="615"/>
      <c r="AY179" s="615"/>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2116"/>
      <c r="CC179" s="2116"/>
      <c r="CD179" s="2116"/>
      <c r="CE179" s="2116"/>
      <c r="CF179" s="2116"/>
      <c r="CG179" s="2116"/>
      <c r="CH179" s="2116"/>
      <c r="CI179" s="2116"/>
      <c r="CJ179" s="2116"/>
      <c r="CK179" s="2116"/>
      <c r="CL179" s="2116"/>
      <c r="CM179" s="2116"/>
      <c r="CN179" s="2116"/>
      <c r="CO179" s="2116"/>
      <c r="CP179" s="2116"/>
      <c r="CQ179" s="2116"/>
      <c r="CR179" s="2116"/>
      <c r="CS179" s="2116"/>
      <c r="CT179" s="2116"/>
      <c r="CU179" s="2116"/>
      <c r="CV179" s="2116"/>
      <c r="CW179" s="2116"/>
      <c r="CX179" s="2116"/>
      <c r="CY179" s="2116"/>
      <c r="CZ179" s="2116"/>
    </row>
    <row r="180" s="399" customFormat="true" ht="15" customHeight="true" x14ac:dyDescent="0.2">
      <c r="A180" s="824"/>
      <c r="B180" s="850"/>
      <c r="C180" s="998"/>
      <c r="D180" s="999"/>
      <c r="E180" s="999"/>
      <c r="F180" s="999"/>
      <c r="G180" s="1000"/>
      <c r="H180" s="1001"/>
      <c r="I180" s="999"/>
      <c r="J180" s="999"/>
      <c r="K180" s="999"/>
      <c r="L180" s="1002"/>
      <c r="M180" s="1003"/>
      <c r="N180" s="999"/>
      <c r="O180" s="999"/>
      <c r="P180" s="999"/>
      <c r="Q180" s="1000"/>
      <c r="R180" s="1001"/>
      <c r="S180" s="999"/>
      <c r="T180" s="999"/>
      <c r="U180" s="999"/>
      <c r="V180" s="999"/>
      <c r="W180" s="999"/>
      <c r="X180" s="999"/>
      <c r="Y180" s="999"/>
      <c r="Z180" s="999"/>
      <c r="AA180" s="2081"/>
      <c r="AB180" s="615"/>
      <c r="AC180" s="615"/>
      <c r="AD180" s="615"/>
      <c r="AE180" s="615"/>
      <c r="AF180" s="615"/>
      <c r="AG180" s="615"/>
      <c r="AH180" s="615"/>
      <c r="AI180" s="615"/>
      <c r="AJ180" s="615"/>
      <c r="AK180" s="615"/>
      <c r="AL180" s="615"/>
      <c r="AM180" s="615"/>
      <c r="AN180" s="615"/>
      <c r="AO180" s="615"/>
      <c r="AP180" s="615"/>
      <c r="AQ180" s="615"/>
      <c r="AR180" s="615"/>
      <c r="AS180" s="615"/>
      <c r="AT180" s="615"/>
      <c r="AU180" s="615"/>
      <c r="AV180" s="615"/>
      <c r="AW180" s="615"/>
      <c r="AX180" s="615"/>
      <c r="AY180" s="615"/>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2116"/>
      <c r="CC180" s="2116"/>
      <c r="CD180" s="2116"/>
      <c r="CE180" s="2116"/>
      <c r="CF180" s="2116"/>
      <c r="CG180" s="2116"/>
      <c r="CH180" s="2116"/>
      <c r="CI180" s="2116"/>
      <c r="CJ180" s="2116"/>
      <c r="CK180" s="2116"/>
      <c r="CL180" s="2116"/>
      <c r="CM180" s="2116"/>
      <c r="CN180" s="2116"/>
      <c r="CO180" s="2116"/>
      <c r="CP180" s="2116"/>
      <c r="CQ180" s="2116"/>
      <c r="CR180" s="2116"/>
      <c r="CS180" s="2116"/>
      <c r="CT180" s="2116"/>
      <c r="CU180" s="2116"/>
      <c r="CV180" s="2116"/>
      <c r="CW180" s="2116"/>
      <c r="CX180" s="2116"/>
      <c r="CY180" s="2116"/>
      <c r="CZ180" s="2116"/>
    </row>
    <row r="181" s="399" customFormat="true" ht="15" customHeight="true" x14ac:dyDescent="0.2">
      <c r="A181" s="824"/>
      <c r="B181" s="850"/>
      <c r="C181" s="998"/>
      <c r="D181" s="999"/>
      <c r="E181" s="999"/>
      <c r="F181" s="999"/>
      <c r="G181" s="1000"/>
      <c r="H181" s="1001"/>
      <c r="I181" s="999"/>
      <c r="J181" s="999"/>
      <c r="K181" s="999"/>
      <c r="L181" s="1002"/>
      <c r="M181" s="1003"/>
      <c r="N181" s="999"/>
      <c r="O181" s="999"/>
      <c r="P181" s="999"/>
      <c r="Q181" s="1000"/>
      <c r="R181" s="1001"/>
      <c r="S181" s="999"/>
      <c r="T181" s="999"/>
      <c r="U181" s="999"/>
      <c r="V181" s="999"/>
      <c r="W181" s="999"/>
      <c r="X181" s="999"/>
      <c r="Y181" s="999"/>
      <c r="Z181" s="999"/>
      <c r="AA181" s="2081"/>
      <c r="AB181" s="615"/>
      <c r="AC181" s="615"/>
      <c r="AD181" s="615"/>
      <c r="AE181" s="615"/>
      <c r="AF181" s="615"/>
      <c r="AG181" s="615"/>
      <c r="AH181" s="615"/>
      <c r="AI181" s="615"/>
      <c r="AJ181" s="615"/>
      <c r="AK181" s="615"/>
      <c r="AL181" s="615"/>
      <c r="AM181" s="615"/>
      <c r="AN181" s="615"/>
      <c r="AO181" s="615"/>
      <c r="AP181" s="615"/>
      <c r="AQ181" s="615"/>
      <c r="AR181" s="615"/>
      <c r="AS181" s="615"/>
      <c r="AT181" s="615"/>
      <c r="AU181" s="615"/>
      <c r="AV181" s="615"/>
      <c r="AW181" s="615"/>
      <c r="AX181" s="615"/>
      <c r="AY181" s="615"/>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2116"/>
      <c r="CC181" s="2116"/>
      <c r="CD181" s="2116"/>
      <c r="CE181" s="2116"/>
      <c r="CF181" s="2116"/>
      <c r="CG181" s="2116"/>
      <c r="CH181" s="2116"/>
      <c r="CI181" s="2116"/>
      <c r="CJ181" s="2116"/>
      <c r="CK181" s="2116"/>
      <c r="CL181" s="2116"/>
      <c r="CM181" s="2116"/>
      <c r="CN181" s="2116"/>
      <c r="CO181" s="2116"/>
      <c r="CP181" s="2116"/>
      <c r="CQ181" s="2116"/>
      <c r="CR181" s="2116"/>
      <c r="CS181" s="2116"/>
      <c r="CT181" s="2116"/>
      <c r="CU181" s="2116"/>
      <c r="CV181" s="2116"/>
      <c r="CW181" s="2116"/>
      <c r="CX181" s="2116"/>
      <c r="CY181" s="2116"/>
      <c r="CZ181" s="2116"/>
    </row>
    <row r="182" s="399" customFormat="true" ht="15" customHeight="true" x14ac:dyDescent="0.2">
      <c r="A182" s="824"/>
      <c r="B182" s="850"/>
      <c r="C182" s="998"/>
      <c r="D182" s="999"/>
      <c r="E182" s="999"/>
      <c r="F182" s="999"/>
      <c r="G182" s="1000"/>
      <c r="H182" s="1001"/>
      <c r="I182" s="999"/>
      <c r="J182" s="999"/>
      <c r="K182" s="999"/>
      <c r="L182" s="1002"/>
      <c r="M182" s="1003"/>
      <c r="N182" s="999"/>
      <c r="O182" s="999"/>
      <c r="P182" s="999"/>
      <c r="Q182" s="1000"/>
      <c r="R182" s="1001"/>
      <c r="S182" s="999"/>
      <c r="T182" s="999"/>
      <c r="U182" s="999"/>
      <c r="V182" s="999"/>
      <c r="W182" s="999"/>
      <c r="X182" s="999"/>
      <c r="Y182" s="999"/>
      <c r="Z182" s="999"/>
      <c r="AA182" s="2081"/>
      <c r="AB182" s="615"/>
      <c r="AC182" s="615"/>
      <c r="AD182" s="615"/>
      <c r="AE182" s="615"/>
      <c r="AF182" s="615"/>
      <c r="AG182" s="615"/>
      <c r="AH182" s="615"/>
      <c r="AI182" s="615"/>
      <c r="AJ182" s="615"/>
      <c r="AK182" s="615"/>
      <c r="AL182" s="615"/>
      <c r="AM182" s="615"/>
      <c r="AN182" s="615"/>
      <c r="AO182" s="615"/>
      <c r="AP182" s="615"/>
      <c r="AQ182" s="615"/>
      <c r="AR182" s="615"/>
      <c r="AS182" s="615"/>
      <c r="AT182" s="615"/>
      <c r="AU182" s="615"/>
      <c r="AV182" s="615"/>
      <c r="AW182" s="615"/>
      <c r="AX182" s="615"/>
      <c r="AY182" s="615"/>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2116"/>
      <c r="CC182" s="2116"/>
      <c r="CD182" s="2116"/>
      <c r="CE182" s="2116"/>
      <c r="CF182" s="2116"/>
      <c r="CG182" s="2116"/>
      <c r="CH182" s="2116"/>
      <c r="CI182" s="2116"/>
      <c r="CJ182" s="2116"/>
      <c r="CK182" s="2116"/>
      <c r="CL182" s="2116"/>
      <c r="CM182" s="2116"/>
      <c r="CN182" s="2116"/>
      <c r="CO182" s="2116"/>
      <c r="CP182" s="2116"/>
      <c r="CQ182" s="2116"/>
      <c r="CR182" s="2116"/>
      <c r="CS182" s="2116"/>
      <c r="CT182" s="2116"/>
      <c r="CU182" s="2116"/>
      <c r="CV182" s="2116"/>
      <c r="CW182" s="2116"/>
      <c r="CX182" s="2116"/>
      <c r="CY182" s="2116"/>
      <c r="CZ182" s="2116"/>
    </row>
    <row r="183" s="399" customFormat="true" ht="15" customHeight="true" x14ac:dyDescent="0.2">
      <c r="A183" s="824"/>
      <c r="B183" s="850"/>
      <c r="C183" s="998"/>
      <c r="D183" s="999"/>
      <c r="E183" s="999"/>
      <c r="F183" s="999"/>
      <c r="G183" s="1000"/>
      <c r="H183" s="1001"/>
      <c r="I183" s="999"/>
      <c r="J183" s="999"/>
      <c r="K183" s="999"/>
      <c r="L183" s="1002"/>
      <c r="M183" s="1003"/>
      <c r="N183" s="999"/>
      <c r="O183" s="999"/>
      <c r="P183" s="999"/>
      <c r="Q183" s="1000"/>
      <c r="R183" s="1001"/>
      <c r="S183" s="999"/>
      <c r="T183" s="999"/>
      <c r="U183" s="999"/>
      <c r="V183" s="999"/>
      <c r="W183" s="999"/>
      <c r="X183" s="999"/>
      <c r="Y183" s="999"/>
      <c r="Z183" s="999"/>
      <c r="AA183" s="2081"/>
      <c r="AB183" s="615"/>
      <c r="AC183" s="615"/>
      <c r="AD183" s="615"/>
      <c r="AE183" s="615"/>
      <c r="AF183" s="615"/>
      <c r="AG183" s="615"/>
      <c r="AH183" s="615"/>
      <c r="AI183" s="615"/>
      <c r="AJ183" s="615"/>
      <c r="AK183" s="615"/>
      <c r="AL183" s="615"/>
      <c r="AM183" s="615"/>
      <c r="AN183" s="615"/>
      <c r="AO183" s="615"/>
      <c r="AP183" s="615"/>
      <c r="AQ183" s="615"/>
      <c r="AR183" s="615"/>
      <c r="AS183" s="615"/>
      <c r="AT183" s="615"/>
      <c r="AU183" s="615"/>
      <c r="AV183" s="615"/>
      <c r="AW183" s="615"/>
      <c r="AX183" s="615"/>
      <c r="AY183" s="615"/>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2116"/>
      <c r="CC183" s="2116"/>
      <c r="CD183" s="2116"/>
      <c r="CE183" s="2116"/>
      <c r="CF183" s="2116"/>
      <c r="CG183" s="2116"/>
      <c r="CH183" s="2116"/>
      <c r="CI183" s="2116"/>
      <c r="CJ183" s="2116"/>
      <c r="CK183" s="2116"/>
      <c r="CL183" s="2116"/>
      <c r="CM183" s="2116"/>
      <c r="CN183" s="2116"/>
      <c r="CO183" s="2116"/>
      <c r="CP183" s="2116"/>
      <c r="CQ183" s="2116"/>
      <c r="CR183" s="2116"/>
      <c r="CS183" s="2116"/>
      <c r="CT183" s="2116"/>
      <c r="CU183" s="2116"/>
      <c r="CV183" s="2116"/>
      <c r="CW183" s="2116"/>
      <c r="CX183" s="2116"/>
      <c r="CY183" s="2116"/>
      <c r="CZ183" s="2116"/>
    </row>
    <row r="184" s="399" customFormat="true" ht="15" customHeight="true" x14ac:dyDescent="0.2">
      <c r="A184" s="824"/>
      <c r="B184" s="850"/>
      <c r="C184" s="998"/>
      <c r="D184" s="999"/>
      <c r="E184" s="999"/>
      <c r="F184" s="999"/>
      <c r="G184" s="1000"/>
      <c r="H184" s="1001"/>
      <c r="I184" s="999"/>
      <c r="J184" s="999"/>
      <c r="K184" s="999"/>
      <c r="L184" s="1002"/>
      <c r="M184" s="1003"/>
      <c r="N184" s="999"/>
      <c r="O184" s="999"/>
      <c r="P184" s="999"/>
      <c r="Q184" s="1000"/>
      <c r="R184" s="1001"/>
      <c r="S184" s="999"/>
      <c r="T184" s="999"/>
      <c r="U184" s="999"/>
      <c r="V184" s="999"/>
      <c r="W184" s="999"/>
      <c r="X184" s="999"/>
      <c r="Y184" s="999"/>
      <c r="Z184" s="999"/>
      <c r="AA184" s="2081"/>
      <c r="AB184" s="615"/>
      <c r="AC184" s="615"/>
      <c r="AD184" s="615"/>
      <c r="AE184" s="615"/>
      <c r="AF184" s="615"/>
      <c r="AG184" s="615"/>
      <c r="AH184" s="615"/>
      <c r="AI184" s="615"/>
      <c r="AJ184" s="615"/>
      <c r="AK184" s="615"/>
      <c r="AL184" s="615"/>
      <c r="AM184" s="615"/>
      <c r="AN184" s="615"/>
      <c r="AO184" s="615"/>
      <c r="AP184" s="615"/>
      <c r="AQ184" s="615"/>
      <c r="AR184" s="615"/>
      <c r="AS184" s="615"/>
      <c r="AT184" s="615"/>
      <c r="AU184" s="615"/>
      <c r="AV184" s="615"/>
      <c r="AW184" s="615"/>
      <c r="AX184" s="615"/>
      <c r="AY184" s="615"/>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2116"/>
      <c r="CC184" s="2116"/>
      <c r="CD184" s="2116"/>
      <c r="CE184" s="2116"/>
      <c r="CF184" s="2116"/>
      <c r="CG184" s="2116"/>
      <c r="CH184" s="2116"/>
      <c r="CI184" s="2116"/>
      <c r="CJ184" s="2116"/>
      <c r="CK184" s="2116"/>
      <c r="CL184" s="2116"/>
      <c r="CM184" s="2116"/>
      <c r="CN184" s="2116"/>
      <c r="CO184" s="2116"/>
      <c r="CP184" s="2116"/>
      <c r="CQ184" s="2116"/>
      <c r="CR184" s="2116"/>
      <c r="CS184" s="2116"/>
      <c r="CT184" s="2116"/>
      <c r="CU184" s="2116"/>
      <c r="CV184" s="2116"/>
      <c r="CW184" s="2116"/>
      <c r="CX184" s="2116"/>
      <c r="CY184" s="2116"/>
      <c r="CZ184" s="2116"/>
    </row>
    <row r="185" s="399" customFormat="true" ht="15" customHeight="true" x14ac:dyDescent="0.2">
      <c r="A185" s="824"/>
      <c r="B185" s="850"/>
      <c r="C185" s="998"/>
      <c r="D185" s="999"/>
      <c r="E185" s="999"/>
      <c r="F185" s="999"/>
      <c r="G185" s="1000"/>
      <c r="H185" s="1001"/>
      <c r="I185" s="999"/>
      <c r="J185" s="999"/>
      <c r="K185" s="999"/>
      <c r="L185" s="1002"/>
      <c r="M185" s="1003"/>
      <c r="N185" s="999"/>
      <c r="O185" s="999"/>
      <c r="P185" s="999"/>
      <c r="Q185" s="1000"/>
      <c r="R185" s="1001"/>
      <c r="S185" s="999"/>
      <c r="T185" s="999"/>
      <c r="U185" s="999"/>
      <c r="V185" s="999"/>
      <c r="W185" s="999"/>
      <c r="X185" s="999"/>
      <c r="Y185" s="999"/>
      <c r="Z185" s="999"/>
      <c r="AA185" s="2081"/>
      <c r="AB185" s="615"/>
      <c r="AC185" s="615"/>
      <c r="AD185" s="615"/>
      <c r="AE185" s="615"/>
      <c r="AF185" s="615"/>
      <c r="AG185" s="615"/>
      <c r="AH185" s="615"/>
      <c r="AI185" s="615"/>
      <c r="AJ185" s="615"/>
      <c r="AK185" s="615"/>
      <c r="AL185" s="615"/>
      <c r="AM185" s="615"/>
      <c r="AN185" s="615"/>
      <c r="AO185" s="615"/>
      <c r="AP185" s="615"/>
      <c r="AQ185" s="615"/>
      <c r="AR185" s="615"/>
      <c r="AS185" s="615"/>
      <c r="AT185" s="615"/>
      <c r="AU185" s="615"/>
      <c r="AV185" s="615"/>
      <c r="AW185" s="615"/>
      <c r="AX185" s="615"/>
      <c r="AY185" s="615"/>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2116"/>
      <c r="CC185" s="2116"/>
      <c r="CD185" s="2116"/>
      <c r="CE185" s="2116"/>
      <c r="CF185" s="2116"/>
      <c r="CG185" s="2116"/>
      <c r="CH185" s="2116"/>
      <c r="CI185" s="2116"/>
      <c r="CJ185" s="2116"/>
      <c r="CK185" s="2116"/>
      <c r="CL185" s="2116"/>
      <c r="CM185" s="2116"/>
      <c r="CN185" s="2116"/>
      <c r="CO185" s="2116"/>
      <c r="CP185" s="2116"/>
      <c r="CQ185" s="2116"/>
      <c r="CR185" s="2116"/>
      <c r="CS185" s="2116"/>
      <c r="CT185" s="2116"/>
      <c r="CU185" s="2116"/>
      <c r="CV185" s="2116"/>
      <c r="CW185" s="2116"/>
      <c r="CX185" s="2116"/>
      <c r="CY185" s="2116"/>
      <c r="CZ185" s="2116"/>
    </row>
    <row r="186" s="399" customFormat="true" ht="15" customHeight="true" x14ac:dyDescent="0.2">
      <c r="A186" s="824"/>
      <c r="B186" s="850"/>
      <c r="C186" s="998"/>
      <c r="D186" s="999"/>
      <c r="E186" s="999"/>
      <c r="F186" s="999"/>
      <c r="G186" s="1000"/>
      <c r="H186" s="1001"/>
      <c r="I186" s="999"/>
      <c r="J186" s="999"/>
      <c r="K186" s="999"/>
      <c r="L186" s="1002"/>
      <c r="M186" s="1003"/>
      <c r="N186" s="999"/>
      <c r="O186" s="999"/>
      <c r="P186" s="999"/>
      <c r="Q186" s="1000"/>
      <c r="R186" s="1001"/>
      <c r="S186" s="999"/>
      <c r="T186" s="999"/>
      <c r="U186" s="999"/>
      <c r="V186" s="999"/>
      <c r="W186" s="999"/>
      <c r="X186" s="999"/>
      <c r="Y186" s="999"/>
      <c r="Z186" s="999"/>
      <c r="AA186" s="2081"/>
      <c r="AB186" s="615"/>
      <c r="AC186" s="615"/>
      <c r="AD186" s="615"/>
      <c r="AE186" s="615"/>
      <c r="AF186" s="615"/>
      <c r="AG186" s="615"/>
      <c r="AH186" s="615"/>
      <c r="AI186" s="615"/>
      <c r="AJ186" s="615"/>
      <c r="AK186" s="615"/>
      <c r="AL186" s="615"/>
      <c r="AM186" s="615"/>
      <c r="AN186" s="615"/>
      <c r="AO186" s="615"/>
      <c r="AP186" s="615"/>
      <c r="AQ186" s="615"/>
      <c r="AR186" s="615"/>
      <c r="AS186" s="615"/>
      <c r="AT186" s="615"/>
      <c r="AU186" s="615"/>
      <c r="AV186" s="615"/>
      <c r="AW186" s="615"/>
      <c r="AX186" s="615"/>
      <c r="AY186" s="615"/>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2116"/>
      <c r="CC186" s="2116"/>
      <c r="CD186" s="2116"/>
      <c r="CE186" s="2116"/>
      <c r="CF186" s="2116"/>
      <c r="CG186" s="2116"/>
      <c r="CH186" s="2116"/>
      <c r="CI186" s="2116"/>
      <c r="CJ186" s="2116"/>
      <c r="CK186" s="2116"/>
      <c r="CL186" s="2116"/>
      <c r="CM186" s="2116"/>
      <c r="CN186" s="2116"/>
      <c r="CO186" s="2116"/>
      <c r="CP186" s="2116"/>
      <c r="CQ186" s="2116"/>
      <c r="CR186" s="2116"/>
      <c r="CS186" s="2116"/>
      <c r="CT186" s="2116"/>
      <c r="CU186" s="2116"/>
      <c r="CV186" s="2116"/>
      <c r="CW186" s="2116"/>
      <c r="CX186" s="2116"/>
      <c r="CY186" s="2116"/>
      <c r="CZ186" s="2116"/>
    </row>
    <row r="187" s="399" customFormat="true" ht="15" customHeight="true" x14ac:dyDescent="0.2">
      <c r="A187" s="824"/>
      <c r="B187" s="850"/>
      <c r="C187" s="998"/>
      <c r="D187" s="999"/>
      <c r="E187" s="999"/>
      <c r="F187" s="999"/>
      <c r="G187" s="1000"/>
      <c r="H187" s="1001"/>
      <c r="I187" s="999"/>
      <c r="J187" s="999"/>
      <c r="K187" s="999"/>
      <c r="L187" s="1002"/>
      <c r="M187" s="1003"/>
      <c r="N187" s="999"/>
      <c r="O187" s="999"/>
      <c r="P187" s="999"/>
      <c r="Q187" s="1000"/>
      <c r="R187" s="1001"/>
      <c r="S187" s="999"/>
      <c r="T187" s="999"/>
      <c r="U187" s="999"/>
      <c r="V187" s="999"/>
      <c r="W187" s="999"/>
      <c r="X187" s="999"/>
      <c r="Y187" s="999"/>
      <c r="Z187" s="999"/>
      <c r="AA187" s="2081"/>
      <c r="AB187" s="615"/>
      <c r="AC187" s="615"/>
      <c r="AD187" s="615"/>
      <c r="AE187" s="615"/>
      <c r="AF187" s="615"/>
      <c r="AG187" s="615"/>
      <c r="AH187" s="615"/>
      <c r="AI187" s="615"/>
      <c r="AJ187" s="615"/>
      <c r="AK187" s="615"/>
      <c r="AL187" s="615"/>
      <c r="AM187" s="615"/>
      <c r="AN187" s="615"/>
      <c r="AO187" s="615"/>
      <c r="AP187" s="615"/>
      <c r="AQ187" s="615"/>
      <c r="AR187" s="615"/>
      <c r="AS187" s="615"/>
      <c r="AT187" s="615"/>
      <c r="AU187" s="615"/>
      <c r="AV187" s="615"/>
      <c r="AW187" s="615"/>
      <c r="AX187" s="615"/>
      <c r="AY187" s="615"/>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2116"/>
      <c r="CC187" s="2116"/>
      <c r="CD187" s="2116"/>
      <c r="CE187" s="2116"/>
      <c r="CF187" s="2116"/>
      <c r="CG187" s="2116"/>
      <c r="CH187" s="2116"/>
      <c r="CI187" s="2116"/>
      <c r="CJ187" s="2116"/>
      <c r="CK187" s="2116"/>
      <c r="CL187" s="2116"/>
      <c r="CM187" s="2116"/>
      <c r="CN187" s="2116"/>
      <c r="CO187" s="2116"/>
      <c r="CP187" s="2116"/>
      <c r="CQ187" s="2116"/>
      <c r="CR187" s="2116"/>
      <c r="CS187" s="2116"/>
      <c r="CT187" s="2116"/>
      <c r="CU187" s="2116"/>
      <c r="CV187" s="2116"/>
      <c r="CW187" s="2116"/>
      <c r="CX187" s="2116"/>
      <c r="CY187" s="2116"/>
      <c r="CZ187" s="2116"/>
    </row>
    <row r="188" s="399" customFormat="true" ht="15" customHeight="true" x14ac:dyDescent="0.2">
      <c r="A188" s="824"/>
      <c r="B188" s="850"/>
      <c r="C188" s="998"/>
      <c r="D188" s="999"/>
      <c r="E188" s="999"/>
      <c r="F188" s="999"/>
      <c r="G188" s="1000"/>
      <c r="H188" s="1001"/>
      <c r="I188" s="999"/>
      <c r="J188" s="999"/>
      <c r="K188" s="999"/>
      <c r="L188" s="1002"/>
      <c r="M188" s="1003"/>
      <c r="N188" s="999"/>
      <c r="O188" s="999"/>
      <c r="P188" s="999"/>
      <c r="Q188" s="1000"/>
      <c r="R188" s="1001"/>
      <c r="S188" s="999"/>
      <c r="T188" s="999"/>
      <c r="U188" s="999"/>
      <c r="V188" s="999"/>
      <c r="W188" s="999"/>
      <c r="X188" s="999"/>
      <c r="Y188" s="999"/>
      <c r="Z188" s="999"/>
      <c r="AA188" s="2081"/>
      <c r="AB188" s="615"/>
      <c r="AC188" s="615"/>
      <c r="AD188" s="615"/>
      <c r="AE188" s="615"/>
      <c r="AF188" s="615"/>
      <c r="AG188" s="615"/>
      <c r="AH188" s="615"/>
      <c r="AI188" s="615"/>
      <c r="AJ188" s="615"/>
      <c r="AK188" s="615"/>
      <c r="AL188" s="615"/>
      <c r="AM188" s="615"/>
      <c r="AN188" s="615"/>
      <c r="AO188" s="615"/>
      <c r="AP188" s="615"/>
      <c r="AQ188" s="615"/>
      <c r="AR188" s="615"/>
      <c r="AS188" s="615"/>
      <c r="AT188" s="615"/>
      <c r="AU188" s="615"/>
      <c r="AV188" s="615"/>
      <c r="AW188" s="615"/>
      <c r="AX188" s="615"/>
      <c r="AY188" s="615"/>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2116"/>
      <c r="CC188" s="2116"/>
      <c r="CD188" s="2116"/>
      <c r="CE188" s="2116"/>
      <c r="CF188" s="2116"/>
      <c r="CG188" s="2116"/>
      <c r="CH188" s="2116"/>
      <c r="CI188" s="2116"/>
      <c r="CJ188" s="2116"/>
      <c r="CK188" s="2116"/>
      <c r="CL188" s="2116"/>
      <c r="CM188" s="2116"/>
      <c r="CN188" s="2116"/>
      <c r="CO188" s="2116"/>
      <c r="CP188" s="2116"/>
      <c r="CQ188" s="2116"/>
      <c r="CR188" s="2116"/>
      <c r="CS188" s="2116"/>
      <c r="CT188" s="2116"/>
      <c r="CU188" s="2116"/>
      <c r="CV188" s="2116"/>
      <c r="CW188" s="2116"/>
      <c r="CX188" s="2116"/>
      <c r="CY188" s="2116"/>
      <c r="CZ188" s="2116"/>
    </row>
    <row r="189" s="399" customFormat="true" ht="15" customHeight="true" x14ac:dyDescent="0.2">
      <c r="A189" s="824"/>
      <c r="B189" s="850"/>
      <c r="C189" s="998"/>
      <c r="D189" s="999"/>
      <c r="E189" s="999"/>
      <c r="F189" s="999"/>
      <c r="G189" s="1000"/>
      <c r="H189" s="1001"/>
      <c r="I189" s="999"/>
      <c r="J189" s="999"/>
      <c r="K189" s="999"/>
      <c r="L189" s="1002"/>
      <c r="M189" s="1003"/>
      <c r="N189" s="999"/>
      <c r="O189" s="999"/>
      <c r="P189" s="999"/>
      <c r="Q189" s="1000"/>
      <c r="R189" s="1001"/>
      <c r="S189" s="999"/>
      <c r="T189" s="999"/>
      <c r="U189" s="999"/>
      <c r="V189" s="999"/>
      <c r="W189" s="999"/>
      <c r="X189" s="999"/>
      <c r="Y189" s="999"/>
      <c r="Z189" s="999"/>
      <c r="AA189" s="2081"/>
      <c r="AB189" s="615"/>
      <c r="AC189" s="615"/>
      <c r="AD189" s="615"/>
      <c r="AE189" s="615"/>
      <c r="AF189" s="615"/>
      <c r="AG189" s="615"/>
      <c r="AH189" s="615"/>
      <c r="AI189" s="615"/>
      <c r="AJ189" s="615"/>
      <c r="AK189" s="615"/>
      <c r="AL189" s="615"/>
      <c r="AM189" s="615"/>
      <c r="AN189" s="615"/>
      <c r="AO189" s="615"/>
      <c r="AP189" s="615"/>
      <c r="AQ189" s="615"/>
      <c r="AR189" s="615"/>
      <c r="AS189" s="615"/>
      <c r="AT189" s="615"/>
      <c r="AU189" s="615"/>
      <c r="AV189" s="615"/>
      <c r="AW189" s="615"/>
      <c r="AX189" s="615"/>
      <c r="AY189" s="615"/>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2116"/>
      <c r="CC189" s="2116"/>
      <c r="CD189" s="2116"/>
      <c r="CE189" s="2116"/>
      <c r="CF189" s="2116"/>
      <c r="CG189" s="2116"/>
      <c r="CH189" s="2116"/>
      <c r="CI189" s="2116"/>
      <c r="CJ189" s="2116"/>
      <c r="CK189" s="2116"/>
      <c r="CL189" s="2116"/>
      <c r="CM189" s="2116"/>
      <c r="CN189" s="2116"/>
      <c r="CO189" s="2116"/>
      <c r="CP189" s="2116"/>
      <c r="CQ189" s="2116"/>
      <c r="CR189" s="2116"/>
      <c r="CS189" s="2116"/>
      <c r="CT189" s="2116"/>
      <c r="CU189" s="2116"/>
      <c r="CV189" s="2116"/>
      <c r="CW189" s="2116"/>
      <c r="CX189" s="2116"/>
      <c r="CY189" s="2116"/>
      <c r="CZ189" s="2116"/>
    </row>
    <row r="190" s="399" customFormat="true" ht="15" customHeight="true" x14ac:dyDescent="0.2">
      <c r="A190" s="824"/>
      <c r="B190" s="850"/>
      <c r="C190" s="998"/>
      <c r="D190" s="999"/>
      <c r="E190" s="999"/>
      <c r="F190" s="999"/>
      <c r="G190" s="1000"/>
      <c r="H190" s="1001"/>
      <c r="I190" s="999"/>
      <c r="J190" s="999"/>
      <c r="K190" s="999"/>
      <c r="L190" s="1002"/>
      <c r="M190" s="1003"/>
      <c r="N190" s="999"/>
      <c r="O190" s="999"/>
      <c r="P190" s="999"/>
      <c r="Q190" s="1000"/>
      <c r="R190" s="1001"/>
      <c r="S190" s="999"/>
      <c r="T190" s="999"/>
      <c r="U190" s="999"/>
      <c r="V190" s="999"/>
      <c r="W190" s="999"/>
      <c r="X190" s="999"/>
      <c r="Y190" s="999"/>
      <c r="Z190" s="999"/>
      <c r="AA190" s="2081"/>
      <c r="AB190" s="615"/>
      <c r="AC190" s="615"/>
      <c r="AD190" s="615"/>
      <c r="AE190" s="615"/>
      <c r="AF190" s="615"/>
      <c r="AG190" s="615"/>
      <c r="AH190" s="615"/>
      <c r="AI190" s="615"/>
      <c r="AJ190" s="615"/>
      <c r="AK190" s="615"/>
      <c r="AL190" s="615"/>
      <c r="AM190" s="615"/>
      <c r="AN190" s="615"/>
      <c r="AO190" s="615"/>
      <c r="AP190" s="615"/>
      <c r="AQ190" s="615"/>
      <c r="AR190" s="615"/>
      <c r="AS190" s="615"/>
      <c r="AT190" s="615"/>
      <c r="AU190" s="615"/>
      <c r="AV190" s="615"/>
      <c r="AW190" s="615"/>
      <c r="AX190" s="615"/>
      <c r="AY190" s="615"/>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2116"/>
      <c r="CC190" s="2116"/>
      <c r="CD190" s="2116"/>
      <c r="CE190" s="2116"/>
      <c r="CF190" s="2116"/>
      <c r="CG190" s="2116"/>
      <c r="CH190" s="2116"/>
      <c r="CI190" s="2116"/>
      <c r="CJ190" s="2116"/>
      <c r="CK190" s="2116"/>
      <c r="CL190" s="2116"/>
      <c r="CM190" s="2116"/>
      <c r="CN190" s="2116"/>
      <c r="CO190" s="2116"/>
      <c r="CP190" s="2116"/>
      <c r="CQ190" s="2116"/>
      <c r="CR190" s="2116"/>
      <c r="CS190" s="2116"/>
      <c r="CT190" s="2116"/>
      <c r="CU190" s="2116"/>
      <c r="CV190" s="2116"/>
      <c r="CW190" s="2116"/>
      <c r="CX190" s="2116"/>
      <c r="CY190" s="2116"/>
      <c r="CZ190" s="2116"/>
    </row>
    <row r="191" s="399" customFormat="true" ht="15" customHeight="true" x14ac:dyDescent="0.2">
      <c r="A191" s="824"/>
      <c r="B191" s="850"/>
      <c r="C191" s="998"/>
      <c r="D191" s="999"/>
      <c r="E191" s="999"/>
      <c r="F191" s="999"/>
      <c r="G191" s="1000"/>
      <c r="H191" s="1001"/>
      <c r="I191" s="999"/>
      <c r="J191" s="999"/>
      <c r="K191" s="999"/>
      <c r="L191" s="1002"/>
      <c r="M191" s="1003"/>
      <c r="N191" s="999"/>
      <c r="O191" s="999"/>
      <c r="P191" s="999"/>
      <c r="Q191" s="1000"/>
      <c r="R191" s="1001"/>
      <c r="S191" s="999"/>
      <c r="T191" s="999"/>
      <c r="U191" s="999"/>
      <c r="V191" s="999"/>
      <c r="W191" s="999"/>
      <c r="X191" s="999"/>
      <c r="Y191" s="999"/>
      <c r="Z191" s="999"/>
      <c r="AA191" s="2081"/>
      <c r="AB191" s="615"/>
      <c r="AC191" s="615"/>
      <c r="AD191" s="615"/>
      <c r="AE191" s="615"/>
      <c r="AF191" s="615"/>
      <c r="AG191" s="615"/>
      <c r="AH191" s="615"/>
      <c r="AI191" s="615"/>
      <c r="AJ191" s="615"/>
      <c r="AK191" s="615"/>
      <c r="AL191" s="615"/>
      <c r="AM191" s="615"/>
      <c r="AN191" s="615"/>
      <c r="AO191" s="615"/>
      <c r="AP191" s="615"/>
      <c r="AQ191" s="615"/>
      <c r="AR191" s="615"/>
      <c r="AS191" s="615"/>
      <c r="AT191" s="615"/>
      <c r="AU191" s="615"/>
      <c r="AV191" s="615"/>
      <c r="AW191" s="615"/>
      <c r="AX191" s="615"/>
      <c r="AY191" s="615"/>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2116"/>
      <c r="CC191" s="2116"/>
      <c r="CD191" s="2116"/>
      <c r="CE191" s="2116"/>
      <c r="CF191" s="2116"/>
      <c r="CG191" s="2116"/>
      <c r="CH191" s="2116"/>
      <c r="CI191" s="2116"/>
      <c r="CJ191" s="2116"/>
      <c r="CK191" s="2116"/>
      <c r="CL191" s="2116"/>
      <c r="CM191" s="2116"/>
      <c r="CN191" s="2116"/>
      <c r="CO191" s="2116"/>
      <c r="CP191" s="2116"/>
      <c r="CQ191" s="2116"/>
      <c r="CR191" s="2116"/>
      <c r="CS191" s="2116"/>
      <c r="CT191" s="2116"/>
      <c r="CU191" s="2116"/>
      <c r="CV191" s="2116"/>
      <c r="CW191" s="2116"/>
      <c r="CX191" s="2116"/>
      <c r="CY191" s="2116"/>
      <c r="CZ191" s="2116"/>
    </row>
    <row r="192" s="399" customFormat="true" ht="15" customHeight="true" x14ac:dyDescent="0.2">
      <c r="A192" s="825"/>
      <c r="B192" s="851"/>
      <c r="C192" s="1004"/>
      <c r="D192" s="1005"/>
      <c r="E192" s="1005"/>
      <c r="F192" s="1005"/>
      <c r="G192" s="1006"/>
      <c r="H192" s="1007"/>
      <c r="I192" s="1005"/>
      <c r="J192" s="1005"/>
      <c r="K192" s="1005"/>
      <c r="L192" s="1008"/>
      <c r="M192" s="1009"/>
      <c r="N192" s="1005"/>
      <c r="O192" s="1005"/>
      <c r="P192" s="1005"/>
      <c r="Q192" s="1006"/>
      <c r="R192" s="1007"/>
      <c r="S192" s="1005"/>
      <c r="T192" s="1005"/>
      <c r="U192" s="1005"/>
      <c r="V192" s="1005"/>
      <c r="W192" s="1005"/>
      <c r="X192" s="1005"/>
      <c r="Y192" s="1005"/>
      <c r="Z192" s="1005"/>
      <c r="AA192" s="2082"/>
      <c r="AB192" s="615"/>
      <c r="AC192" s="615"/>
      <c r="AD192" s="615"/>
      <c r="AE192" s="615"/>
      <c r="AF192" s="615"/>
      <c r="AG192" s="615"/>
      <c r="AH192" s="615"/>
      <c r="AI192" s="615"/>
      <c r="AJ192" s="615"/>
      <c r="AK192" s="615"/>
      <c r="AL192" s="615"/>
      <c r="AM192" s="615"/>
      <c r="AN192" s="615"/>
      <c r="AO192" s="615"/>
      <c r="AP192" s="615"/>
      <c r="AQ192" s="615"/>
      <c r="AR192" s="615"/>
      <c r="AS192" s="615"/>
      <c r="AT192" s="615"/>
      <c r="AU192" s="615"/>
      <c r="AV192" s="615"/>
      <c r="AW192" s="615"/>
      <c r="AX192" s="615"/>
      <c r="AY192" s="615"/>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2116"/>
      <c r="CC192" s="2116"/>
      <c r="CD192" s="2116"/>
      <c r="CE192" s="2116"/>
      <c r="CF192" s="2116"/>
      <c r="CG192" s="2116"/>
      <c r="CH192" s="2116"/>
      <c r="CI192" s="2116"/>
      <c r="CJ192" s="2116"/>
      <c r="CK192" s="2116"/>
      <c r="CL192" s="2116"/>
      <c r="CM192" s="2116"/>
      <c r="CN192" s="2116"/>
      <c r="CO192" s="2116"/>
      <c r="CP192" s="2116"/>
      <c r="CQ192" s="2116"/>
      <c r="CR192" s="2116"/>
      <c r="CS192" s="2116"/>
      <c r="CT192" s="2116"/>
      <c r="CU192" s="2116"/>
      <c r="CV192" s="2116"/>
      <c r="CW192" s="2116"/>
      <c r="CX192" s="2116"/>
      <c r="CY192" s="2116"/>
      <c r="CZ192" s="2116"/>
    </row>
    <row r="193" s="399" customFormat="true" ht="15" customHeight="true" x14ac:dyDescent="0.2">
      <c r="A193" s="721"/>
      <c r="B193" s="852"/>
      <c r="C193" s="926"/>
      <c r="D193" s="888"/>
      <c r="E193" s="888"/>
      <c r="F193" s="888"/>
      <c r="G193" s="889"/>
      <c r="H193" s="927"/>
      <c r="I193" s="888"/>
      <c r="J193" s="888"/>
      <c r="K193" s="888"/>
      <c r="L193" s="928"/>
      <c r="M193" s="926"/>
      <c r="N193" s="888"/>
      <c r="O193" s="888"/>
      <c r="P193" s="888"/>
      <c r="Q193" s="889"/>
      <c r="R193" s="927"/>
      <c r="S193" s="888"/>
      <c r="T193" s="888"/>
      <c r="U193" s="888"/>
      <c r="V193" s="888"/>
      <c r="W193" s="888"/>
      <c r="X193" s="888"/>
      <c r="Y193" s="888"/>
      <c r="Z193" s="888"/>
      <c r="AA193" s="928"/>
      <c r="AB193" s="615"/>
      <c r="AC193" s="615"/>
      <c r="AD193" s="615"/>
      <c r="AE193" s="615"/>
      <c r="AF193" s="615"/>
      <c r="AG193" s="615"/>
      <c r="AH193" s="615"/>
      <c r="AI193" s="615"/>
      <c r="AJ193" s="615"/>
      <c r="AK193" s="615"/>
      <c r="AL193" s="615"/>
      <c r="AM193" s="615"/>
      <c r="AN193" s="615"/>
      <c r="AO193" s="615"/>
      <c r="AP193" s="615"/>
      <c r="AQ193" s="615"/>
      <c r="AR193" s="615"/>
      <c r="AS193" s="615"/>
      <c r="AT193" s="615"/>
      <c r="AU193" s="615"/>
      <c r="AV193" s="615"/>
      <c r="AW193" s="615"/>
      <c r="AX193" s="615"/>
      <c r="AY193" s="615"/>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2116"/>
      <c r="CC193" s="2116"/>
      <c r="CD193" s="2116"/>
      <c r="CE193" s="2116"/>
      <c r="CF193" s="2116"/>
      <c r="CG193" s="2116"/>
      <c r="CH193" s="2116"/>
      <c r="CI193" s="2116"/>
      <c r="CJ193" s="2116"/>
      <c r="CK193" s="2116"/>
      <c r="CL193" s="2116"/>
      <c r="CM193" s="2116"/>
      <c r="CN193" s="2116"/>
      <c r="CO193" s="2116"/>
      <c r="CP193" s="2116"/>
      <c r="CQ193" s="2116"/>
      <c r="CR193" s="2116"/>
      <c r="CS193" s="2116"/>
      <c r="CT193" s="2116"/>
      <c r="CU193" s="2116"/>
      <c r="CV193" s="2116"/>
      <c r="CW193" s="2116"/>
      <c r="CX193" s="2116"/>
      <c r="CY193" s="2116"/>
      <c r="CZ193" s="2116"/>
    </row>
    <row r="194" s="131" customFormat="true" ht="15" customHeight="true" x14ac:dyDescent="0.2">
      <c r="A194" s="722"/>
      <c r="B194" s="853"/>
      <c r="C194" s="926"/>
      <c r="D194" s="888"/>
      <c r="E194" s="888"/>
      <c r="F194" s="888"/>
      <c r="G194" s="889"/>
      <c r="H194" s="927"/>
      <c r="I194" s="888"/>
      <c r="J194" s="888"/>
      <c r="K194" s="888"/>
      <c r="L194" s="928"/>
      <c r="M194" s="926"/>
      <c r="N194" s="888"/>
      <c r="O194" s="888"/>
      <c r="P194" s="888"/>
      <c r="Q194" s="889"/>
      <c r="R194" s="927"/>
      <c r="S194" s="888"/>
      <c r="T194" s="888"/>
      <c r="U194" s="888"/>
      <c r="V194" s="888"/>
      <c r="W194" s="888"/>
      <c r="X194" s="888"/>
      <c r="Y194" s="888"/>
      <c r="Z194" s="888"/>
      <c r="AA194" s="928"/>
      <c r="AB194" s="615"/>
      <c r="AC194" s="615"/>
      <c r="AD194" s="615"/>
      <c r="AE194" s="615"/>
      <c r="AF194" s="615"/>
      <c r="AG194" s="615"/>
      <c r="AH194" s="615"/>
      <c r="AI194" s="615"/>
      <c r="AJ194" s="615"/>
      <c r="AK194" s="615"/>
      <c r="AL194" s="615"/>
      <c r="AM194" s="615"/>
      <c r="AN194" s="615"/>
      <c r="AO194" s="615"/>
      <c r="AP194" s="615"/>
      <c r="AQ194" s="615"/>
      <c r="AR194" s="615"/>
      <c r="AS194" s="615"/>
      <c r="AT194" s="615"/>
      <c r="AU194" s="615"/>
      <c r="AV194" s="615"/>
      <c r="AW194" s="615"/>
      <c r="AX194" s="615"/>
      <c r="AY194" s="615"/>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2116"/>
      <c r="CC194" s="2116"/>
      <c r="CD194" s="2116"/>
      <c r="CE194" s="2116"/>
      <c r="CF194" s="2116"/>
      <c r="CG194" s="2116"/>
      <c r="CH194" s="2116"/>
      <c r="CI194" s="2116"/>
      <c r="CJ194" s="2116"/>
      <c r="CK194" s="2116"/>
      <c r="CL194" s="2116"/>
      <c r="CM194" s="2116"/>
      <c r="CN194" s="2116"/>
      <c r="CO194" s="2116"/>
      <c r="CP194" s="2116"/>
      <c r="CQ194" s="2116"/>
      <c r="CR194" s="2116"/>
      <c r="CS194" s="2116"/>
      <c r="CT194" s="2116"/>
      <c r="CU194" s="2116"/>
      <c r="CV194" s="2116"/>
      <c r="CW194" s="2116"/>
      <c r="CX194" s="2116"/>
      <c r="CY194" s="2116"/>
      <c r="CZ194" s="2116"/>
    </row>
    <row r="195" s="131" customFormat="true" ht="15" customHeight="true" x14ac:dyDescent="0.2">
      <c r="A195" s="722"/>
      <c r="B195" s="853"/>
      <c r="C195" s="926"/>
      <c r="D195" s="888"/>
      <c r="E195" s="888"/>
      <c r="F195" s="888"/>
      <c r="G195" s="889"/>
      <c r="H195" s="927"/>
      <c r="I195" s="888"/>
      <c r="J195" s="888"/>
      <c r="K195" s="888"/>
      <c r="L195" s="928"/>
      <c r="M195" s="926"/>
      <c r="N195" s="888"/>
      <c r="O195" s="888"/>
      <c r="P195" s="888"/>
      <c r="Q195" s="889"/>
      <c r="R195" s="927"/>
      <c r="S195" s="888"/>
      <c r="T195" s="888"/>
      <c r="U195" s="888"/>
      <c r="V195" s="888"/>
      <c r="W195" s="888"/>
      <c r="X195" s="888"/>
      <c r="Y195" s="888"/>
      <c r="Z195" s="888"/>
      <c r="AA195" s="928"/>
      <c r="AB195" s="615"/>
      <c r="AC195" s="615"/>
      <c r="AD195" s="615"/>
      <c r="AE195" s="615"/>
      <c r="AF195" s="615"/>
      <c r="AG195" s="615"/>
      <c r="AH195" s="615"/>
      <c r="AI195" s="615"/>
      <c r="AJ195" s="615"/>
      <c r="AK195" s="615"/>
      <c r="AL195" s="615"/>
      <c r="AM195" s="615"/>
      <c r="AN195" s="615"/>
      <c r="AO195" s="615"/>
      <c r="AP195" s="615"/>
      <c r="AQ195" s="615"/>
      <c r="AR195" s="615"/>
      <c r="AS195" s="615"/>
      <c r="AT195" s="615"/>
      <c r="AU195" s="615"/>
      <c r="AV195" s="615"/>
      <c r="AW195" s="615"/>
      <c r="AX195" s="615"/>
      <c r="AY195" s="615"/>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2116"/>
      <c r="CC195" s="2116"/>
      <c r="CD195" s="2116"/>
      <c r="CE195" s="2116"/>
      <c r="CF195" s="2116"/>
      <c r="CG195" s="2116"/>
      <c r="CH195" s="2116"/>
      <c r="CI195" s="2116"/>
      <c r="CJ195" s="2116"/>
      <c r="CK195" s="2116"/>
      <c r="CL195" s="2116"/>
      <c r="CM195" s="2116"/>
      <c r="CN195" s="2116"/>
      <c r="CO195" s="2116"/>
      <c r="CP195" s="2116"/>
      <c r="CQ195" s="2116"/>
      <c r="CR195" s="2116"/>
      <c r="CS195" s="2116"/>
      <c r="CT195" s="2116"/>
      <c r="CU195" s="2116"/>
      <c r="CV195" s="2116"/>
      <c r="CW195" s="2116"/>
      <c r="CX195" s="2116"/>
      <c r="CY195" s="2116"/>
      <c r="CZ195" s="2116"/>
    </row>
    <row r="196" s="131" customFormat="true" ht="15" customHeight="true" x14ac:dyDescent="0.2">
      <c r="A196" s="722"/>
      <c r="B196" s="853"/>
      <c r="C196" s="926"/>
      <c r="D196" s="888"/>
      <c r="E196" s="888"/>
      <c r="F196" s="888"/>
      <c r="G196" s="889"/>
      <c r="H196" s="927"/>
      <c r="I196" s="888"/>
      <c r="J196" s="888"/>
      <c r="K196" s="888"/>
      <c r="L196" s="928"/>
      <c r="M196" s="926"/>
      <c r="N196" s="888"/>
      <c r="O196" s="888"/>
      <c r="P196" s="888"/>
      <c r="Q196" s="889"/>
      <c r="R196" s="927"/>
      <c r="S196" s="888"/>
      <c r="T196" s="888"/>
      <c r="U196" s="888"/>
      <c r="V196" s="888"/>
      <c r="W196" s="888"/>
      <c r="X196" s="888"/>
      <c r="Y196" s="888"/>
      <c r="Z196" s="888"/>
      <c r="AA196" s="928"/>
      <c r="AB196" s="615"/>
      <c r="AC196" s="615"/>
      <c r="AD196" s="615"/>
      <c r="AE196" s="615"/>
      <c r="AF196" s="615"/>
      <c r="AG196" s="615"/>
      <c r="AH196" s="615"/>
      <c r="AI196" s="615"/>
      <c r="AJ196" s="615"/>
      <c r="AK196" s="615"/>
      <c r="AL196" s="615"/>
      <c r="AM196" s="615"/>
      <c r="AN196" s="615"/>
      <c r="AO196" s="615"/>
      <c r="AP196" s="615"/>
      <c r="AQ196" s="615"/>
      <c r="AR196" s="615"/>
      <c r="AS196" s="615"/>
      <c r="AT196" s="615"/>
      <c r="AU196" s="615"/>
      <c r="AV196" s="615"/>
      <c r="AW196" s="615"/>
      <c r="AX196" s="615"/>
      <c r="AY196" s="615"/>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2116"/>
      <c r="CC196" s="2116"/>
      <c r="CD196" s="2116"/>
      <c r="CE196" s="2116"/>
      <c r="CF196" s="2116"/>
      <c r="CG196" s="2116"/>
      <c r="CH196" s="2116"/>
      <c r="CI196" s="2116"/>
      <c r="CJ196" s="2116"/>
      <c r="CK196" s="2116"/>
      <c r="CL196" s="2116"/>
      <c r="CM196" s="2116"/>
      <c r="CN196" s="2116"/>
      <c r="CO196" s="2116"/>
      <c r="CP196" s="2116"/>
      <c r="CQ196" s="2116"/>
      <c r="CR196" s="2116"/>
      <c r="CS196" s="2116"/>
      <c r="CT196" s="2116"/>
      <c r="CU196" s="2116"/>
      <c r="CV196" s="2116"/>
      <c r="CW196" s="2116"/>
      <c r="CX196" s="2116"/>
      <c r="CY196" s="2116"/>
      <c r="CZ196" s="2116"/>
    </row>
    <row r="197" s="131" customFormat="true" ht="15" customHeight="true" x14ac:dyDescent="0.2">
      <c r="A197" s="722"/>
      <c r="B197" s="853"/>
      <c r="C197" s="926"/>
      <c r="D197" s="888"/>
      <c r="E197" s="888"/>
      <c r="F197" s="888"/>
      <c r="G197" s="889"/>
      <c r="H197" s="927"/>
      <c r="I197" s="888"/>
      <c r="J197" s="888"/>
      <c r="K197" s="888"/>
      <c r="L197" s="928"/>
      <c r="M197" s="926"/>
      <c r="N197" s="888"/>
      <c r="O197" s="888"/>
      <c r="P197" s="888"/>
      <c r="Q197" s="889"/>
      <c r="R197" s="927"/>
      <c r="S197" s="888"/>
      <c r="T197" s="888"/>
      <c r="U197" s="888"/>
      <c r="V197" s="888"/>
      <c r="W197" s="888"/>
      <c r="X197" s="888"/>
      <c r="Y197" s="888"/>
      <c r="Z197" s="888"/>
      <c r="AA197" s="928"/>
      <c r="AB197" s="615"/>
      <c r="AC197" s="615"/>
      <c r="AD197" s="615"/>
      <c r="AE197" s="615"/>
      <c r="AF197" s="615"/>
      <c r="AG197" s="615"/>
      <c r="AH197" s="615"/>
      <c r="AI197" s="615"/>
      <c r="AJ197" s="615"/>
      <c r="AK197" s="615"/>
      <c r="AL197" s="615"/>
      <c r="AM197" s="615"/>
      <c r="AN197" s="615"/>
      <c r="AO197" s="615"/>
      <c r="AP197" s="615"/>
      <c r="AQ197" s="615"/>
      <c r="AR197" s="615"/>
      <c r="AS197" s="615"/>
      <c r="AT197" s="615"/>
      <c r="AU197" s="615"/>
      <c r="AV197" s="615"/>
      <c r="AW197" s="615"/>
      <c r="AX197" s="615"/>
      <c r="AY197" s="615"/>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2116"/>
      <c r="CC197" s="2116"/>
      <c r="CD197" s="2116"/>
      <c r="CE197" s="2116"/>
      <c r="CF197" s="2116"/>
      <c r="CG197" s="2116"/>
      <c r="CH197" s="2116"/>
      <c r="CI197" s="2116"/>
      <c r="CJ197" s="2116"/>
      <c r="CK197" s="2116"/>
      <c r="CL197" s="2116"/>
      <c r="CM197" s="2116"/>
      <c r="CN197" s="2116"/>
      <c r="CO197" s="2116"/>
      <c r="CP197" s="2116"/>
      <c r="CQ197" s="2116"/>
      <c r="CR197" s="2116"/>
      <c r="CS197" s="2116"/>
      <c r="CT197" s="2116"/>
      <c r="CU197" s="2116"/>
      <c r="CV197" s="2116"/>
      <c r="CW197" s="2116"/>
      <c r="CX197" s="2116"/>
      <c r="CY197" s="2116"/>
      <c r="CZ197" s="2116"/>
    </row>
    <row r="198" s="131" customFormat="true" ht="15" customHeight="true" x14ac:dyDescent="0.2">
      <c r="A198" s="722"/>
      <c r="B198" s="853"/>
      <c r="C198" s="926"/>
      <c r="D198" s="888"/>
      <c r="E198" s="888"/>
      <c r="F198" s="888"/>
      <c r="G198" s="889"/>
      <c r="H198" s="927"/>
      <c r="I198" s="888"/>
      <c r="J198" s="888"/>
      <c r="K198" s="888"/>
      <c r="L198" s="928"/>
      <c r="M198" s="926"/>
      <c r="N198" s="888"/>
      <c r="O198" s="888"/>
      <c r="P198" s="888"/>
      <c r="Q198" s="889"/>
      <c r="R198" s="927"/>
      <c r="S198" s="888"/>
      <c r="T198" s="888"/>
      <c r="U198" s="888"/>
      <c r="V198" s="888"/>
      <c r="W198" s="888"/>
      <c r="X198" s="888"/>
      <c r="Y198" s="888"/>
      <c r="Z198" s="888"/>
      <c r="AA198" s="928"/>
      <c r="AB198" s="615"/>
      <c r="AC198" s="615"/>
      <c r="AD198" s="615"/>
      <c r="AE198" s="615"/>
      <c r="AF198" s="615"/>
      <c r="AG198" s="615"/>
      <c r="AH198" s="615"/>
      <c r="AI198" s="615"/>
      <c r="AJ198" s="615"/>
      <c r="AK198" s="615"/>
      <c r="AL198" s="615"/>
      <c r="AM198" s="615"/>
      <c r="AN198" s="615"/>
      <c r="AO198" s="615"/>
      <c r="AP198" s="615"/>
      <c r="AQ198" s="615"/>
      <c r="AR198" s="615"/>
      <c r="AS198" s="615"/>
      <c r="AT198" s="615"/>
      <c r="AU198" s="615"/>
      <c r="AV198" s="615"/>
      <c r="AW198" s="615"/>
      <c r="AX198" s="615"/>
      <c r="AY198" s="615"/>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2116"/>
      <c r="CC198" s="2116"/>
      <c r="CD198" s="2116"/>
      <c r="CE198" s="2116"/>
      <c r="CF198" s="2116"/>
      <c r="CG198" s="2116"/>
      <c r="CH198" s="2116"/>
      <c r="CI198" s="2116"/>
      <c r="CJ198" s="2116"/>
      <c r="CK198" s="2116"/>
      <c r="CL198" s="2116"/>
      <c r="CM198" s="2116"/>
      <c r="CN198" s="2116"/>
      <c r="CO198" s="2116"/>
      <c r="CP198" s="2116"/>
      <c r="CQ198" s="2116"/>
      <c r="CR198" s="2116"/>
      <c r="CS198" s="2116"/>
      <c r="CT198" s="2116"/>
      <c r="CU198" s="2116"/>
      <c r="CV198" s="2116"/>
      <c r="CW198" s="2116"/>
      <c r="CX198" s="2116"/>
      <c r="CY198" s="2116"/>
      <c r="CZ198" s="2116"/>
    </row>
    <row r="199" s="131" customFormat="true" ht="15" customHeight="true" x14ac:dyDescent="0.2">
      <c r="A199" s="722"/>
      <c r="B199" s="853"/>
      <c r="C199" s="926"/>
      <c r="D199" s="888"/>
      <c r="E199" s="888"/>
      <c r="F199" s="888"/>
      <c r="G199" s="889"/>
      <c r="H199" s="927"/>
      <c r="I199" s="888"/>
      <c r="J199" s="888"/>
      <c r="K199" s="888"/>
      <c r="L199" s="928"/>
      <c r="M199" s="926"/>
      <c r="N199" s="888"/>
      <c r="O199" s="888"/>
      <c r="P199" s="888"/>
      <c r="Q199" s="889"/>
      <c r="R199" s="927"/>
      <c r="S199" s="888"/>
      <c r="T199" s="888"/>
      <c r="U199" s="888"/>
      <c r="V199" s="888"/>
      <c r="W199" s="888"/>
      <c r="X199" s="888"/>
      <c r="Y199" s="888"/>
      <c r="Z199" s="888"/>
      <c r="AA199" s="928"/>
      <c r="AB199" s="615"/>
      <c r="AC199" s="615"/>
      <c r="AD199" s="615"/>
      <c r="AE199" s="615"/>
      <c r="AF199" s="615"/>
      <c r="AG199" s="615"/>
      <c r="AH199" s="615"/>
      <c r="AI199" s="615"/>
      <c r="AJ199" s="615"/>
      <c r="AK199" s="615"/>
      <c r="AL199" s="615"/>
      <c r="AM199" s="615"/>
      <c r="AN199" s="615"/>
      <c r="AO199" s="615"/>
      <c r="AP199" s="615"/>
      <c r="AQ199" s="615"/>
      <c r="AR199" s="615"/>
      <c r="AS199" s="615"/>
      <c r="AT199" s="615"/>
      <c r="AU199" s="615"/>
      <c r="AV199" s="615"/>
      <c r="AW199" s="615"/>
      <c r="AX199" s="615"/>
      <c r="AY199" s="615"/>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2116"/>
      <c r="CC199" s="2116"/>
      <c r="CD199" s="2116"/>
      <c r="CE199" s="2116"/>
      <c r="CF199" s="2116"/>
      <c r="CG199" s="2116"/>
      <c r="CH199" s="2116"/>
      <c r="CI199" s="2116"/>
      <c r="CJ199" s="2116"/>
      <c r="CK199" s="2116"/>
      <c r="CL199" s="2116"/>
      <c r="CM199" s="2116"/>
      <c r="CN199" s="2116"/>
      <c r="CO199" s="2116"/>
      <c r="CP199" s="2116"/>
      <c r="CQ199" s="2116"/>
      <c r="CR199" s="2116"/>
      <c r="CS199" s="2116"/>
      <c r="CT199" s="2116"/>
      <c r="CU199" s="2116"/>
      <c r="CV199" s="2116"/>
      <c r="CW199" s="2116"/>
      <c r="CX199" s="2116"/>
      <c r="CY199" s="2116"/>
      <c r="CZ199" s="2116"/>
    </row>
    <row r="200" s="131" customFormat="true" ht="15" customHeight="true" x14ac:dyDescent="0.2">
      <c r="A200" s="722"/>
      <c r="B200" s="853"/>
      <c r="C200" s="926"/>
      <c r="D200" s="888"/>
      <c r="E200" s="888"/>
      <c r="F200" s="888"/>
      <c r="G200" s="889"/>
      <c r="H200" s="927"/>
      <c r="I200" s="888"/>
      <c r="J200" s="888"/>
      <c r="K200" s="888"/>
      <c r="L200" s="928"/>
      <c r="M200" s="926"/>
      <c r="N200" s="888"/>
      <c r="O200" s="888"/>
      <c r="P200" s="888"/>
      <c r="Q200" s="889"/>
      <c r="R200" s="927"/>
      <c r="S200" s="888"/>
      <c r="T200" s="888"/>
      <c r="U200" s="888"/>
      <c r="V200" s="888"/>
      <c r="W200" s="888"/>
      <c r="X200" s="888"/>
      <c r="Y200" s="888"/>
      <c r="Z200" s="888"/>
      <c r="AA200" s="928"/>
      <c r="AB200" s="615"/>
      <c r="AC200" s="615"/>
      <c r="AD200" s="615"/>
      <c r="AE200" s="615"/>
      <c r="AF200" s="615"/>
      <c r="AG200" s="615"/>
      <c r="AH200" s="615"/>
      <c r="AI200" s="615"/>
      <c r="AJ200" s="615"/>
      <c r="AK200" s="615"/>
      <c r="AL200" s="615"/>
      <c r="AM200" s="615"/>
      <c r="AN200" s="615"/>
      <c r="AO200" s="615"/>
      <c r="AP200" s="615"/>
      <c r="AQ200" s="615"/>
      <c r="AR200" s="615"/>
      <c r="AS200" s="615"/>
      <c r="AT200" s="615"/>
      <c r="AU200" s="615"/>
      <c r="AV200" s="615"/>
      <c r="AW200" s="615"/>
      <c r="AX200" s="615"/>
      <c r="AY200" s="615"/>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2116"/>
      <c r="CC200" s="2116"/>
      <c r="CD200" s="2116"/>
      <c r="CE200" s="2116"/>
      <c r="CF200" s="2116"/>
      <c r="CG200" s="2116"/>
      <c r="CH200" s="2116"/>
      <c r="CI200" s="2116"/>
      <c r="CJ200" s="2116"/>
      <c r="CK200" s="2116"/>
      <c r="CL200" s="2116"/>
      <c r="CM200" s="2116"/>
      <c r="CN200" s="2116"/>
      <c r="CO200" s="2116"/>
      <c r="CP200" s="2116"/>
      <c r="CQ200" s="2116"/>
      <c r="CR200" s="2116"/>
      <c r="CS200" s="2116"/>
      <c r="CT200" s="2116"/>
      <c r="CU200" s="2116"/>
      <c r="CV200" s="2116"/>
      <c r="CW200" s="2116"/>
      <c r="CX200" s="2116"/>
      <c r="CY200" s="2116"/>
      <c r="CZ200" s="2116"/>
    </row>
    <row r="201" s="131" customFormat="true" ht="15" customHeight="true" x14ac:dyDescent="0.2">
      <c r="A201" s="722"/>
      <c r="B201" s="853"/>
      <c r="C201" s="926"/>
      <c r="D201" s="888"/>
      <c r="E201" s="888"/>
      <c r="F201" s="888"/>
      <c r="G201" s="889"/>
      <c r="H201" s="927"/>
      <c r="I201" s="888"/>
      <c r="J201" s="888"/>
      <c r="K201" s="888"/>
      <c r="L201" s="928"/>
      <c r="M201" s="926"/>
      <c r="N201" s="888"/>
      <c r="O201" s="888"/>
      <c r="P201" s="888"/>
      <c r="Q201" s="889"/>
      <c r="R201" s="927"/>
      <c r="S201" s="888"/>
      <c r="T201" s="888"/>
      <c r="U201" s="888"/>
      <c r="V201" s="888"/>
      <c r="W201" s="888"/>
      <c r="X201" s="888"/>
      <c r="Y201" s="888"/>
      <c r="Z201" s="888"/>
      <c r="AA201" s="928"/>
      <c r="AB201" s="615"/>
      <c r="AC201" s="615"/>
      <c r="AD201" s="615"/>
      <c r="AE201" s="615"/>
      <c r="AF201" s="615"/>
      <c r="AG201" s="615"/>
      <c r="AH201" s="615"/>
      <c r="AI201" s="615"/>
      <c r="AJ201" s="615"/>
      <c r="AK201" s="615"/>
      <c r="AL201" s="615"/>
      <c r="AM201" s="615"/>
      <c r="AN201" s="615"/>
      <c r="AO201" s="615"/>
      <c r="AP201" s="615"/>
      <c r="AQ201" s="615"/>
      <c r="AR201" s="615"/>
      <c r="AS201" s="615"/>
      <c r="AT201" s="615"/>
      <c r="AU201" s="615"/>
      <c r="AV201" s="615"/>
      <c r="AW201" s="615"/>
      <c r="AX201" s="615"/>
      <c r="AY201" s="615"/>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2116"/>
      <c r="CC201" s="2116"/>
      <c r="CD201" s="2116"/>
      <c r="CE201" s="2116"/>
      <c r="CF201" s="2116"/>
      <c r="CG201" s="2116"/>
      <c r="CH201" s="2116"/>
      <c r="CI201" s="2116"/>
      <c r="CJ201" s="2116"/>
      <c r="CK201" s="2116"/>
      <c r="CL201" s="2116"/>
      <c r="CM201" s="2116"/>
      <c r="CN201" s="2116"/>
      <c r="CO201" s="2116"/>
      <c r="CP201" s="2116"/>
      <c r="CQ201" s="2116"/>
      <c r="CR201" s="2116"/>
      <c r="CS201" s="2116"/>
      <c r="CT201" s="2116"/>
      <c r="CU201" s="2116"/>
      <c r="CV201" s="2116"/>
      <c r="CW201" s="2116"/>
      <c r="CX201" s="2116"/>
      <c r="CY201" s="2116"/>
      <c r="CZ201" s="2116"/>
    </row>
    <row r="202" s="643" customFormat="true" ht="15" customHeight="true" x14ac:dyDescent="0.2">
      <c r="A202" s="2400"/>
      <c r="B202" s="1079"/>
      <c r="C202" s="951"/>
      <c r="D202" s="952"/>
      <c r="E202" s="952"/>
      <c r="F202" s="952"/>
      <c r="G202" s="953"/>
      <c r="H202" s="954"/>
      <c r="I202" s="952"/>
      <c r="J202" s="952"/>
      <c r="K202" s="952"/>
      <c r="L202" s="955"/>
      <c r="M202" s="956"/>
      <c r="N202" s="952"/>
      <c r="O202" s="952"/>
      <c r="P202" s="952"/>
      <c r="Q202" s="953"/>
      <c r="R202" s="954"/>
      <c r="S202" s="952"/>
      <c r="T202" s="952"/>
      <c r="U202" s="952"/>
      <c r="V202" s="952"/>
      <c r="W202" s="952"/>
      <c r="X202" s="952"/>
      <c r="Y202" s="952"/>
      <c r="Z202" s="952"/>
      <c r="AA202" s="2067"/>
      <c r="AB202" s="615"/>
      <c r="AC202" s="615"/>
      <c r="AD202" s="615"/>
      <c r="AE202" s="615"/>
      <c r="AF202" s="615"/>
      <c r="AG202" s="615"/>
      <c r="AH202" s="615"/>
      <c r="AI202" s="615"/>
      <c r="AJ202" s="615"/>
      <c r="AK202" s="615"/>
      <c r="AL202" s="615"/>
      <c r="AM202" s="615"/>
      <c r="AN202" s="615"/>
      <c r="AO202" s="615"/>
      <c r="AP202" s="615"/>
      <c r="AQ202" s="615"/>
      <c r="AR202" s="615"/>
      <c r="AS202" s="615"/>
      <c r="AT202" s="615"/>
      <c r="AU202" s="615"/>
      <c r="AV202" s="615"/>
      <c r="AW202" s="615"/>
      <c r="AX202" s="615"/>
      <c r="AY202" s="615"/>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2116"/>
      <c r="CC202" s="2116"/>
      <c r="CD202" s="2116"/>
      <c r="CE202" s="2116"/>
      <c r="CF202" s="2116"/>
      <c r="CG202" s="2116"/>
      <c r="CH202" s="2116"/>
      <c r="CI202" s="2116"/>
      <c r="CJ202" s="2116"/>
      <c r="CK202" s="2116"/>
      <c r="CL202" s="2116"/>
      <c r="CM202" s="2116"/>
      <c r="CN202" s="2116"/>
      <c r="CO202" s="2116"/>
      <c r="CP202" s="2116"/>
      <c r="CQ202" s="2116"/>
      <c r="CR202" s="2116"/>
      <c r="CS202" s="2116"/>
      <c r="CT202" s="2116"/>
      <c r="CU202" s="2116"/>
      <c r="CV202" s="2116"/>
      <c r="CW202" s="2116"/>
      <c r="CX202" s="2116"/>
      <c r="CY202" s="2116"/>
      <c r="CZ202" s="2116"/>
    </row>
    <row r="203" s="643" customFormat="true" ht="15" customHeight="true" x14ac:dyDescent="0.2">
      <c r="A203" s="2401"/>
      <c r="B203" s="1080"/>
      <c r="C203" s="1010"/>
      <c r="D203" s="1011"/>
      <c r="E203" s="1011"/>
      <c r="F203" s="1011"/>
      <c r="G203" s="1012"/>
      <c r="H203" s="1013"/>
      <c r="I203" s="1011"/>
      <c r="J203" s="1011"/>
      <c r="K203" s="1011"/>
      <c r="L203" s="1014"/>
      <c r="M203" s="1015"/>
      <c r="N203" s="1011"/>
      <c r="O203" s="1011"/>
      <c r="P203" s="1011"/>
      <c r="Q203" s="1012"/>
      <c r="R203" s="1013"/>
      <c r="S203" s="1011"/>
      <c r="T203" s="1011"/>
      <c r="U203" s="1011"/>
      <c r="V203" s="1011"/>
      <c r="W203" s="1011"/>
      <c r="X203" s="1011"/>
      <c r="Y203" s="1011"/>
      <c r="Z203" s="1011"/>
      <c r="AA203" s="2083"/>
      <c r="AB203" s="615"/>
      <c r="AC203" s="615"/>
      <c r="AD203" s="615"/>
      <c r="AE203" s="615"/>
      <c r="AF203" s="615"/>
      <c r="AG203" s="615"/>
      <c r="AH203" s="615"/>
      <c r="AI203" s="615"/>
      <c r="AJ203" s="615"/>
      <c r="AK203" s="615"/>
      <c r="AL203" s="615"/>
      <c r="AM203" s="615"/>
      <c r="AN203" s="615"/>
      <c r="AO203" s="615"/>
      <c r="AP203" s="615"/>
      <c r="AQ203" s="615"/>
      <c r="AR203" s="615"/>
      <c r="AS203" s="615"/>
      <c r="AT203" s="615"/>
      <c r="AU203" s="615"/>
      <c r="AV203" s="615"/>
      <c r="AW203" s="615"/>
      <c r="AX203" s="615"/>
      <c r="AY203" s="615"/>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2116"/>
      <c r="CC203" s="2116"/>
      <c r="CD203" s="2116"/>
      <c r="CE203" s="2116"/>
      <c r="CF203" s="2116"/>
      <c r="CG203" s="2116"/>
      <c r="CH203" s="2116"/>
      <c r="CI203" s="2116"/>
      <c r="CJ203" s="2116"/>
      <c r="CK203" s="2116"/>
      <c r="CL203" s="2116"/>
      <c r="CM203" s="2116"/>
      <c r="CN203" s="2116"/>
      <c r="CO203" s="2116"/>
      <c r="CP203" s="2116"/>
      <c r="CQ203" s="2116"/>
      <c r="CR203" s="2116"/>
      <c r="CS203" s="2116"/>
      <c r="CT203" s="2116"/>
      <c r="CU203" s="2116"/>
      <c r="CV203" s="2116"/>
      <c r="CW203" s="2116"/>
      <c r="CX203" s="2116"/>
      <c r="CY203" s="2116"/>
      <c r="CZ203" s="2116"/>
    </row>
    <row r="204" s="643" customFormat="true" ht="15" customHeight="true" x14ac:dyDescent="0.2">
      <c r="A204" s="826"/>
      <c r="B204" s="854"/>
      <c r="C204" s="987"/>
      <c r="D204" s="988"/>
      <c r="E204" s="988"/>
      <c r="F204" s="988"/>
      <c r="G204" s="989"/>
      <c r="H204" s="990"/>
      <c r="I204" s="988"/>
      <c r="J204" s="988"/>
      <c r="K204" s="988"/>
      <c r="L204" s="991"/>
      <c r="M204" s="987"/>
      <c r="N204" s="988"/>
      <c r="O204" s="988"/>
      <c r="P204" s="988"/>
      <c r="Q204" s="989"/>
      <c r="R204" s="990"/>
      <c r="S204" s="988"/>
      <c r="T204" s="988"/>
      <c r="U204" s="988"/>
      <c r="V204" s="888"/>
      <c r="W204" s="888"/>
      <c r="X204" s="888"/>
      <c r="Y204" s="888"/>
      <c r="Z204" s="888"/>
      <c r="AA204" s="928"/>
      <c r="AB204" s="615"/>
      <c r="AC204" s="615"/>
      <c r="AD204" s="615"/>
      <c r="AE204" s="615"/>
      <c r="AF204" s="615"/>
      <c r="AG204" s="615"/>
      <c r="AH204" s="615"/>
      <c r="AI204" s="615"/>
      <c r="AJ204" s="615"/>
      <c r="AK204" s="615"/>
      <c r="AL204" s="615"/>
      <c r="AM204" s="615"/>
      <c r="AN204" s="615"/>
      <c r="AO204" s="615"/>
      <c r="AP204" s="615"/>
      <c r="AQ204" s="615"/>
      <c r="AR204" s="615"/>
      <c r="AS204" s="615"/>
      <c r="AT204" s="615"/>
      <c r="AU204" s="615"/>
      <c r="AV204" s="615"/>
      <c r="AW204" s="615"/>
      <c r="AX204" s="615"/>
      <c r="AY204" s="615"/>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2116"/>
      <c r="CC204" s="2116"/>
      <c r="CD204" s="2116"/>
      <c r="CE204" s="2116"/>
      <c r="CF204" s="2116"/>
      <c r="CG204" s="2116"/>
      <c r="CH204" s="2116"/>
      <c r="CI204" s="2116"/>
      <c r="CJ204" s="2116"/>
      <c r="CK204" s="2116"/>
      <c r="CL204" s="2116"/>
      <c r="CM204" s="2116"/>
      <c r="CN204" s="2116"/>
      <c r="CO204" s="2116"/>
      <c r="CP204" s="2116"/>
      <c r="CQ204" s="2116"/>
      <c r="CR204" s="2116"/>
      <c r="CS204" s="2116"/>
      <c r="CT204" s="2116"/>
      <c r="CU204" s="2116"/>
      <c r="CV204" s="2116"/>
      <c r="CW204" s="2116"/>
      <c r="CX204" s="2116"/>
      <c r="CY204" s="2116"/>
      <c r="CZ204" s="2116"/>
    </row>
    <row r="205" s="131" customFormat="true" ht="15" customHeight="true" x14ac:dyDescent="0.2">
      <c r="A205" s="723"/>
      <c r="B205" s="855"/>
      <c r="C205" s="1016"/>
      <c r="D205" s="939"/>
      <c r="E205" s="939"/>
      <c r="F205" s="939"/>
      <c r="G205" s="940"/>
      <c r="H205" s="1017"/>
      <c r="I205" s="939"/>
      <c r="J205" s="939"/>
      <c r="K205" s="939"/>
      <c r="L205" s="1018"/>
      <c r="M205" s="1016"/>
      <c r="N205" s="939"/>
      <c r="O205" s="939"/>
      <c r="P205" s="939"/>
      <c r="Q205" s="940"/>
      <c r="R205" s="1017"/>
      <c r="S205" s="939"/>
      <c r="T205" s="939"/>
      <c r="U205" s="939"/>
      <c r="V205" s="939"/>
      <c r="W205" s="939"/>
      <c r="X205" s="939"/>
      <c r="Y205" s="939"/>
      <c r="Z205" s="939"/>
      <c r="AA205" s="1018"/>
      <c r="AB205" s="615"/>
      <c r="AC205" s="615"/>
      <c r="AD205" s="615"/>
      <c r="AE205" s="615"/>
      <c r="AF205" s="615"/>
      <c r="AG205" s="615"/>
      <c r="AH205" s="615"/>
      <c r="AI205" s="615"/>
      <c r="AJ205" s="615"/>
      <c r="AK205" s="615"/>
      <c r="AL205" s="615"/>
      <c r="AM205" s="615"/>
      <c r="AN205" s="615"/>
      <c r="AO205" s="615"/>
      <c r="AP205" s="615"/>
      <c r="AQ205" s="615"/>
      <c r="AR205" s="615"/>
      <c r="AS205" s="615"/>
      <c r="AT205" s="615"/>
      <c r="AU205" s="615"/>
      <c r="AV205" s="615"/>
      <c r="AW205" s="615"/>
      <c r="AX205" s="615"/>
      <c r="AY205" s="615"/>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2116"/>
      <c r="CC205" s="2116"/>
      <c r="CD205" s="2116"/>
      <c r="CE205" s="2116"/>
      <c r="CF205" s="2116"/>
      <c r="CG205" s="2116"/>
      <c r="CH205" s="2116"/>
      <c r="CI205" s="2116"/>
      <c r="CJ205" s="2116"/>
      <c r="CK205" s="2116"/>
      <c r="CL205" s="2116"/>
      <c r="CM205" s="2116"/>
      <c r="CN205" s="2116"/>
      <c r="CO205" s="2116"/>
      <c r="CP205" s="2116"/>
      <c r="CQ205" s="2116"/>
      <c r="CR205" s="2116"/>
      <c r="CS205" s="2116"/>
      <c r="CT205" s="2116"/>
      <c r="CU205" s="2116"/>
      <c r="CV205" s="2116"/>
      <c r="CW205" s="2116"/>
      <c r="CX205" s="2116"/>
      <c r="CY205" s="2116"/>
      <c r="CZ205" s="2116"/>
    </row>
    <row r="206" s="131" customFormat="true" ht="250.15" customHeight="true" x14ac:dyDescent="0.2">
      <c r="B206" s="133"/>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02" t="str">
        <f>A1026</f>
        <v>Haiti</v>
      </c>
      <c r="B208" s="2403"/>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2000</v>
      </c>
      <c r="B209" s="139"/>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DHS00</v>
      </c>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51"/>
      <c r="B216" s="649"/>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51"/>
      <c r="B217" s="650"/>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51"/>
      <c r="B218" s="649"/>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52"/>
      <c r="B219" s="653"/>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9" customFormat="true" ht="15" customHeight="true" x14ac:dyDescent="0.2">
      <c r="A220" s="114" t="s">
        <v>86</v>
      </c>
      <c r="B220" s="206"/>
      <c r="C220" s="2404" t="s">
        <v>114</v>
      </c>
      <c r="D220" s="2405"/>
      <c r="E220" s="2405"/>
      <c r="F220" s="2405"/>
      <c r="G220" s="2406"/>
      <c r="H220" s="2407" t="s">
        <v>38</v>
      </c>
      <c r="I220" s="2408"/>
      <c r="J220" s="2408"/>
      <c r="K220" s="2408"/>
      <c r="L220" s="2409"/>
      <c r="M220" s="2387" t="s">
        <v>37</v>
      </c>
      <c r="N220" s="2388"/>
      <c r="O220" s="2388"/>
      <c r="P220" s="2388"/>
      <c r="Q220" s="2389"/>
      <c r="R220" s="2014" t="s">
        <v>137</v>
      </c>
      <c r="S220" s="2053"/>
      <c r="T220" s="2053"/>
      <c r="U220" s="2053"/>
      <c r="V220" s="2053"/>
      <c r="W220" s="2053"/>
      <c r="X220" s="2053"/>
      <c r="Y220" s="2053"/>
      <c r="Z220" s="2053"/>
      <c r="AA220" s="2054"/>
      <c r="AB220" s="615"/>
      <c r="AC220" s="615"/>
      <c r="AD220" s="615"/>
      <c r="AE220" s="615"/>
      <c r="AF220" s="615"/>
      <c r="AG220" s="615"/>
      <c r="AH220" s="615"/>
      <c r="AI220" s="615"/>
      <c r="AJ220" s="615"/>
      <c r="AK220" s="615"/>
      <c r="AL220" s="615"/>
      <c r="AM220" s="615"/>
      <c r="AN220" s="615"/>
      <c r="AO220" s="615"/>
      <c r="AP220" s="615"/>
      <c r="AQ220" s="615"/>
      <c r="AR220" s="615"/>
      <c r="AS220" s="615"/>
      <c r="AT220" s="615"/>
      <c r="AU220" s="615"/>
      <c r="AV220" s="615"/>
      <c r="AW220" s="615"/>
      <c r="AX220" s="615"/>
      <c r="AY220" s="615"/>
      <c r="AZ220" s="216"/>
      <c r="BA220" s="217" t="s">
        <v>128</v>
      </c>
      <c r="BB220" s="114" t="s">
        <v>86</v>
      </c>
      <c r="BC220" s="2516" t="s">
        <v>114</v>
      </c>
      <c r="BD220" s="2517"/>
      <c r="BE220" s="2517"/>
      <c r="BF220" s="2517"/>
      <c r="BG220" s="2518"/>
      <c r="BH220" s="2519" t="s">
        <v>38</v>
      </c>
      <c r="BI220" s="2517"/>
      <c r="BJ220" s="2517"/>
      <c r="BK220" s="2517"/>
      <c r="BL220" s="2518"/>
      <c r="BM220" s="2519" t="s">
        <v>37</v>
      </c>
      <c r="BN220" s="2517"/>
      <c r="BO220" s="2517"/>
      <c r="BP220" s="2517"/>
      <c r="BQ220" s="2520"/>
      <c r="BR220" s="2034" t="s">
        <v>137</v>
      </c>
      <c r="BS220" s="2035"/>
      <c r="BT220" s="2035"/>
      <c r="BU220" s="2035"/>
      <c r="BV220" s="2035"/>
      <c r="BW220" s="2035"/>
      <c r="BX220" s="2035"/>
      <c r="BY220" s="2036"/>
      <c r="BZ220" s="313"/>
      <c r="CA220" s="313"/>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9" customFormat="true" ht="24" x14ac:dyDescent="0.2">
      <c r="A221" s="190" t="s">
        <v>87</v>
      </c>
      <c r="B221" s="247"/>
      <c r="C221" s="285" t="s">
        <v>0</v>
      </c>
      <c r="D221" s="286" t="s">
        <v>1</v>
      </c>
      <c r="E221" s="286" t="s">
        <v>2</v>
      </c>
      <c r="F221" s="286" t="s">
        <v>3</v>
      </c>
      <c r="G221" s="287" t="s">
        <v>4</v>
      </c>
      <c r="H221" s="790" t="s">
        <v>0</v>
      </c>
      <c r="I221" s="716" t="s">
        <v>1</v>
      </c>
      <c r="J221" s="716" t="s">
        <v>2</v>
      </c>
      <c r="K221" s="716" t="s">
        <v>3</v>
      </c>
      <c r="L221" s="717" t="s">
        <v>4</v>
      </c>
      <c r="M221" s="773" t="s">
        <v>0</v>
      </c>
      <c r="N221" s="716" t="s">
        <v>1</v>
      </c>
      <c r="O221" s="716" t="s">
        <v>2</v>
      </c>
      <c r="P221" s="716" t="s">
        <v>3</v>
      </c>
      <c r="Q221" s="812" t="s">
        <v>4</v>
      </c>
      <c r="R221" s="790" t="s">
        <v>149</v>
      </c>
      <c r="S221" s="716" t="s">
        <v>150</v>
      </c>
      <c r="T221" s="716" t="s">
        <v>151</v>
      </c>
      <c r="U221" s="716" t="s">
        <v>152</v>
      </c>
      <c r="V221" s="716" t="s">
        <v>153</v>
      </c>
      <c r="W221" s="716" t="s">
        <v>154</v>
      </c>
      <c r="X221" s="716" t="s">
        <v>155</v>
      </c>
      <c r="Y221" s="716" t="s">
        <v>156</v>
      </c>
      <c r="Z221" s="716" t="s">
        <v>157</v>
      </c>
      <c r="AA221" s="718" t="s">
        <v>158</v>
      </c>
      <c r="AB221" s="615"/>
      <c r="AC221" s="615"/>
      <c r="AD221" s="615"/>
      <c r="AE221" s="615"/>
      <c r="AF221" s="615"/>
      <c r="AG221" s="615"/>
      <c r="AH221" s="615"/>
      <c r="AI221" s="615"/>
      <c r="AJ221" s="615"/>
      <c r="AK221" s="615"/>
      <c r="AL221" s="615"/>
      <c r="AM221" s="615"/>
      <c r="AN221" s="615"/>
      <c r="AO221" s="615"/>
      <c r="AP221" s="615"/>
      <c r="AQ221" s="615"/>
      <c r="AR221" s="615"/>
      <c r="AS221" s="615"/>
      <c r="AT221" s="615"/>
      <c r="AU221" s="615"/>
      <c r="AV221" s="615"/>
      <c r="AW221" s="615"/>
      <c r="AX221" s="615"/>
      <c r="AY221" s="615"/>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149</v>
      </c>
      <c r="BS221" s="176" t="s">
        <v>150</v>
      </c>
      <c r="BT221" s="176" t="s">
        <v>151</v>
      </c>
      <c r="BU221" s="176" t="s">
        <v>152</v>
      </c>
      <c r="BV221" s="176" t="s">
        <v>153</v>
      </c>
      <c r="BW221" s="176" t="s">
        <v>154</v>
      </c>
      <c r="BX221" s="176" t="s">
        <v>155</v>
      </c>
      <c r="BY221" s="177" t="s">
        <v>156</v>
      </c>
      <c r="BZ221" s="177" t="s">
        <v>157</v>
      </c>
      <c r="CA221" s="177" t="s">
        <v>158</v>
      </c>
      <c r="CB221" s="2117"/>
      <c r="CC221" s="2117"/>
      <c r="CD221" s="2117"/>
      <c r="CE221" s="2117"/>
      <c r="CF221" s="2117"/>
      <c r="CG221" s="2117"/>
      <c r="CH221" s="2117"/>
      <c r="CI221" s="2117"/>
      <c r="CJ221" s="2117"/>
      <c r="CK221" s="2117"/>
      <c r="CL221" s="2117"/>
      <c r="CM221" s="2117"/>
      <c r="CN221" s="2117"/>
      <c r="CO221" s="2117"/>
      <c r="CP221" s="2117"/>
      <c r="CQ221" s="2117"/>
      <c r="CR221" s="2117"/>
      <c r="CS221" s="2117"/>
      <c r="CT221" s="2117"/>
      <c r="CU221" s="2117"/>
      <c r="CV221" s="2117"/>
      <c r="CW221" s="2117"/>
      <c r="CX221" s="2117"/>
      <c r="CY221" s="2117"/>
      <c r="CZ221" s="2117"/>
    </row>
    <row r="222" s="399" customFormat="true" ht="15" customHeight="true" x14ac:dyDescent="0.2">
      <c r="A222" s="2390" t="s">
        <v>36</v>
      </c>
      <c r="B222" s="1081" t="s">
        <v>15</v>
      </c>
      <c r="C222" s="1103" t="s">
        <v>35</v>
      </c>
      <c r="D222" s="1117" t="s">
        <v>35</v>
      </c>
      <c r="E222" s="1117" t="s">
        <v>35</v>
      </c>
      <c r="F222" s="1117" t="s">
        <v>35</v>
      </c>
      <c r="G222" s="1131" t="s">
        <v>35</v>
      </c>
      <c r="H222" s="1145" t="s">
        <v>35</v>
      </c>
      <c r="I222" s="1117" t="s">
        <v>35</v>
      </c>
      <c r="J222" s="1117" t="s">
        <v>35</v>
      </c>
      <c r="K222" s="1117" t="s">
        <v>35</v>
      </c>
      <c r="L222" s="1159" t="s">
        <v>35</v>
      </c>
      <c r="M222" s="1103" t="s">
        <v>35</v>
      </c>
      <c r="N222" s="1117" t="s">
        <v>35</v>
      </c>
      <c r="O222" s="1117" t="s">
        <v>35</v>
      </c>
      <c r="P222" s="1117" t="s">
        <v>35</v>
      </c>
      <c r="Q222" s="1131" t="s">
        <v>35</v>
      </c>
      <c r="R222" s="1145" t="s">
        <v>35</v>
      </c>
      <c r="S222" s="1117" t="s">
        <v>35</v>
      </c>
      <c r="T222" s="1117" t="s">
        <v>35</v>
      </c>
      <c r="U222" s="1117" t="s">
        <v>35</v>
      </c>
      <c r="V222" s="1117" t="s">
        <v>35</v>
      </c>
      <c r="W222" s="1117" t="s">
        <v>35</v>
      </c>
      <c r="X222" s="1117" t="s">
        <v>35</v>
      </c>
      <c r="Y222" s="1117" t="s">
        <v>35</v>
      </c>
      <c r="Z222" s="1117" t="s">
        <v>35</v>
      </c>
      <c r="AA222" s="1159" t="s">
        <v>35</v>
      </c>
      <c r="AB222" s="615"/>
      <c r="AC222" s="615"/>
      <c r="AD222" s="615"/>
      <c r="AE222" s="615"/>
      <c r="AF222" s="615"/>
      <c r="AG222" s="615"/>
      <c r="AH222" s="615"/>
      <c r="AI222" s="615"/>
      <c r="AJ222" s="615"/>
      <c r="AK222" s="615"/>
      <c r="AL222" s="615"/>
      <c r="AM222" s="615"/>
      <c r="AN222" s="615"/>
      <c r="AO222" s="615"/>
      <c r="AP222" s="615"/>
      <c r="AQ222" s="615"/>
      <c r="AR222" s="615"/>
      <c r="AS222" s="615"/>
      <c r="AT222" s="615"/>
      <c r="AU222" s="615"/>
      <c r="AV222" s="615"/>
      <c r="AW222" s="615"/>
      <c r="AX222" s="615"/>
      <c r="AY222" s="615"/>
      <c r="AZ222" s="216"/>
      <c r="BA222" s="2528" t="s">
        <v>36</v>
      </c>
      <c r="BB222" s="160" t="s">
        <v>15</v>
      </c>
      <c r="BC222" s="1180" t="s">
        <v>35</v>
      </c>
      <c r="BD222" s="1200" t="s">
        <v>35</v>
      </c>
      <c r="BE222" s="1200" t="s">
        <v>35</v>
      </c>
      <c r="BF222" s="1200" t="s">
        <v>35</v>
      </c>
      <c r="BG222" s="1221" t="s">
        <v>35</v>
      </c>
      <c r="BH222" s="1242" t="s">
        <v>35</v>
      </c>
      <c r="BI222" s="1200" t="s">
        <v>35</v>
      </c>
      <c r="BJ222" s="1200" t="s">
        <v>35</v>
      </c>
      <c r="BK222" s="1200" t="s">
        <v>35</v>
      </c>
      <c r="BL222" s="1221" t="s">
        <v>35</v>
      </c>
      <c r="BM222" s="1242" t="s">
        <v>35</v>
      </c>
      <c r="BN222" s="1200" t="s">
        <v>35</v>
      </c>
      <c r="BO222" s="1200" t="s">
        <v>35</v>
      </c>
      <c r="BP222" s="1200" t="s">
        <v>35</v>
      </c>
      <c r="BQ222" s="1221" t="s">
        <v>35</v>
      </c>
      <c r="BR222" s="1242" t="s">
        <v>35</v>
      </c>
      <c r="BS222" s="1200" t="s">
        <v>35</v>
      </c>
      <c r="BT222" s="1200" t="s">
        <v>35</v>
      </c>
      <c r="BU222" s="1200" t="s">
        <v>35</v>
      </c>
      <c r="BV222" s="1200" t="s">
        <v>35</v>
      </c>
      <c r="BW222" s="1200" t="s">
        <v>35</v>
      </c>
      <c r="BX222" s="1200" t="s">
        <v>35</v>
      </c>
      <c r="BY222" s="1261" t="s">
        <v>35</v>
      </c>
      <c r="BZ222" s="1261" t="s">
        <v>35</v>
      </c>
      <c r="CA222" s="1261" t="s">
        <v>35</v>
      </c>
      <c r="CB222" s="2118"/>
      <c r="CC222" s="2118"/>
      <c r="CD222" s="2118"/>
      <c r="CE222" s="2118"/>
      <c r="CF222" s="2118"/>
      <c r="CG222" s="2118"/>
      <c r="CH222" s="2118"/>
      <c r="CI222" s="2118"/>
      <c r="CJ222" s="2118"/>
      <c r="CK222" s="2118"/>
      <c r="CL222" s="2118"/>
      <c r="CM222" s="2118"/>
      <c r="CN222" s="2118"/>
      <c r="CO222" s="2118"/>
      <c r="CP222" s="2118"/>
      <c r="CQ222" s="2118"/>
      <c r="CR222" s="2118"/>
      <c r="CS222" s="2118"/>
      <c r="CT222" s="2118"/>
      <c r="CU222" s="2118"/>
      <c r="CV222" s="2118"/>
      <c r="CW222" s="2118"/>
      <c r="CX222" s="2118"/>
      <c r="CY222" s="2118"/>
      <c r="CZ222" s="2119"/>
    </row>
    <row r="223" s="399" customFormat="true" ht="15" customHeight="true" x14ac:dyDescent="0.2">
      <c r="A223" s="2391"/>
      <c r="B223" s="1082" t="s">
        <v>16</v>
      </c>
      <c r="C223" s="1104" t="s">
        <v>35</v>
      </c>
      <c r="D223" s="1118" t="s">
        <v>35</v>
      </c>
      <c r="E223" s="1118" t="s">
        <v>35</v>
      </c>
      <c r="F223" s="1118" t="s">
        <v>35</v>
      </c>
      <c r="G223" s="1132" t="s">
        <v>35</v>
      </c>
      <c r="H223" s="1146" t="s">
        <v>35</v>
      </c>
      <c r="I223" s="1118" t="s">
        <v>35</v>
      </c>
      <c r="J223" s="1118" t="s">
        <v>35</v>
      </c>
      <c r="K223" s="1118" t="s">
        <v>35</v>
      </c>
      <c r="L223" s="1160" t="s">
        <v>35</v>
      </c>
      <c r="M223" s="1104" t="s">
        <v>35</v>
      </c>
      <c r="N223" s="1118" t="s">
        <v>35</v>
      </c>
      <c r="O223" s="1118" t="s">
        <v>35</v>
      </c>
      <c r="P223" s="1118" t="s">
        <v>35</v>
      </c>
      <c r="Q223" s="1132" t="s">
        <v>35</v>
      </c>
      <c r="R223" s="1146" t="s">
        <v>35</v>
      </c>
      <c r="S223" s="1118" t="s">
        <v>35</v>
      </c>
      <c r="T223" s="1118" t="s">
        <v>35</v>
      </c>
      <c r="U223" s="1118" t="s">
        <v>35</v>
      </c>
      <c r="V223" s="1118" t="s">
        <v>35</v>
      </c>
      <c r="W223" s="1118" t="s">
        <v>35</v>
      </c>
      <c r="X223" s="1118" t="s">
        <v>35</v>
      </c>
      <c r="Y223" s="1118" t="s">
        <v>35</v>
      </c>
      <c r="Z223" s="1118" t="s">
        <v>35</v>
      </c>
      <c r="AA223" s="1160" t="s">
        <v>35</v>
      </c>
      <c r="AB223" s="615"/>
      <c r="AC223" s="615"/>
      <c r="AD223" s="615"/>
      <c r="AE223" s="615"/>
      <c r="AF223" s="615"/>
      <c r="AG223" s="615"/>
      <c r="AH223" s="615"/>
      <c r="AI223" s="615"/>
      <c r="AJ223" s="615"/>
      <c r="AK223" s="615"/>
      <c r="AL223" s="615"/>
      <c r="AM223" s="615"/>
      <c r="AN223" s="615"/>
      <c r="AO223" s="615"/>
      <c r="AP223" s="615"/>
      <c r="AQ223" s="615"/>
      <c r="AR223" s="615"/>
      <c r="AS223" s="615"/>
      <c r="AT223" s="615"/>
      <c r="AU223" s="615"/>
      <c r="AV223" s="615"/>
      <c r="AW223" s="615"/>
      <c r="AX223" s="615"/>
      <c r="AY223" s="615"/>
      <c r="AZ223" s="216"/>
      <c r="BA223" s="2529"/>
      <c r="BB223" s="161" t="s">
        <v>16</v>
      </c>
      <c r="BC223" s="1181" t="s">
        <v>35</v>
      </c>
      <c r="BD223" s="1201" t="s">
        <v>35</v>
      </c>
      <c r="BE223" s="1201" t="s">
        <v>35</v>
      </c>
      <c r="BF223" s="1201" t="s">
        <v>35</v>
      </c>
      <c r="BG223" s="1222" t="s">
        <v>35</v>
      </c>
      <c r="BH223" s="1243" t="s">
        <v>35</v>
      </c>
      <c r="BI223" s="1201" t="s">
        <v>35</v>
      </c>
      <c r="BJ223" s="1201" t="s">
        <v>35</v>
      </c>
      <c r="BK223" s="1201" t="s">
        <v>35</v>
      </c>
      <c r="BL223" s="1222" t="s">
        <v>35</v>
      </c>
      <c r="BM223" s="1243" t="s">
        <v>35</v>
      </c>
      <c r="BN223" s="1201" t="s">
        <v>35</v>
      </c>
      <c r="BO223" s="1201" t="s">
        <v>35</v>
      </c>
      <c r="BP223" s="1201" t="s">
        <v>35</v>
      </c>
      <c r="BQ223" s="1222" t="s">
        <v>35</v>
      </c>
      <c r="BR223" s="1243" t="s">
        <v>35</v>
      </c>
      <c r="BS223" s="1201" t="s">
        <v>35</v>
      </c>
      <c r="BT223" s="1201" t="s">
        <v>35</v>
      </c>
      <c r="BU223" s="1201" t="s">
        <v>35</v>
      </c>
      <c r="BV223" s="1201" t="s">
        <v>35</v>
      </c>
      <c r="BW223" s="1201" t="s">
        <v>35</v>
      </c>
      <c r="BX223" s="1201" t="s">
        <v>35</v>
      </c>
      <c r="BY223" s="1262" t="s">
        <v>35</v>
      </c>
      <c r="BZ223" s="1262" t="s">
        <v>35</v>
      </c>
      <c r="CA223" s="1262" t="s">
        <v>35</v>
      </c>
      <c r="CB223" s="2120"/>
      <c r="CC223" s="2120"/>
      <c r="CD223" s="2120"/>
      <c r="CE223" s="2120"/>
      <c r="CF223" s="2120"/>
      <c r="CG223" s="2120"/>
      <c r="CH223" s="2120"/>
      <c r="CI223" s="2120"/>
      <c r="CJ223" s="2120"/>
      <c r="CK223" s="2120"/>
      <c r="CL223" s="2120"/>
      <c r="CM223" s="2120"/>
      <c r="CN223" s="2120"/>
      <c r="CO223" s="2120"/>
      <c r="CP223" s="2120"/>
      <c r="CQ223" s="2120"/>
      <c r="CR223" s="2120"/>
      <c r="CS223" s="2120"/>
      <c r="CT223" s="2120"/>
      <c r="CU223" s="2120"/>
      <c r="CV223" s="2120"/>
      <c r="CW223" s="2120"/>
      <c r="CX223" s="2120"/>
      <c r="CY223" s="2120"/>
      <c r="CZ223" s="2121"/>
    </row>
    <row r="224" s="399" customFormat="true" ht="15" customHeight="true" x14ac:dyDescent="0.2">
      <c r="A224" s="2392"/>
      <c r="B224" s="1083" t="s">
        <v>20</v>
      </c>
      <c r="C224" s="1105" t="s">
        <v>35</v>
      </c>
      <c r="D224" s="1119" t="s">
        <v>35</v>
      </c>
      <c r="E224" s="1119" t="s">
        <v>35</v>
      </c>
      <c r="F224" s="1119" t="s">
        <v>35</v>
      </c>
      <c r="G224" s="1133" t="s">
        <v>35</v>
      </c>
      <c r="H224" s="1147" t="s">
        <v>35</v>
      </c>
      <c r="I224" s="1119" t="s">
        <v>35</v>
      </c>
      <c r="J224" s="1119" t="s">
        <v>35</v>
      </c>
      <c r="K224" s="1119" t="s">
        <v>35</v>
      </c>
      <c r="L224" s="1161" t="s">
        <v>35</v>
      </c>
      <c r="M224" s="1105" t="s">
        <v>35</v>
      </c>
      <c r="N224" s="1119" t="s">
        <v>35</v>
      </c>
      <c r="O224" s="1119" t="s">
        <v>35</v>
      </c>
      <c r="P224" s="1119" t="s">
        <v>35</v>
      </c>
      <c r="Q224" s="1133" t="s">
        <v>35</v>
      </c>
      <c r="R224" s="1147" t="s">
        <v>35</v>
      </c>
      <c r="S224" s="1119" t="s">
        <v>35</v>
      </c>
      <c r="T224" s="1119" t="s">
        <v>35</v>
      </c>
      <c r="U224" s="1119" t="s">
        <v>35</v>
      </c>
      <c r="V224" s="1119" t="s">
        <v>35</v>
      </c>
      <c r="W224" s="1119" t="s">
        <v>35</v>
      </c>
      <c r="X224" s="1119" t="s">
        <v>35</v>
      </c>
      <c r="Y224" s="1119" t="s">
        <v>35</v>
      </c>
      <c r="Z224" s="1119" t="s">
        <v>35</v>
      </c>
      <c r="AA224" s="1161" t="s">
        <v>35</v>
      </c>
      <c r="AB224" s="615"/>
      <c r="AC224" s="615"/>
      <c r="AD224" s="615"/>
      <c r="AE224" s="615"/>
      <c r="AF224" s="615"/>
      <c r="AG224" s="615"/>
      <c r="AH224" s="615"/>
      <c r="AI224" s="615"/>
      <c r="AJ224" s="615"/>
      <c r="AK224" s="615"/>
      <c r="AL224" s="615"/>
      <c r="AM224" s="615"/>
      <c r="AN224" s="615"/>
      <c r="AO224" s="615"/>
      <c r="AP224" s="615"/>
      <c r="AQ224" s="615"/>
      <c r="AR224" s="615"/>
      <c r="AS224" s="615"/>
      <c r="AT224" s="615"/>
      <c r="AU224" s="615"/>
      <c r="AV224" s="615"/>
      <c r="AW224" s="615"/>
      <c r="AX224" s="615"/>
      <c r="AY224" s="615"/>
      <c r="AZ224" s="216"/>
      <c r="BA224" s="2529"/>
      <c r="BB224" s="161" t="s">
        <v>20</v>
      </c>
      <c r="BC224" s="1181" t="s">
        <v>35</v>
      </c>
      <c r="BD224" s="1201" t="s">
        <v>35</v>
      </c>
      <c r="BE224" s="1201" t="s">
        <v>35</v>
      </c>
      <c r="BF224" s="1201" t="s">
        <v>35</v>
      </c>
      <c r="BG224" s="1222" t="s">
        <v>35</v>
      </c>
      <c r="BH224" s="1243" t="s">
        <v>35</v>
      </c>
      <c r="BI224" s="1201" t="s">
        <v>35</v>
      </c>
      <c r="BJ224" s="1201" t="s">
        <v>35</v>
      </c>
      <c r="BK224" s="1201" t="s">
        <v>35</v>
      </c>
      <c r="BL224" s="1222" t="s">
        <v>35</v>
      </c>
      <c r="BM224" s="1243" t="s">
        <v>35</v>
      </c>
      <c r="BN224" s="1201" t="s">
        <v>35</v>
      </c>
      <c r="BO224" s="1201" t="s">
        <v>35</v>
      </c>
      <c r="BP224" s="1201" t="s">
        <v>35</v>
      </c>
      <c r="BQ224" s="1222" t="s">
        <v>35</v>
      </c>
      <c r="BR224" s="1243" t="s">
        <v>35</v>
      </c>
      <c r="BS224" s="1201" t="s">
        <v>35</v>
      </c>
      <c r="BT224" s="1201" t="s">
        <v>35</v>
      </c>
      <c r="BU224" s="1201" t="s">
        <v>35</v>
      </c>
      <c r="BV224" s="1201" t="s">
        <v>35</v>
      </c>
      <c r="BW224" s="1201" t="s">
        <v>35</v>
      </c>
      <c r="BX224" s="1201" t="s">
        <v>35</v>
      </c>
      <c r="BY224" s="1262" t="s">
        <v>35</v>
      </c>
      <c r="BZ224" s="1262" t="s">
        <v>35</v>
      </c>
      <c r="CA224" s="1262" t="s">
        <v>35</v>
      </c>
      <c r="CB224" s="2120"/>
      <c r="CC224" s="2120"/>
      <c r="CD224" s="2120"/>
      <c r="CE224" s="2120"/>
      <c r="CF224" s="2120"/>
      <c r="CG224" s="2120"/>
      <c r="CH224" s="2120"/>
      <c r="CI224" s="2120"/>
      <c r="CJ224" s="2120"/>
      <c r="CK224" s="2120"/>
      <c r="CL224" s="2120"/>
      <c r="CM224" s="2120"/>
      <c r="CN224" s="2120"/>
      <c r="CO224" s="2120"/>
      <c r="CP224" s="2120"/>
      <c r="CQ224" s="2120"/>
      <c r="CR224" s="2120"/>
      <c r="CS224" s="2120"/>
      <c r="CT224" s="2120"/>
      <c r="CU224" s="2120"/>
      <c r="CV224" s="2120"/>
      <c r="CW224" s="2120"/>
      <c r="CX224" s="2120"/>
      <c r="CY224" s="2120"/>
      <c r="CZ224" s="2121"/>
    </row>
    <row r="225" s="399" customFormat="true" ht="15" customHeight="true" x14ac:dyDescent="0.2">
      <c r="A225" s="838"/>
      <c r="B225" s="856"/>
      <c r="C225" s="1029"/>
      <c r="D225" s="1030"/>
      <c r="E225" s="1030"/>
      <c r="F225" s="1030"/>
      <c r="G225" s="1031"/>
      <c r="H225" s="1032"/>
      <c r="I225" s="1030"/>
      <c r="J225" s="1030"/>
      <c r="K225" s="1030"/>
      <c r="L225" s="1033"/>
      <c r="M225" s="1034"/>
      <c r="N225" s="1030"/>
      <c r="O225" s="1030"/>
      <c r="P225" s="1030"/>
      <c r="Q225" s="1031"/>
      <c r="R225" s="1032"/>
      <c r="S225" s="1030"/>
      <c r="T225" s="1030"/>
      <c r="U225" s="1030"/>
      <c r="V225" s="1030"/>
      <c r="W225" s="1030"/>
      <c r="X225" s="1030"/>
      <c r="Y225" s="1030"/>
      <c r="Z225" s="1030"/>
      <c r="AA225" s="2084"/>
      <c r="AB225" s="615"/>
      <c r="AC225" s="615"/>
      <c r="AD225" s="615"/>
      <c r="AE225" s="615"/>
      <c r="AF225" s="615"/>
      <c r="AG225" s="615"/>
      <c r="AH225" s="615"/>
      <c r="AI225" s="615"/>
      <c r="AJ225" s="615"/>
      <c r="AK225" s="615"/>
      <c r="AL225" s="615"/>
      <c r="AM225" s="615"/>
      <c r="AN225" s="615"/>
      <c r="AO225" s="615"/>
      <c r="AP225" s="615"/>
      <c r="AQ225" s="615"/>
      <c r="AR225" s="615"/>
      <c r="AS225" s="615"/>
      <c r="AT225" s="615"/>
      <c r="AU225" s="615"/>
      <c r="AV225" s="615"/>
      <c r="AW225" s="615"/>
      <c r="AX225" s="615"/>
      <c r="AY225" s="615"/>
      <c r="AZ225" s="216"/>
      <c r="BA225" s="2529" t="s">
        <v>70</v>
      </c>
      <c r="BB225" s="161" t="s">
        <v>71</v>
      </c>
      <c r="BC225" s="1181" t="s">
        <v>35</v>
      </c>
      <c r="BD225" s="1201" t="s">
        <v>35</v>
      </c>
      <c r="BE225" s="1201" t="s">
        <v>35</v>
      </c>
      <c r="BF225" s="1201" t="s">
        <v>35</v>
      </c>
      <c r="BG225" s="1222" t="s">
        <v>35</v>
      </c>
      <c r="BH225" s="1243" t="s">
        <v>35</v>
      </c>
      <c r="BI225" s="1201" t="s">
        <v>35</v>
      </c>
      <c r="BJ225" s="1201" t="s">
        <v>35</v>
      </c>
      <c r="BK225" s="1201" t="s">
        <v>35</v>
      </c>
      <c r="BL225" s="1222" t="s">
        <v>35</v>
      </c>
      <c r="BM225" s="1243" t="s">
        <v>35</v>
      </c>
      <c r="BN225" s="1201" t="s">
        <v>35</v>
      </c>
      <c r="BO225" s="1201" t="s">
        <v>35</v>
      </c>
      <c r="BP225" s="1201" t="s">
        <v>35</v>
      </c>
      <c r="BQ225" s="1222" t="s">
        <v>35</v>
      </c>
      <c r="BR225" s="1243" t="s">
        <v>35</v>
      </c>
      <c r="BS225" s="1201" t="s">
        <v>35</v>
      </c>
      <c r="BT225" s="1201" t="s">
        <v>35</v>
      </c>
      <c r="BU225" s="1201" t="s">
        <v>35</v>
      </c>
      <c r="BV225" s="1201" t="s">
        <v>35</v>
      </c>
      <c r="BW225" s="1201" t="s">
        <v>35</v>
      </c>
      <c r="BX225" s="1201" t="s">
        <v>35</v>
      </c>
      <c r="BY225" s="1262" t="s">
        <v>35</v>
      </c>
      <c r="BZ225" s="1262" t="s">
        <v>35</v>
      </c>
      <c r="CA225" s="1262" t="s">
        <v>35</v>
      </c>
      <c r="CB225" s="2121"/>
      <c r="CC225" s="2121"/>
      <c r="CD225" s="2121"/>
      <c r="CE225" s="2121"/>
      <c r="CF225" s="2121"/>
      <c r="CG225" s="2121"/>
      <c r="CH225" s="2121"/>
      <c r="CI225" s="2121"/>
      <c r="CJ225" s="2121"/>
      <c r="CK225" s="2121"/>
      <c r="CL225" s="2121"/>
      <c r="CM225" s="2121"/>
      <c r="CN225" s="2121"/>
      <c r="CO225" s="2121"/>
      <c r="CP225" s="2121"/>
      <c r="CQ225" s="2121"/>
      <c r="CR225" s="2121"/>
      <c r="CS225" s="2121"/>
      <c r="CT225" s="2121"/>
      <c r="CU225" s="2121"/>
      <c r="CV225" s="2121"/>
      <c r="CW225" s="2121"/>
      <c r="CX225" s="2121"/>
      <c r="CY225" s="2121"/>
      <c r="CZ225" s="2121"/>
    </row>
    <row r="226" s="399" customFormat="true" ht="15" customHeight="true" x14ac:dyDescent="0.2">
      <c r="A226" s="827"/>
      <c r="B226" s="1084"/>
      <c r="C226" s="742"/>
      <c r="D226" s="743"/>
      <c r="E226" s="743"/>
      <c r="F226" s="743"/>
      <c r="G226" s="808"/>
      <c r="H226" s="791"/>
      <c r="I226" s="743"/>
      <c r="J226" s="743"/>
      <c r="K226" s="743"/>
      <c r="L226" s="758"/>
      <c r="M226" s="774"/>
      <c r="N226" s="743"/>
      <c r="O226" s="743"/>
      <c r="P226" s="743"/>
      <c r="Q226" s="808"/>
      <c r="R226" s="791"/>
      <c r="S226" s="743"/>
      <c r="T226" s="743"/>
      <c r="U226" s="743"/>
      <c r="V226" s="743"/>
      <c r="W226" s="743"/>
      <c r="X226" s="743"/>
      <c r="Y226" s="743"/>
      <c r="Z226" s="743"/>
      <c r="AA226" s="2085"/>
      <c r="AB226" s="615"/>
      <c r="AC226" s="615"/>
      <c r="AD226" s="615"/>
      <c r="AE226" s="615"/>
      <c r="AF226" s="615"/>
      <c r="AG226" s="615"/>
      <c r="AH226" s="615"/>
      <c r="AI226" s="615"/>
      <c r="AJ226" s="615"/>
      <c r="AK226" s="615"/>
      <c r="AL226" s="615"/>
      <c r="AM226" s="615"/>
      <c r="AN226" s="615"/>
      <c r="AO226" s="615"/>
      <c r="AP226" s="615"/>
      <c r="AQ226" s="615"/>
      <c r="AR226" s="615"/>
      <c r="AS226" s="615"/>
      <c r="AT226" s="615"/>
      <c r="AU226" s="615"/>
      <c r="AV226" s="615"/>
      <c r="AW226" s="615"/>
      <c r="AX226" s="615"/>
      <c r="AY226" s="615"/>
      <c r="AZ226" s="216"/>
      <c r="BA226" s="2529"/>
      <c r="BB226" s="161" t="s">
        <v>72</v>
      </c>
      <c r="BC226" s="1181" t="s">
        <v>35</v>
      </c>
      <c r="BD226" s="1201" t="s">
        <v>35</v>
      </c>
      <c r="BE226" s="1201" t="s">
        <v>35</v>
      </c>
      <c r="BF226" s="1201" t="s">
        <v>35</v>
      </c>
      <c r="BG226" s="1222" t="s">
        <v>35</v>
      </c>
      <c r="BH226" s="1243" t="s">
        <v>35</v>
      </c>
      <c r="BI226" s="1201" t="s">
        <v>35</v>
      </c>
      <c r="BJ226" s="1201" t="s">
        <v>35</v>
      </c>
      <c r="BK226" s="1201" t="s">
        <v>35</v>
      </c>
      <c r="BL226" s="1222" t="s">
        <v>35</v>
      </c>
      <c r="BM226" s="1243" t="s">
        <v>35</v>
      </c>
      <c r="BN226" s="1201" t="s">
        <v>35</v>
      </c>
      <c r="BO226" s="1201" t="s">
        <v>35</v>
      </c>
      <c r="BP226" s="1201" t="s">
        <v>35</v>
      </c>
      <c r="BQ226" s="1222" t="s">
        <v>35</v>
      </c>
      <c r="BR226" s="1243" t="s">
        <v>35</v>
      </c>
      <c r="BS226" s="1201" t="s">
        <v>35</v>
      </c>
      <c r="BT226" s="1201" t="s">
        <v>35</v>
      </c>
      <c r="BU226" s="1201" t="s">
        <v>35</v>
      </c>
      <c r="BV226" s="1201" t="s">
        <v>35</v>
      </c>
      <c r="BW226" s="1201" t="s">
        <v>35</v>
      </c>
      <c r="BX226" s="1201" t="s">
        <v>35</v>
      </c>
      <c r="BY226" s="1262" t="s">
        <v>35</v>
      </c>
      <c r="BZ226" s="1262" t="s">
        <v>35</v>
      </c>
      <c r="CA226" s="1262" t="s">
        <v>35</v>
      </c>
      <c r="CB226" s="2121"/>
      <c r="CC226" s="2121"/>
      <c r="CD226" s="2121"/>
      <c r="CE226" s="2121"/>
      <c r="CF226" s="2121"/>
      <c r="CG226" s="2121"/>
      <c r="CH226" s="2121"/>
      <c r="CI226" s="2121"/>
      <c r="CJ226" s="2121"/>
      <c r="CK226" s="2121"/>
      <c r="CL226" s="2121"/>
      <c r="CM226" s="2121"/>
      <c r="CN226" s="2121"/>
      <c r="CO226" s="2121"/>
      <c r="CP226" s="2121"/>
      <c r="CQ226" s="2121"/>
      <c r="CR226" s="2121"/>
      <c r="CS226" s="2121"/>
      <c r="CT226" s="2121"/>
      <c r="CU226" s="2121"/>
      <c r="CV226" s="2121"/>
      <c r="CW226" s="2121"/>
      <c r="CX226" s="2121"/>
      <c r="CY226" s="2121"/>
      <c r="CZ226" s="2121"/>
    </row>
    <row r="227" s="399" customFormat="true" ht="15" customHeight="true" x14ac:dyDescent="0.2">
      <c r="A227" s="828"/>
      <c r="B227" s="1085"/>
      <c r="C227" s="744"/>
      <c r="D227" s="745"/>
      <c r="E227" s="745"/>
      <c r="F227" s="745"/>
      <c r="G227" s="809"/>
      <c r="H227" s="792"/>
      <c r="I227" s="745"/>
      <c r="J227" s="745"/>
      <c r="K227" s="745"/>
      <c r="L227" s="759"/>
      <c r="M227" s="775"/>
      <c r="N227" s="745"/>
      <c r="O227" s="745"/>
      <c r="P227" s="745"/>
      <c r="Q227" s="809"/>
      <c r="R227" s="792"/>
      <c r="S227" s="745"/>
      <c r="T227" s="745"/>
      <c r="U227" s="745"/>
      <c r="V227" s="745"/>
      <c r="W227" s="745"/>
      <c r="X227" s="745"/>
      <c r="Y227" s="745"/>
      <c r="Z227" s="745"/>
      <c r="AA227" s="2086"/>
      <c r="AB227" s="615"/>
      <c r="AC227" s="615"/>
      <c r="AD227" s="615"/>
      <c r="AE227" s="615"/>
      <c r="AF227" s="615"/>
      <c r="AG227" s="615"/>
      <c r="AH227" s="615"/>
      <c r="AI227" s="615"/>
      <c r="AJ227" s="615"/>
      <c r="AK227" s="615"/>
      <c r="AL227" s="615"/>
      <c r="AM227" s="615"/>
      <c r="AN227" s="615"/>
      <c r="AO227" s="615"/>
      <c r="AP227" s="615"/>
      <c r="AQ227" s="615"/>
      <c r="AR227" s="615"/>
      <c r="AS227" s="615"/>
      <c r="AT227" s="615"/>
      <c r="AU227" s="615"/>
      <c r="AV227" s="615"/>
      <c r="AW227" s="615"/>
      <c r="AX227" s="615"/>
      <c r="AY227" s="615"/>
      <c r="AZ227" s="216"/>
      <c r="BA227" s="2529" t="s">
        <v>94</v>
      </c>
      <c r="BB227" s="161" t="s">
        <v>61</v>
      </c>
      <c r="BC227" s="1181" t="s">
        <v>35</v>
      </c>
      <c r="BD227" s="1201" t="s">
        <v>35</v>
      </c>
      <c r="BE227" s="1201" t="s">
        <v>35</v>
      </c>
      <c r="BF227" s="1201" t="s">
        <v>35</v>
      </c>
      <c r="BG227" s="1222" t="s">
        <v>35</v>
      </c>
      <c r="BH227" s="1243" t="s">
        <v>35</v>
      </c>
      <c r="BI227" s="1201" t="s">
        <v>35</v>
      </c>
      <c r="BJ227" s="1201" t="s">
        <v>35</v>
      </c>
      <c r="BK227" s="1201" t="s">
        <v>35</v>
      </c>
      <c r="BL227" s="1222" t="s">
        <v>35</v>
      </c>
      <c r="BM227" s="1243" t="s">
        <v>35</v>
      </c>
      <c r="BN227" s="1201" t="s">
        <v>35</v>
      </c>
      <c r="BO227" s="1201" t="s">
        <v>35</v>
      </c>
      <c r="BP227" s="1201" t="s">
        <v>35</v>
      </c>
      <c r="BQ227" s="1222" t="s">
        <v>35</v>
      </c>
      <c r="BR227" s="1243" t="s">
        <v>35</v>
      </c>
      <c r="BS227" s="1201" t="s">
        <v>35</v>
      </c>
      <c r="BT227" s="1201" t="s">
        <v>35</v>
      </c>
      <c r="BU227" s="1201" t="s">
        <v>35</v>
      </c>
      <c r="BV227" s="1201" t="s">
        <v>35</v>
      </c>
      <c r="BW227" s="1201" t="s">
        <v>35</v>
      </c>
      <c r="BX227" s="1201" t="s">
        <v>35</v>
      </c>
      <c r="BY227" s="1262" t="s">
        <v>35</v>
      </c>
      <c r="BZ227" s="1262" t="s">
        <v>35</v>
      </c>
      <c r="CA227" s="1262" t="s">
        <v>35</v>
      </c>
      <c r="CB227" s="2121"/>
      <c r="CC227" s="2121"/>
      <c r="CD227" s="2121"/>
      <c r="CE227" s="2121"/>
      <c r="CF227" s="2121"/>
      <c r="CG227" s="2121"/>
      <c r="CH227" s="2121"/>
      <c r="CI227" s="2121"/>
      <c r="CJ227" s="2121"/>
      <c r="CK227" s="2121"/>
      <c r="CL227" s="2121"/>
      <c r="CM227" s="2121"/>
      <c r="CN227" s="2121"/>
      <c r="CO227" s="2121"/>
      <c r="CP227" s="2121"/>
      <c r="CQ227" s="2121"/>
      <c r="CR227" s="2121"/>
      <c r="CS227" s="2121"/>
      <c r="CT227" s="2121"/>
      <c r="CU227" s="2121"/>
      <c r="CV227" s="2121"/>
      <c r="CW227" s="2121"/>
      <c r="CX227" s="2121"/>
      <c r="CY227" s="2121"/>
      <c r="CZ227" s="2121"/>
    </row>
    <row r="228" s="399" customFormat="true" ht="15" customHeight="true" x14ac:dyDescent="0.2">
      <c r="A228" s="829"/>
      <c r="B228" s="1086"/>
      <c r="C228" s="1035"/>
      <c r="D228" s="1036"/>
      <c r="E228" s="1036"/>
      <c r="F228" s="1036"/>
      <c r="G228" s="1037"/>
      <c r="H228" s="1038"/>
      <c r="I228" s="1036"/>
      <c r="J228" s="1036"/>
      <c r="K228" s="1036"/>
      <c r="L228" s="1039"/>
      <c r="M228" s="1035"/>
      <c r="N228" s="1036"/>
      <c r="O228" s="1036"/>
      <c r="P228" s="1036"/>
      <c r="Q228" s="1037"/>
      <c r="R228" s="1038"/>
      <c r="S228" s="1036"/>
      <c r="T228" s="1036"/>
      <c r="U228" s="1036"/>
      <c r="V228" s="1036"/>
      <c r="W228" s="1036"/>
      <c r="X228" s="1036"/>
      <c r="Y228" s="1036"/>
      <c r="Z228" s="1036"/>
      <c r="AA228" s="1039"/>
      <c r="AB228" s="615"/>
      <c r="AC228" s="615"/>
      <c r="AD228" s="615"/>
      <c r="AE228" s="615"/>
      <c r="AF228" s="615"/>
      <c r="AG228" s="615"/>
      <c r="AH228" s="615"/>
      <c r="AI228" s="615"/>
      <c r="AJ228" s="615"/>
      <c r="AK228" s="615"/>
      <c r="AL228" s="615"/>
      <c r="AM228" s="615"/>
      <c r="AN228" s="615"/>
      <c r="AO228" s="615"/>
      <c r="AP228" s="615"/>
      <c r="AQ228" s="615"/>
      <c r="AR228" s="615"/>
      <c r="AS228" s="615"/>
      <c r="AT228" s="615"/>
      <c r="AU228" s="615"/>
      <c r="AV228" s="615"/>
      <c r="AW228" s="615"/>
      <c r="AX228" s="615"/>
      <c r="AY228" s="615"/>
      <c r="AZ228" s="216"/>
      <c r="BA228" s="2529"/>
      <c r="BB228" s="161" t="s">
        <v>91</v>
      </c>
      <c r="BC228" s="1181" t="s">
        <v>35</v>
      </c>
      <c r="BD228" s="1201" t="s">
        <v>35</v>
      </c>
      <c r="BE228" s="1201" t="s">
        <v>35</v>
      </c>
      <c r="BF228" s="1201" t="s">
        <v>35</v>
      </c>
      <c r="BG228" s="1222" t="s">
        <v>35</v>
      </c>
      <c r="BH228" s="1243" t="s">
        <v>35</v>
      </c>
      <c r="BI228" s="1201" t="s">
        <v>35</v>
      </c>
      <c r="BJ228" s="1201" t="s">
        <v>35</v>
      </c>
      <c r="BK228" s="1201" t="s">
        <v>35</v>
      </c>
      <c r="BL228" s="1222" t="s">
        <v>35</v>
      </c>
      <c r="BM228" s="1243" t="s">
        <v>35</v>
      </c>
      <c r="BN228" s="1201" t="s">
        <v>35</v>
      </c>
      <c r="BO228" s="1201" t="s">
        <v>35</v>
      </c>
      <c r="BP228" s="1201" t="s">
        <v>35</v>
      </c>
      <c r="BQ228" s="1222" t="s">
        <v>35</v>
      </c>
      <c r="BR228" s="1243" t="s">
        <v>35</v>
      </c>
      <c r="BS228" s="1201" t="s">
        <v>35</v>
      </c>
      <c r="BT228" s="1201" t="s">
        <v>35</v>
      </c>
      <c r="BU228" s="1201" t="s">
        <v>35</v>
      </c>
      <c r="BV228" s="1201" t="s">
        <v>35</v>
      </c>
      <c r="BW228" s="1201" t="s">
        <v>35</v>
      </c>
      <c r="BX228" s="1201" t="s">
        <v>35</v>
      </c>
      <c r="BY228" s="1262" t="s">
        <v>35</v>
      </c>
      <c r="BZ228" s="1262" t="s">
        <v>35</v>
      </c>
      <c r="CA228" s="1262" t="s">
        <v>35</v>
      </c>
      <c r="CB228" s="2121"/>
      <c r="CC228" s="2121"/>
      <c r="CD228" s="2121"/>
      <c r="CE228" s="2121"/>
      <c r="CF228" s="2121"/>
      <c r="CG228" s="2121"/>
      <c r="CH228" s="2121"/>
      <c r="CI228" s="2121"/>
      <c r="CJ228" s="2121"/>
      <c r="CK228" s="2121"/>
      <c r="CL228" s="2121"/>
      <c r="CM228" s="2121"/>
      <c r="CN228" s="2121"/>
      <c r="CO228" s="2121"/>
      <c r="CP228" s="2121"/>
      <c r="CQ228" s="2121"/>
      <c r="CR228" s="2121"/>
      <c r="CS228" s="2121"/>
      <c r="CT228" s="2121"/>
      <c r="CU228" s="2121"/>
      <c r="CV228" s="2121"/>
      <c r="CW228" s="2121"/>
      <c r="CX228" s="2121"/>
      <c r="CY228" s="2121"/>
      <c r="CZ228" s="2121"/>
    </row>
    <row r="229" s="399" customFormat="true" ht="15" customHeight="true" x14ac:dyDescent="0.2">
      <c r="A229" s="830"/>
      <c r="B229" s="1087"/>
      <c r="C229" s="1019"/>
      <c r="D229" s="1020"/>
      <c r="E229" s="1020"/>
      <c r="F229" s="1020"/>
      <c r="G229" s="1021"/>
      <c r="H229" s="1022"/>
      <c r="I229" s="1020"/>
      <c r="J229" s="1020"/>
      <c r="K229" s="1020"/>
      <c r="L229" s="1023"/>
      <c r="M229" s="1019"/>
      <c r="N229" s="1020"/>
      <c r="O229" s="1020"/>
      <c r="P229" s="1020"/>
      <c r="Q229" s="1021"/>
      <c r="R229" s="1022"/>
      <c r="S229" s="1020"/>
      <c r="T229" s="1020"/>
      <c r="U229" s="1020"/>
      <c r="V229" s="1020"/>
      <c r="W229" s="1020"/>
      <c r="X229" s="1020"/>
      <c r="Y229" s="1020"/>
      <c r="Z229" s="1020"/>
      <c r="AA229" s="1023"/>
      <c r="AB229" s="615"/>
      <c r="AC229" s="615"/>
      <c r="AD229" s="615"/>
      <c r="AE229" s="615"/>
      <c r="AF229" s="615"/>
      <c r="AG229" s="615"/>
      <c r="AH229" s="615"/>
      <c r="AI229" s="615"/>
      <c r="AJ229" s="615"/>
      <c r="AK229" s="615"/>
      <c r="AL229" s="615"/>
      <c r="AM229" s="615"/>
      <c r="AN229" s="615"/>
      <c r="AO229" s="615"/>
      <c r="AP229" s="615"/>
      <c r="AQ229" s="615"/>
      <c r="AR229" s="615"/>
      <c r="AS229" s="615"/>
      <c r="AT229" s="615"/>
      <c r="AU229" s="615"/>
      <c r="AV229" s="615"/>
      <c r="AW229" s="615"/>
      <c r="AX229" s="615"/>
      <c r="AY229" s="615"/>
      <c r="AZ229" s="216"/>
      <c r="BA229" s="2529"/>
      <c r="BB229" s="161" t="s">
        <v>92</v>
      </c>
      <c r="BC229" s="1181" t="s">
        <v>35</v>
      </c>
      <c r="BD229" s="1201" t="s">
        <v>35</v>
      </c>
      <c r="BE229" s="1201" t="s">
        <v>35</v>
      </c>
      <c r="BF229" s="1201" t="s">
        <v>35</v>
      </c>
      <c r="BG229" s="1222" t="s">
        <v>35</v>
      </c>
      <c r="BH229" s="1243" t="s">
        <v>35</v>
      </c>
      <c r="BI229" s="1201" t="s">
        <v>35</v>
      </c>
      <c r="BJ229" s="1201" t="s">
        <v>35</v>
      </c>
      <c r="BK229" s="1201" t="s">
        <v>35</v>
      </c>
      <c r="BL229" s="1222" t="s">
        <v>35</v>
      </c>
      <c r="BM229" s="1243" t="s">
        <v>35</v>
      </c>
      <c r="BN229" s="1201" t="s">
        <v>35</v>
      </c>
      <c r="BO229" s="1201" t="s">
        <v>35</v>
      </c>
      <c r="BP229" s="1201" t="s">
        <v>35</v>
      </c>
      <c r="BQ229" s="1222" t="s">
        <v>35</v>
      </c>
      <c r="BR229" s="1243" t="s">
        <v>35</v>
      </c>
      <c r="BS229" s="1201" t="s">
        <v>35</v>
      </c>
      <c r="BT229" s="1201" t="s">
        <v>35</v>
      </c>
      <c r="BU229" s="1201" t="s">
        <v>35</v>
      </c>
      <c r="BV229" s="1201" t="s">
        <v>35</v>
      </c>
      <c r="BW229" s="1201" t="s">
        <v>35</v>
      </c>
      <c r="BX229" s="1201" t="s">
        <v>35</v>
      </c>
      <c r="BY229" s="1262" t="s">
        <v>35</v>
      </c>
      <c r="BZ229" s="1262" t="s">
        <v>35</v>
      </c>
      <c r="CA229" s="1262" t="s">
        <v>35</v>
      </c>
      <c r="CB229" s="2121"/>
      <c r="CC229" s="2121"/>
      <c r="CD229" s="2121"/>
      <c r="CE229" s="2121"/>
      <c r="CF229" s="2121"/>
      <c r="CG229" s="2121"/>
      <c r="CH229" s="2121"/>
      <c r="CI229" s="2121"/>
      <c r="CJ229" s="2121"/>
      <c r="CK229" s="2121"/>
      <c r="CL229" s="2121"/>
      <c r="CM229" s="2121"/>
      <c r="CN229" s="2121"/>
      <c r="CO229" s="2121"/>
      <c r="CP229" s="2121"/>
      <c r="CQ229" s="2121"/>
      <c r="CR229" s="2121"/>
      <c r="CS229" s="2121"/>
      <c r="CT229" s="2121"/>
      <c r="CU229" s="2121"/>
      <c r="CV229" s="2121"/>
      <c r="CW229" s="2121"/>
      <c r="CX229" s="2121"/>
      <c r="CY229" s="2121"/>
      <c r="CZ229" s="2121"/>
    </row>
    <row r="230" s="399" customFormat="true" ht="15" customHeight="true" x14ac:dyDescent="0.2">
      <c r="A230" s="831"/>
      <c r="B230" s="1088"/>
      <c r="C230" s="1024"/>
      <c r="D230" s="1025"/>
      <c r="E230" s="1025"/>
      <c r="F230" s="1025"/>
      <c r="G230" s="1026"/>
      <c r="H230" s="1027"/>
      <c r="I230" s="1025"/>
      <c r="J230" s="1025"/>
      <c r="K230" s="1025"/>
      <c r="L230" s="1028"/>
      <c r="M230" s="1024"/>
      <c r="N230" s="1025"/>
      <c r="O230" s="1025"/>
      <c r="P230" s="1025"/>
      <c r="Q230" s="1026"/>
      <c r="R230" s="1027"/>
      <c r="S230" s="1025"/>
      <c r="T230" s="1025"/>
      <c r="U230" s="1025"/>
      <c r="V230" s="1025"/>
      <c r="W230" s="1025"/>
      <c r="X230" s="1025"/>
      <c r="Y230" s="1025"/>
      <c r="Z230" s="1025"/>
      <c r="AA230" s="1028"/>
      <c r="AB230" s="615"/>
      <c r="AC230" s="615"/>
      <c r="AD230" s="615"/>
      <c r="AE230" s="615"/>
      <c r="AF230" s="615"/>
      <c r="AG230" s="615"/>
      <c r="AH230" s="615"/>
      <c r="AI230" s="615"/>
      <c r="AJ230" s="615"/>
      <c r="AK230" s="615"/>
      <c r="AL230" s="615"/>
      <c r="AM230" s="615"/>
      <c r="AN230" s="615"/>
      <c r="AO230" s="615"/>
      <c r="AP230" s="615"/>
      <c r="AQ230" s="615"/>
      <c r="AR230" s="615"/>
      <c r="AS230" s="615"/>
      <c r="AT230" s="615"/>
      <c r="AU230" s="615"/>
      <c r="AV230" s="615"/>
      <c r="AW230" s="615"/>
      <c r="AX230" s="615"/>
      <c r="AY230" s="615"/>
      <c r="AZ230" s="216"/>
      <c r="BA230" s="2529"/>
      <c r="BB230" s="161" t="s">
        <v>93</v>
      </c>
      <c r="BC230" s="1181" t="s">
        <v>35</v>
      </c>
      <c r="BD230" s="1201" t="s">
        <v>35</v>
      </c>
      <c r="BE230" s="1201" t="s">
        <v>35</v>
      </c>
      <c r="BF230" s="1201" t="s">
        <v>35</v>
      </c>
      <c r="BG230" s="1222" t="s">
        <v>35</v>
      </c>
      <c r="BH230" s="1243" t="s">
        <v>35</v>
      </c>
      <c r="BI230" s="1201" t="s">
        <v>35</v>
      </c>
      <c r="BJ230" s="1201" t="s">
        <v>35</v>
      </c>
      <c r="BK230" s="1201" t="s">
        <v>35</v>
      </c>
      <c r="BL230" s="1222" t="s">
        <v>35</v>
      </c>
      <c r="BM230" s="1243" t="s">
        <v>35</v>
      </c>
      <c r="BN230" s="1201" t="s">
        <v>35</v>
      </c>
      <c r="BO230" s="1201" t="s">
        <v>35</v>
      </c>
      <c r="BP230" s="1201" t="s">
        <v>35</v>
      </c>
      <c r="BQ230" s="1222" t="s">
        <v>35</v>
      </c>
      <c r="BR230" s="1243" t="s">
        <v>35</v>
      </c>
      <c r="BS230" s="1201" t="s">
        <v>35</v>
      </c>
      <c r="BT230" s="1201" t="s">
        <v>35</v>
      </c>
      <c r="BU230" s="1201" t="s">
        <v>35</v>
      </c>
      <c r="BV230" s="1201" t="s">
        <v>35</v>
      </c>
      <c r="BW230" s="1201" t="s">
        <v>35</v>
      </c>
      <c r="BX230" s="1201" t="s">
        <v>35</v>
      </c>
      <c r="BY230" s="1262" t="s">
        <v>35</v>
      </c>
      <c r="BZ230" s="1262" t="s">
        <v>35</v>
      </c>
      <c r="CA230" s="1262" t="s">
        <v>35</v>
      </c>
      <c r="CB230" s="2121"/>
      <c r="CC230" s="2121"/>
      <c r="CD230" s="2121"/>
      <c r="CE230" s="2121"/>
      <c r="CF230" s="2121"/>
      <c r="CG230" s="2121"/>
      <c r="CH230" s="2121"/>
      <c r="CI230" s="2121"/>
      <c r="CJ230" s="2121"/>
      <c r="CK230" s="2121"/>
      <c r="CL230" s="2121"/>
      <c r="CM230" s="2121"/>
      <c r="CN230" s="2121"/>
      <c r="CO230" s="2121"/>
      <c r="CP230" s="2121"/>
      <c r="CQ230" s="2121"/>
      <c r="CR230" s="2121"/>
      <c r="CS230" s="2121"/>
      <c r="CT230" s="2121"/>
      <c r="CU230" s="2121"/>
      <c r="CV230" s="2121"/>
      <c r="CW230" s="2121"/>
      <c r="CX230" s="2121"/>
      <c r="CY230" s="2121"/>
      <c r="CZ230" s="2121"/>
    </row>
    <row r="231" s="399" customFormat="true" ht="15" customHeight="true" x14ac:dyDescent="0.2">
      <c r="A231" s="832"/>
      <c r="B231" s="857"/>
      <c r="C231" s="746"/>
      <c r="D231" s="747"/>
      <c r="E231" s="747"/>
      <c r="F231" s="747"/>
      <c r="G231" s="810"/>
      <c r="H231" s="793"/>
      <c r="I231" s="747"/>
      <c r="J231" s="747"/>
      <c r="K231" s="747"/>
      <c r="L231" s="760"/>
      <c r="M231" s="776"/>
      <c r="N231" s="747"/>
      <c r="O231" s="747"/>
      <c r="P231" s="747"/>
      <c r="Q231" s="810"/>
      <c r="R231" s="793"/>
      <c r="S231" s="747"/>
      <c r="T231" s="747"/>
      <c r="U231" s="747"/>
      <c r="V231" s="747"/>
      <c r="W231" s="747"/>
      <c r="X231" s="747"/>
      <c r="Y231" s="747"/>
      <c r="Z231" s="747"/>
      <c r="AA231" s="2087"/>
      <c r="AB231" s="615"/>
      <c r="AC231" s="615"/>
      <c r="AD231" s="615"/>
      <c r="AE231" s="615"/>
      <c r="AF231" s="615"/>
      <c r="AG231" s="615"/>
      <c r="AH231" s="615"/>
      <c r="AI231" s="615"/>
      <c r="AJ231" s="615"/>
      <c r="AK231" s="615"/>
      <c r="AL231" s="615"/>
      <c r="AM231" s="615"/>
      <c r="AN231" s="615"/>
      <c r="AO231" s="615"/>
      <c r="AP231" s="615"/>
      <c r="AQ231" s="615"/>
      <c r="AR231" s="615"/>
      <c r="AS231" s="615"/>
      <c r="AT231" s="615"/>
      <c r="AU231" s="615"/>
      <c r="AV231" s="615"/>
      <c r="AW231" s="615"/>
      <c r="AX231" s="615"/>
      <c r="AY231" s="615"/>
      <c r="AZ231" s="216"/>
      <c r="BA231" s="401"/>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2122"/>
      <c r="CC231" s="2122"/>
      <c r="CD231" s="2122"/>
      <c r="CE231" s="2122"/>
      <c r="CF231" s="2122"/>
      <c r="CG231" s="2122"/>
      <c r="CH231" s="2122"/>
      <c r="CI231" s="2122"/>
      <c r="CJ231" s="2122"/>
      <c r="CK231" s="2122"/>
      <c r="CL231" s="2122"/>
      <c r="CM231" s="2122"/>
      <c r="CN231" s="2122"/>
      <c r="CO231" s="2122"/>
      <c r="CP231" s="2122"/>
      <c r="CQ231" s="2122"/>
      <c r="CR231" s="2122"/>
      <c r="CS231" s="2122"/>
      <c r="CT231" s="2122"/>
      <c r="CU231" s="2122"/>
      <c r="CV231" s="2122"/>
      <c r="CW231" s="2122"/>
      <c r="CX231" s="2122"/>
      <c r="CY231" s="2122"/>
      <c r="CZ231" s="2122"/>
    </row>
    <row r="232" s="399" customFormat="true" ht="15" customHeight="true" x14ac:dyDescent="0.2">
      <c r="A232" s="833"/>
      <c r="B232" s="858"/>
      <c r="C232" s="748"/>
      <c r="D232" s="749"/>
      <c r="E232" s="749"/>
      <c r="F232" s="749"/>
      <c r="G232" s="811"/>
      <c r="H232" s="794"/>
      <c r="I232" s="749"/>
      <c r="J232" s="749"/>
      <c r="K232" s="749"/>
      <c r="L232" s="761"/>
      <c r="M232" s="777"/>
      <c r="N232" s="749"/>
      <c r="O232" s="749"/>
      <c r="P232" s="749"/>
      <c r="Q232" s="811"/>
      <c r="R232" s="794"/>
      <c r="S232" s="749"/>
      <c r="T232" s="749"/>
      <c r="U232" s="749"/>
      <c r="V232" s="749"/>
      <c r="W232" s="749"/>
      <c r="X232" s="749"/>
      <c r="Y232" s="749"/>
      <c r="Z232" s="749"/>
      <c r="AA232" s="2088"/>
      <c r="AB232" s="615"/>
      <c r="AC232" s="615"/>
      <c r="AD232" s="615"/>
      <c r="AE232" s="615"/>
      <c r="AF232" s="615"/>
      <c r="AG232" s="615"/>
      <c r="AH232" s="615"/>
      <c r="AI232" s="615"/>
      <c r="AJ232" s="615"/>
      <c r="AK232" s="615"/>
      <c r="AL232" s="615"/>
      <c r="AM232" s="615"/>
      <c r="AN232" s="615"/>
      <c r="AO232" s="615"/>
      <c r="AP232" s="615"/>
      <c r="AQ232" s="615"/>
      <c r="AR232" s="615"/>
      <c r="AS232" s="615"/>
      <c r="AT232" s="615"/>
      <c r="AU232" s="615"/>
      <c r="AV232" s="615"/>
      <c r="AW232" s="615"/>
      <c r="AX232" s="615"/>
      <c r="AY232" s="615"/>
      <c r="AZ232" s="216"/>
      <c r="BA232" s="39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2122"/>
      <c r="CC232" s="2122"/>
      <c r="CD232" s="2122"/>
      <c r="CE232" s="2122"/>
      <c r="CF232" s="2122"/>
      <c r="CG232" s="2122"/>
      <c r="CH232" s="2122"/>
      <c r="CI232" s="2122"/>
      <c r="CJ232" s="2122"/>
      <c r="CK232" s="2122"/>
      <c r="CL232" s="2122"/>
      <c r="CM232" s="2122"/>
      <c r="CN232" s="2122"/>
      <c r="CO232" s="2122"/>
      <c r="CP232" s="2122"/>
      <c r="CQ232" s="2122"/>
      <c r="CR232" s="2122"/>
      <c r="CS232" s="2122"/>
      <c r="CT232" s="2122"/>
      <c r="CU232" s="2122"/>
      <c r="CV232" s="2122"/>
      <c r="CW232" s="2122"/>
      <c r="CX232" s="2122"/>
      <c r="CY232" s="2122"/>
      <c r="CZ232" s="2122"/>
    </row>
    <row r="233" s="399" customFormat="true" ht="15" customHeight="true" x14ac:dyDescent="0.2">
      <c r="A233" s="834"/>
      <c r="B233" s="859"/>
      <c r="C233" s="1040"/>
      <c r="D233" s="1041"/>
      <c r="E233" s="1041"/>
      <c r="F233" s="1041"/>
      <c r="G233" s="1042"/>
      <c r="H233" s="1043"/>
      <c r="I233" s="1041"/>
      <c r="J233" s="1041"/>
      <c r="K233" s="1041"/>
      <c r="L233" s="1044"/>
      <c r="M233" s="1045"/>
      <c r="N233" s="1041"/>
      <c r="O233" s="1041"/>
      <c r="P233" s="1041"/>
      <c r="Q233" s="1042"/>
      <c r="R233" s="1043"/>
      <c r="S233" s="1041"/>
      <c r="T233" s="1041"/>
      <c r="U233" s="1041"/>
      <c r="V233" s="1041"/>
      <c r="W233" s="1041"/>
      <c r="X233" s="1041"/>
      <c r="Y233" s="1041"/>
      <c r="Z233" s="1041"/>
      <c r="AA233" s="2089"/>
      <c r="AB233" s="615"/>
      <c r="AC233" s="615"/>
      <c r="AD233" s="615"/>
      <c r="AE233" s="615"/>
      <c r="AF233" s="615"/>
      <c r="AG233" s="615"/>
      <c r="AH233" s="615"/>
      <c r="AI233" s="615"/>
      <c r="AJ233" s="615"/>
      <c r="AK233" s="615"/>
      <c r="AL233" s="615"/>
      <c r="AM233" s="615"/>
      <c r="AN233" s="615"/>
      <c r="AO233" s="615"/>
      <c r="AP233" s="615"/>
      <c r="AQ233" s="615"/>
      <c r="AR233" s="615"/>
      <c r="AS233" s="615"/>
      <c r="AT233" s="615"/>
      <c r="AU233" s="615"/>
      <c r="AV233" s="615"/>
      <c r="AW233" s="615"/>
      <c r="AX233" s="615"/>
      <c r="AY233" s="615"/>
      <c r="AZ233" s="216"/>
      <c r="BA233" s="39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2122"/>
      <c r="CC233" s="2122"/>
      <c r="CD233" s="2122"/>
      <c r="CE233" s="2122"/>
      <c r="CF233" s="2122"/>
      <c r="CG233" s="2122"/>
      <c r="CH233" s="2122"/>
      <c r="CI233" s="2122"/>
      <c r="CJ233" s="2122"/>
      <c r="CK233" s="2122"/>
      <c r="CL233" s="2122"/>
      <c r="CM233" s="2122"/>
      <c r="CN233" s="2122"/>
      <c r="CO233" s="2122"/>
      <c r="CP233" s="2122"/>
      <c r="CQ233" s="2122"/>
      <c r="CR233" s="2122"/>
      <c r="CS233" s="2122"/>
      <c r="CT233" s="2122"/>
      <c r="CU233" s="2122"/>
      <c r="CV233" s="2122"/>
      <c r="CW233" s="2122"/>
      <c r="CX233" s="2122"/>
      <c r="CY233" s="2122"/>
      <c r="CZ233" s="2122"/>
    </row>
    <row r="234" s="399" customFormat="true" ht="15" customHeight="true" x14ac:dyDescent="0.2">
      <c r="A234" s="835"/>
      <c r="B234" s="860"/>
      <c r="C234" s="1046"/>
      <c r="D234" s="1047"/>
      <c r="E234" s="1047"/>
      <c r="F234" s="1047"/>
      <c r="G234" s="1048"/>
      <c r="H234" s="1049"/>
      <c r="I234" s="1047"/>
      <c r="J234" s="1047"/>
      <c r="K234" s="1047"/>
      <c r="L234" s="1050"/>
      <c r="M234" s="1051"/>
      <c r="N234" s="1047"/>
      <c r="O234" s="1047"/>
      <c r="P234" s="1047"/>
      <c r="Q234" s="1048"/>
      <c r="R234" s="1049"/>
      <c r="S234" s="1047"/>
      <c r="T234" s="1047"/>
      <c r="U234" s="1047"/>
      <c r="V234" s="1047"/>
      <c r="W234" s="1047"/>
      <c r="X234" s="1047"/>
      <c r="Y234" s="1047"/>
      <c r="Z234" s="1047"/>
      <c r="AA234" s="2090"/>
      <c r="AB234" s="615"/>
      <c r="AC234" s="615"/>
      <c r="AD234" s="615"/>
      <c r="AE234" s="615"/>
      <c r="AF234" s="615"/>
      <c r="AG234" s="615"/>
      <c r="AH234" s="615"/>
      <c r="AI234" s="615"/>
      <c r="AJ234" s="615"/>
      <c r="AK234" s="615"/>
      <c r="AL234" s="615"/>
      <c r="AM234" s="615"/>
      <c r="AN234" s="615"/>
      <c r="AO234" s="615"/>
      <c r="AP234" s="615"/>
      <c r="AQ234" s="615"/>
      <c r="AR234" s="615"/>
      <c r="AS234" s="615"/>
      <c r="AT234" s="615"/>
      <c r="AU234" s="615"/>
      <c r="AV234" s="615"/>
      <c r="AW234" s="615"/>
      <c r="AX234" s="615"/>
      <c r="AY234" s="615"/>
      <c r="AZ234" s="216"/>
      <c r="BA234" s="39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2122"/>
      <c r="CC234" s="2122"/>
      <c r="CD234" s="2122"/>
      <c r="CE234" s="2122"/>
      <c r="CF234" s="2122"/>
      <c r="CG234" s="2122"/>
      <c r="CH234" s="2122"/>
      <c r="CI234" s="2122"/>
      <c r="CJ234" s="2122"/>
      <c r="CK234" s="2122"/>
      <c r="CL234" s="2122"/>
      <c r="CM234" s="2122"/>
      <c r="CN234" s="2122"/>
      <c r="CO234" s="2122"/>
      <c r="CP234" s="2122"/>
      <c r="CQ234" s="2122"/>
      <c r="CR234" s="2122"/>
      <c r="CS234" s="2122"/>
      <c r="CT234" s="2122"/>
      <c r="CU234" s="2122"/>
      <c r="CV234" s="2122"/>
      <c r="CW234" s="2122"/>
      <c r="CX234" s="2122"/>
      <c r="CY234" s="2122"/>
      <c r="CZ234" s="2122"/>
    </row>
    <row r="235" s="399" customFormat="true" ht="15" customHeight="true" x14ac:dyDescent="0.2">
      <c r="A235" s="835"/>
      <c r="B235" s="860"/>
      <c r="C235" s="1046"/>
      <c r="D235" s="1047"/>
      <c r="E235" s="1047"/>
      <c r="F235" s="1047"/>
      <c r="G235" s="1048"/>
      <c r="H235" s="1049"/>
      <c r="I235" s="1047"/>
      <c r="J235" s="1047"/>
      <c r="K235" s="1047"/>
      <c r="L235" s="1050"/>
      <c r="M235" s="1051"/>
      <c r="N235" s="1047"/>
      <c r="O235" s="1047"/>
      <c r="P235" s="1047"/>
      <c r="Q235" s="1048"/>
      <c r="R235" s="1049"/>
      <c r="S235" s="1047"/>
      <c r="T235" s="1047"/>
      <c r="U235" s="1047"/>
      <c r="V235" s="1047"/>
      <c r="W235" s="1047"/>
      <c r="X235" s="1047"/>
      <c r="Y235" s="1047"/>
      <c r="Z235" s="1047"/>
      <c r="AA235" s="2090"/>
      <c r="AB235" s="615"/>
      <c r="AC235" s="615"/>
      <c r="AD235" s="615"/>
      <c r="AE235" s="615"/>
      <c r="AF235" s="615"/>
      <c r="AG235" s="615"/>
      <c r="AH235" s="615"/>
      <c r="AI235" s="615"/>
      <c r="AJ235" s="615"/>
      <c r="AK235" s="615"/>
      <c r="AL235" s="615"/>
      <c r="AM235" s="615"/>
      <c r="AN235" s="615"/>
      <c r="AO235" s="615"/>
      <c r="AP235" s="615"/>
      <c r="AQ235" s="615"/>
      <c r="AR235" s="615"/>
      <c r="AS235" s="615"/>
      <c r="AT235" s="615"/>
      <c r="AU235" s="615"/>
      <c r="AV235" s="615"/>
      <c r="AW235" s="615"/>
      <c r="AX235" s="615"/>
      <c r="AY235" s="615"/>
      <c r="AZ235" s="216"/>
      <c r="BA235" s="39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2122"/>
      <c r="CC235" s="2122"/>
      <c r="CD235" s="2122"/>
      <c r="CE235" s="2122"/>
      <c r="CF235" s="2122"/>
      <c r="CG235" s="2122"/>
      <c r="CH235" s="2122"/>
      <c r="CI235" s="2122"/>
      <c r="CJ235" s="2122"/>
      <c r="CK235" s="2122"/>
      <c r="CL235" s="2122"/>
      <c r="CM235" s="2122"/>
      <c r="CN235" s="2122"/>
      <c r="CO235" s="2122"/>
      <c r="CP235" s="2122"/>
      <c r="CQ235" s="2122"/>
      <c r="CR235" s="2122"/>
      <c r="CS235" s="2122"/>
      <c r="CT235" s="2122"/>
      <c r="CU235" s="2122"/>
      <c r="CV235" s="2122"/>
      <c r="CW235" s="2122"/>
      <c r="CX235" s="2122"/>
      <c r="CY235" s="2122"/>
      <c r="CZ235" s="2122"/>
    </row>
    <row r="236" s="399" customFormat="true" ht="15" customHeight="true" x14ac:dyDescent="0.2">
      <c r="A236" s="835"/>
      <c r="B236" s="860"/>
      <c r="C236" s="1046"/>
      <c r="D236" s="1047"/>
      <c r="E236" s="1047"/>
      <c r="F236" s="1047"/>
      <c r="G236" s="1048"/>
      <c r="H236" s="1049"/>
      <c r="I236" s="1047"/>
      <c r="J236" s="1047"/>
      <c r="K236" s="1047"/>
      <c r="L236" s="1050"/>
      <c r="M236" s="1051"/>
      <c r="N236" s="1047"/>
      <c r="O236" s="1047"/>
      <c r="P236" s="1047"/>
      <c r="Q236" s="1048"/>
      <c r="R236" s="1049"/>
      <c r="S236" s="1047"/>
      <c r="T236" s="1047"/>
      <c r="U236" s="1047"/>
      <c r="V236" s="1047"/>
      <c r="W236" s="1047"/>
      <c r="X236" s="1047"/>
      <c r="Y236" s="1047"/>
      <c r="Z236" s="1047"/>
      <c r="AA236" s="2090"/>
      <c r="AB236" s="615"/>
      <c r="AC236" s="615"/>
      <c r="AD236" s="615"/>
      <c r="AE236" s="615"/>
      <c r="AF236" s="615"/>
      <c r="AG236" s="615"/>
      <c r="AH236" s="615"/>
      <c r="AI236" s="615"/>
      <c r="AJ236" s="615"/>
      <c r="AK236" s="615"/>
      <c r="AL236" s="615"/>
      <c r="AM236" s="615"/>
      <c r="AN236" s="615"/>
      <c r="AO236" s="615"/>
      <c r="AP236" s="615"/>
      <c r="AQ236" s="615"/>
      <c r="AR236" s="615"/>
      <c r="AS236" s="615"/>
      <c r="AT236" s="615"/>
      <c r="AU236" s="615"/>
      <c r="AV236" s="615"/>
      <c r="AW236" s="615"/>
      <c r="AX236" s="615"/>
      <c r="AY236" s="615"/>
      <c r="AZ236" s="216"/>
      <c r="BA236" s="39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2122"/>
      <c r="CC236" s="2122"/>
      <c r="CD236" s="2122"/>
      <c r="CE236" s="2122"/>
      <c r="CF236" s="2122"/>
      <c r="CG236" s="2122"/>
      <c r="CH236" s="2122"/>
      <c r="CI236" s="2122"/>
      <c r="CJ236" s="2122"/>
      <c r="CK236" s="2122"/>
      <c r="CL236" s="2122"/>
      <c r="CM236" s="2122"/>
      <c r="CN236" s="2122"/>
      <c r="CO236" s="2122"/>
      <c r="CP236" s="2122"/>
      <c r="CQ236" s="2122"/>
      <c r="CR236" s="2122"/>
      <c r="CS236" s="2122"/>
      <c r="CT236" s="2122"/>
      <c r="CU236" s="2122"/>
      <c r="CV236" s="2122"/>
      <c r="CW236" s="2122"/>
      <c r="CX236" s="2122"/>
      <c r="CY236" s="2122"/>
      <c r="CZ236" s="2122"/>
    </row>
    <row r="237" s="399" customFormat="true" ht="15" customHeight="true" x14ac:dyDescent="0.2">
      <c r="A237" s="835"/>
      <c r="B237" s="860"/>
      <c r="C237" s="1046"/>
      <c r="D237" s="1047"/>
      <c r="E237" s="1047"/>
      <c r="F237" s="1047"/>
      <c r="G237" s="1048"/>
      <c r="H237" s="1049"/>
      <c r="I237" s="1047"/>
      <c r="J237" s="1047"/>
      <c r="K237" s="1047"/>
      <c r="L237" s="1050"/>
      <c r="M237" s="1051"/>
      <c r="N237" s="1047"/>
      <c r="O237" s="1047"/>
      <c r="P237" s="1047"/>
      <c r="Q237" s="1048"/>
      <c r="R237" s="1049"/>
      <c r="S237" s="1047"/>
      <c r="T237" s="1047"/>
      <c r="U237" s="1047"/>
      <c r="V237" s="1047"/>
      <c r="W237" s="1047"/>
      <c r="X237" s="1047"/>
      <c r="Y237" s="1047"/>
      <c r="Z237" s="1047"/>
      <c r="AA237" s="2090"/>
      <c r="AB237" s="615"/>
      <c r="AC237" s="615"/>
      <c r="AD237" s="615"/>
      <c r="AE237" s="615"/>
      <c r="AF237" s="615"/>
      <c r="AG237" s="615"/>
      <c r="AH237" s="615"/>
      <c r="AI237" s="615"/>
      <c r="AJ237" s="615"/>
      <c r="AK237" s="615"/>
      <c r="AL237" s="615"/>
      <c r="AM237" s="615"/>
      <c r="AN237" s="615"/>
      <c r="AO237" s="615"/>
      <c r="AP237" s="615"/>
      <c r="AQ237" s="615"/>
      <c r="AR237" s="615"/>
      <c r="AS237" s="615"/>
      <c r="AT237" s="615"/>
      <c r="AU237" s="615"/>
      <c r="AV237" s="615"/>
      <c r="AW237" s="615"/>
      <c r="AX237" s="615"/>
      <c r="AY237" s="615"/>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2122"/>
      <c r="CC237" s="2122"/>
      <c r="CD237" s="2122"/>
      <c r="CE237" s="2122"/>
      <c r="CF237" s="2122"/>
      <c r="CG237" s="2122"/>
      <c r="CH237" s="2122"/>
      <c r="CI237" s="2122"/>
      <c r="CJ237" s="2122"/>
      <c r="CK237" s="2122"/>
      <c r="CL237" s="2122"/>
      <c r="CM237" s="2122"/>
      <c r="CN237" s="2122"/>
      <c r="CO237" s="2122"/>
      <c r="CP237" s="2122"/>
      <c r="CQ237" s="2122"/>
      <c r="CR237" s="2122"/>
      <c r="CS237" s="2122"/>
      <c r="CT237" s="2122"/>
      <c r="CU237" s="2122"/>
      <c r="CV237" s="2122"/>
      <c r="CW237" s="2122"/>
      <c r="CX237" s="2122"/>
      <c r="CY237" s="2122"/>
      <c r="CZ237" s="2122"/>
    </row>
    <row r="238" s="399" customFormat="true" ht="15" customHeight="true" x14ac:dyDescent="0.2">
      <c r="A238" s="835"/>
      <c r="B238" s="860"/>
      <c r="C238" s="1046"/>
      <c r="D238" s="1047"/>
      <c r="E238" s="1047"/>
      <c r="F238" s="1047"/>
      <c r="G238" s="1048"/>
      <c r="H238" s="1049"/>
      <c r="I238" s="1047"/>
      <c r="J238" s="1047"/>
      <c r="K238" s="1047"/>
      <c r="L238" s="1050"/>
      <c r="M238" s="1051"/>
      <c r="N238" s="1047"/>
      <c r="O238" s="1047"/>
      <c r="P238" s="1047"/>
      <c r="Q238" s="1048"/>
      <c r="R238" s="1049"/>
      <c r="S238" s="1047"/>
      <c r="T238" s="1047"/>
      <c r="U238" s="1047"/>
      <c r="V238" s="1047"/>
      <c r="W238" s="1047"/>
      <c r="X238" s="1047"/>
      <c r="Y238" s="1047"/>
      <c r="Z238" s="1047"/>
      <c r="AA238" s="2090"/>
      <c r="AB238" s="615"/>
      <c r="AC238" s="615"/>
      <c r="AD238" s="615"/>
      <c r="AE238" s="615"/>
      <c r="AF238" s="615"/>
      <c r="AG238" s="615"/>
      <c r="AH238" s="615"/>
      <c r="AI238" s="615"/>
      <c r="AJ238" s="615"/>
      <c r="AK238" s="615"/>
      <c r="AL238" s="615"/>
      <c r="AM238" s="615"/>
      <c r="AN238" s="615"/>
      <c r="AO238" s="615"/>
      <c r="AP238" s="615"/>
      <c r="AQ238" s="615"/>
      <c r="AR238" s="615"/>
      <c r="AS238" s="615"/>
      <c r="AT238" s="615"/>
      <c r="AU238" s="615"/>
      <c r="AV238" s="615"/>
      <c r="AW238" s="615"/>
      <c r="AX238" s="615"/>
      <c r="AY238" s="615"/>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2122"/>
      <c r="CC238" s="2122"/>
      <c r="CD238" s="2122"/>
      <c r="CE238" s="2122"/>
      <c r="CF238" s="2122"/>
      <c r="CG238" s="2122"/>
      <c r="CH238" s="2122"/>
      <c r="CI238" s="2122"/>
      <c r="CJ238" s="2122"/>
      <c r="CK238" s="2122"/>
      <c r="CL238" s="2122"/>
      <c r="CM238" s="2122"/>
      <c r="CN238" s="2122"/>
      <c r="CO238" s="2122"/>
      <c r="CP238" s="2122"/>
      <c r="CQ238" s="2122"/>
      <c r="CR238" s="2122"/>
      <c r="CS238" s="2122"/>
      <c r="CT238" s="2122"/>
      <c r="CU238" s="2122"/>
      <c r="CV238" s="2122"/>
      <c r="CW238" s="2122"/>
      <c r="CX238" s="2122"/>
      <c r="CY238" s="2122"/>
      <c r="CZ238" s="2122"/>
    </row>
    <row r="239" s="399" customFormat="true" ht="15" customHeight="true" x14ac:dyDescent="0.2">
      <c r="A239" s="835"/>
      <c r="B239" s="860"/>
      <c r="C239" s="1046"/>
      <c r="D239" s="1047"/>
      <c r="E239" s="1047"/>
      <c r="F239" s="1047"/>
      <c r="G239" s="1048"/>
      <c r="H239" s="1049"/>
      <c r="I239" s="1047"/>
      <c r="J239" s="1047"/>
      <c r="K239" s="1047"/>
      <c r="L239" s="1050"/>
      <c r="M239" s="1051"/>
      <c r="N239" s="1047"/>
      <c r="O239" s="1047"/>
      <c r="P239" s="1047"/>
      <c r="Q239" s="1048"/>
      <c r="R239" s="1049"/>
      <c r="S239" s="1047"/>
      <c r="T239" s="1047"/>
      <c r="U239" s="1047"/>
      <c r="V239" s="1047"/>
      <c r="W239" s="1047"/>
      <c r="X239" s="1047"/>
      <c r="Y239" s="1047"/>
      <c r="Z239" s="1047"/>
      <c r="AA239" s="2090"/>
      <c r="AB239" s="615"/>
      <c r="AC239" s="615"/>
      <c r="AD239" s="615"/>
      <c r="AE239" s="615"/>
      <c r="AF239" s="615"/>
      <c r="AG239" s="615"/>
      <c r="AH239" s="615"/>
      <c r="AI239" s="615"/>
      <c r="AJ239" s="615"/>
      <c r="AK239" s="615"/>
      <c r="AL239" s="615"/>
      <c r="AM239" s="615"/>
      <c r="AN239" s="615"/>
      <c r="AO239" s="615"/>
      <c r="AP239" s="615"/>
      <c r="AQ239" s="615"/>
      <c r="AR239" s="615"/>
      <c r="AS239" s="615"/>
      <c r="AT239" s="615"/>
      <c r="AU239" s="615"/>
      <c r="AV239" s="615"/>
      <c r="AW239" s="615"/>
      <c r="AX239" s="615"/>
      <c r="AY239" s="615"/>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2122"/>
      <c r="CC239" s="2122"/>
      <c r="CD239" s="2122"/>
      <c r="CE239" s="2122"/>
      <c r="CF239" s="2122"/>
      <c r="CG239" s="2122"/>
      <c r="CH239" s="2122"/>
      <c r="CI239" s="2122"/>
      <c r="CJ239" s="2122"/>
      <c r="CK239" s="2122"/>
      <c r="CL239" s="2122"/>
      <c r="CM239" s="2122"/>
      <c r="CN239" s="2122"/>
      <c r="CO239" s="2122"/>
      <c r="CP239" s="2122"/>
      <c r="CQ239" s="2122"/>
      <c r="CR239" s="2122"/>
      <c r="CS239" s="2122"/>
      <c r="CT239" s="2122"/>
      <c r="CU239" s="2122"/>
      <c r="CV239" s="2122"/>
      <c r="CW239" s="2122"/>
      <c r="CX239" s="2122"/>
      <c r="CY239" s="2122"/>
      <c r="CZ239" s="2122"/>
    </row>
    <row r="240" s="399" customFormat="true" ht="15" customHeight="true" x14ac:dyDescent="0.2">
      <c r="A240" s="835"/>
      <c r="B240" s="861"/>
      <c r="C240" s="1046"/>
      <c r="D240" s="1047"/>
      <c r="E240" s="1047"/>
      <c r="F240" s="1047"/>
      <c r="G240" s="1048"/>
      <c r="H240" s="1049"/>
      <c r="I240" s="1047"/>
      <c r="J240" s="1047"/>
      <c r="K240" s="1047"/>
      <c r="L240" s="1050"/>
      <c r="M240" s="1051"/>
      <c r="N240" s="1047"/>
      <c r="O240" s="1047"/>
      <c r="P240" s="1047"/>
      <c r="Q240" s="1048"/>
      <c r="R240" s="1049"/>
      <c r="S240" s="1047"/>
      <c r="T240" s="1047"/>
      <c r="U240" s="1047"/>
      <c r="V240" s="1047"/>
      <c r="W240" s="1047"/>
      <c r="X240" s="1047"/>
      <c r="Y240" s="1047"/>
      <c r="Z240" s="1047"/>
      <c r="AA240" s="2090"/>
      <c r="AB240" s="615"/>
      <c r="AC240" s="615"/>
      <c r="AD240" s="615"/>
      <c r="AE240" s="615"/>
      <c r="AF240" s="615"/>
      <c r="AG240" s="615"/>
      <c r="AH240" s="615"/>
      <c r="AI240" s="615"/>
      <c r="AJ240" s="615"/>
      <c r="AK240" s="615"/>
      <c r="AL240" s="615"/>
      <c r="AM240" s="615"/>
      <c r="AN240" s="615"/>
      <c r="AO240" s="615"/>
      <c r="AP240" s="615"/>
      <c r="AQ240" s="615"/>
      <c r="AR240" s="615"/>
      <c r="AS240" s="615"/>
      <c r="AT240" s="615"/>
      <c r="AU240" s="615"/>
      <c r="AV240" s="615"/>
      <c r="AW240" s="615"/>
      <c r="AX240" s="615"/>
      <c r="AY240" s="615"/>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2122"/>
      <c r="CC240" s="2122"/>
      <c r="CD240" s="2122"/>
      <c r="CE240" s="2122"/>
      <c r="CF240" s="2122"/>
      <c r="CG240" s="2122"/>
      <c r="CH240" s="2122"/>
      <c r="CI240" s="2122"/>
      <c r="CJ240" s="2122"/>
      <c r="CK240" s="2122"/>
      <c r="CL240" s="2122"/>
      <c r="CM240" s="2122"/>
      <c r="CN240" s="2122"/>
      <c r="CO240" s="2122"/>
      <c r="CP240" s="2122"/>
      <c r="CQ240" s="2122"/>
      <c r="CR240" s="2122"/>
      <c r="CS240" s="2122"/>
      <c r="CT240" s="2122"/>
      <c r="CU240" s="2122"/>
      <c r="CV240" s="2122"/>
      <c r="CW240" s="2122"/>
      <c r="CX240" s="2122"/>
      <c r="CY240" s="2122"/>
      <c r="CZ240" s="2122"/>
    </row>
    <row r="241" s="399" customFormat="true" ht="15" customHeight="true" x14ac:dyDescent="0.2">
      <c r="A241" s="836"/>
      <c r="B241" s="862"/>
      <c r="C241" s="1052"/>
      <c r="D241" s="1053"/>
      <c r="E241" s="1053"/>
      <c r="F241" s="1053"/>
      <c r="G241" s="1054"/>
      <c r="H241" s="1055"/>
      <c r="I241" s="1053"/>
      <c r="J241" s="1053"/>
      <c r="K241" s="1053"/>
      <c r="L241" s="1056"/>
      <c r="M241" s="1057"/>
      <c r="N241" s="1053"/>
      <c r="O241" s="1053"/>
      <c r="P241" s="1053"/>
      <c r="Q241" s="1054"/>
      <c r="R241" s="1055"/>
      <c r="S241" s="1053"/>
      <c r="T241" s="1053"/>
      <c r="U241" s="1053"/>
      <c r="V241" s="1053"/>
      <c r="W241" s="1053"/>
      <c r="X241" s="1053"/>
      <c r="Y241" s="1053"/>
      <c r="Z241" s="1053"/>
      <c r="AA241" s="2091"/>
      <c r="AB241" s="615"/>
      <c r="AC241" s="615"/>
      <c r="AD241" s="615"/>
      <c r="AE241" s="615"/>
      <c r="AF241" s="615"/>
      <c r="AG241" s="615"/>
      <c r="AH241" s="615"/>
      <c r="AI241" s="615"/>
      <c r="AJ241" s="615"/>
      <c r="AK241" s="615"/>
      <c r="AL241" s="615"/>
      <c r="AM241" s="615"/>
      <c r="AN241" s="615"/>
      <c r="AO241" s="615"/>
      <c r="AP241" s="615"/>
      <c r="AQ241" s="615"/>
      <c r="AR241" s="615"/>
      <c r="AS241" s="615"/>
      <c r="AT241" s="615"/>
      <c r="AU241" s="615"/>
      <c r="AV241" s="615"/>
      <c r="AW241" s="615"/>
      <c r="AX241" s="615"/>
      <c r="AY241" s="615"/>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2122"/>
      <c r="CC241" s="2122"/>
      <c r="CD241" s="2122"/>
      <c r="CE241" s="2122"/>
      <c r="CF241" s="2122"/>
      <c r="CG241" s="2122"/>
      <c r="CH241" s="2122"/>
      <c r="CI241" s="2122"/>
      <c r="CJ241" s="2122"/>
      <c r="CK241" s="2122"/>
      <c r="CL241" s="2122"/>
      <c r="CM241" s="2122"/>
      <c r="CN241" s="2122"/>
      <c r="CO241" s="2122"/>
      <c r="CP241" s="2122"/>
      <c r="CQ241" s="2122"/>
      <c r="CR241" s="2122"/>
      <c r="CS241" s="2122"/>
      <c r="CT241" s="2122"/>
      <c r="CU241" s="2122"/>
      <c r="CV241" s="2122"/>
      <c r="CW241" s="2122"/>
      <c r="CX241" s="2122"/>
      <c r="CY241" s="2122"/>
      <c r="CZ241" s="2122"/>
    </row>
    <row r="242" s="399" customFormat="true" ht="15" customHeight="true" x14ac:dyDescent="0.2">
      <c r="A242" s="719"/>
      <c r="B242" s="842"/>
      <c r="C242" s="926"/>
      <c r="D242" s="888"/>
      <c r="E242" s="888"/>
      <c r="F242" s="888"/>
      <c r="G242" s="889"/>
      <c r="H242" s="927"/>
      <c r="I242" s="888"/>
      <c r="J242" s="888"/>
      <c r="K242" s="888"/>
      <c r="L242" s="928"/>
      <c r="M242" s="926"/>
      <c r="N242" s="888"/>
      <c r="O242" s="888"/>
      <c r="P242" s="888"/>
      <c r="Q242" s="889"/>
      <c r="R242" s="927"/>
      <c r="S242" s="888"/>
      <c r="T242" s="888"/>
      <c r="U242" s="888"/>
      <c r="V242" s="888"/>
      <c r="W242" s="888"/>
      <c r="X242" s="888"/>
      <c r="Y242" s="888"/>
      <c r="Z242" s="888"/>
      <c r="AA242" s="928"/>
      <c r="AB242" s="615"/>
      <c r="AC242" s="615"/>
      <c r="AD242" s="615"/>
      <c r="AE242" s="615"/>
      <c r="AF242" s="615"/>
      <c r="AG242" s="615"/>
      <c r="AH242" s="615"/>
      <c r="AI242" s="615"/>
      <c r="AJ242" s="615"/>
      <c r="AK242" s="615"/>
      <c r="AL242" s="615"/>
      <c r="AM242" s="615"/>
      <c r="AN242" s="615"/>
      <c r="AO242" s="615"/>
      <c r="AP242" s="615"/>
      <c r="AQ242" s="615"/>
      <c r="AR242" s="615"/>
      <c r="AS242" s="615"/>
      <c r="AT242" s="615"/>
      <c r="AU242" s="615"/>
      <c r="AV242" s="615"/>
      <c r="AW242" s="615"/>
      <c r="AX242" s="615"/>
      <c r="AY242" s="615"/>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2122"/>
      <c r="CC242" s="2122"/>
      <c r="CD242" s="2122"/>
      <c r="CE242" s="2122"/>
      <c r="CF242" s="2122"/>
      <c r="CG242" s="2122"/>
      <c r="CH242" s="2122"/>
      <c r="CI242" s="2122"/>
      <c r="CJ242" s="2122"/>
      <c r="CK242" s="2122"/>
      <c r="CL242" s="2122"/>
      <c r="CM242" s="2122"/>
      <c r="CN242" s="2122"/>
      <c r="CO242" s="2122"/>
      <c r="CP242" s="2122"/>
      <c r="CQ242" s="2122"/>
      <c r="CR242" s="2122"/>
      <c r="CS242" s="2122"/>
      <c r="CT242" s="2122"/>
      <c r="CU242" s="2122"/>
      <c r="CV242" s="2122"/>
      <c r="CW242" s="2122"/>
      <c r="CX242" s="2122"/>
      <c r="CY242" s="2122"/>
      <c r="CZ242" s="2122"/>
    </row>
    <row r="243" s="399" customFormat="true" ht="15" customHeight="true" x14ac:dyDescent="0.2">
      <c r="A243" s="719"/>
      <c r="B243" s="842"/>
      <c r="C243" s="926"/>
      <c r="D243" s="888"/>
      <c r="E243" s="888"/>
      <c r="F243" s="888"/>
      <c r="G243" s="889"/>
      <c r="H243" s="927"/>
      <c r="I243" s="888"/>
      <c r="J243" s="888"/>
      <c r="K243" s="888"/>
      <c r="L243" s="928"/>
      <c r="M243" s="926"/>
      <c r="N243" s="888"/>
      <c r="O243" s="888"/>
      <c r="P243" s="888"/>
      <c r="Q243" s="889"/>
      <c r="R243" s="927"/>
      <c r="S243" s="888"/>
      <c r="T243" s="888"/>
      <c r="U243" s="888"/>
      <c r="V243" s="888"/>
      <c r="W243" s="888"/>
      <c r="X243" s="888"/>
      <c r="Y243" s="888"/>
      <c r="Z243" s="888"/>
      <c r="AA243" s="928"/>
      <c r="AB243" s="615"/>
      <c r="AC243" s="615"/>
      <c r="AD243" s="615"/>
      <c r="AE243" s="615"/>
      <c r="AF243" s="615"/>
      <c r="AG243" s="615"/>
      <c r="AH243" s="615"/>
      <c r="AI243" s="615"/>
      <c r="AJ243" s="615"/>
      <c r="AK243" s="615"/>
      <c r="AL243" s="615"/>
      <c r="AM243" s="615"/>
      <c r="AN243" s="615"/>
      <c r="AO243" s="615"/>
      <c r="AP243" s="615"/>
      <c r="AQ243" s="615"/>
      <c r="AR243" s="615"/>
      <c r="AS243" s="615"/>
      <c r="AT243" s="615"/>
      <c r="AU243" s="615"/>
      <c r="AV243" s="615"/>
      <c r="AW243" s="615"/>
      <c r="AX243" s="615"/>
      <c r="AY243" s="615"/>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2122"/>
      <c r="CC243" s="2122"/>
      <c r="CD243" s="2122"/>
      <c r="CE243" s="2122"/>
      <c r="CF243" s="2122"/>
      <c r="CG243" s="2122"/>
      <c r="CH243" s="2122"/>
      <c r="CI243" s="2122"/>
      <c r="CJ243" s="2122"/>
      <c r="CK243" s="2122"/>
      <c r="CL243" s="2122"/>
      <c r="CM243" s="2122"/>
      <c r="CN243" s="2122"/>
      <c r="CO243" s="2122"/>
      <c r="CP243" s="2122"/>
      <c r="CQ243" s="2122"/>
      <c r="CR243" s="2122"/>
      <c r="CS243" s="2122"/>
      <c r="CT243" s="2122"/>
      <c r="CU243" s="2122"/>
      <c r="CV243" s="2122"/>
      <c r="CW243" s="2122"/>
      <c r="CX243" s="2122"/>
      <c r="CY243" s="2122"/>
      <c r="CZ243" s="2122"/>
    </row>
    <row r="244" s="399" customFormat="true" ht="15" customHeight="true" x14ac:dyDescent="0.2">
      <c r="A244" s="719"/>
      <c r="B244" s="842"/>
      <c r="C244" s="926"/>
      <c r="D244" s="888"/>
      <c r="E244" s="888"/>
      <c r="F244" s="888"/>
      <c r="G244" s="889"/>
      <c r="H244" s="927"/>
      <c r="I244" s="888"/>
      <c r="J244" s="888"/>
      <c r="K244" s="888"/>
      <c r="L244" s="928"/>
      <c r="M244" s="926"/>
      <c r="N244" s="888"/>
      <c r="O244" s="888"/>
      <c r="P244" s="888"/>
      <c r="Q244" s="889"/>
      <c r="R244" s="927"/>
      <c r="S244" s="888"/>
      <c r="T244" s="888"/>
      <c r="U244" s="888"/>
      <c r="V244" s="888"/>
      <c r="W244" s="888"/>
      <c r="X244" s="888"/>
      <c r="Y244" s="888"/>
      <c r="Z244" s="888"/>
      <c r="AA244" s="928"/>
      <c r="AB244" s="615"/>
      <c r="AC244" s="615"/>
      <c r="AD244" s="615"/>
      <c r="AE244" s="615"/>
      <c r="AF244" s="615"/>
      <c r="AG244" s="615"/>
      <c r="AH244" s="615"/>
      <c r="AI244" s="615"/>
      <c r="AJ244" s="615"/>
      <c r="AK244" s="615"/>
      <c r="AL244" s="615"/>
      <c r="AM244" s="615"/>
      <c r="AN244" s="615"/>
      <c r="AO244" s="615"/>
      <c r="AP244" s="615"/>
      <c r="AQ244" s="615"/>
      <c r="AR244" s="615"/>
      <c r="AS244" s="615"/>
      <c r="AT244" s="615"/>
      <c r="AU244" s="615"/>
      <c r="AV244" s="615"/>
      <c r="AW244" s="615"/>
      <c r="AX244" s="615"/>
      <c r="AY244" s="615"/>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2122"/>
      <c r="CC244" s="2122"/>
      <c r="CD244" s="2122"/>
      <c r="CE244" s="2122"/>
      <c r="CF244" s="2122"/>
      <c r="CG244" s="2122"/>
      <c r="CH244" s="2122"/>
      <c r="CI244" s="2122"/>
      <c r="CJ244" s="2122"/>
      <c r="CK244" s="2122"/>
      <c r="CL244" s="2122"/>
      <c r="CM244" s="2122"/>
      <c r="CN244" s="2122"/>
      <c r="CO244" s="2122"/>
      <c r="CP244" s="2122"/>
      <c r="CQ244" s="2122"/>
      <c r="CR244" s="2122"/>
      <c r="CS244" s="2122"/>
      <c r="CT244" s="2122"/>
      <c r="CU244" s="2122"/>
      <c r="CV244" s="2122"/>
      <c r="CW244" s="2122"/>
      <c r="CX244" s="2122"/>
      <c r="CY244" s="2122"/>
      <c r="CZ244" s="2122"/>
    </row>
    <row r="245" s="399" customFormat="true" ht="15" customHeight="true" x14ac:dyDescent="0.2">
      <c r="A245" s="719"/>
      <c r="B245" s="842"/>
      <c r="C245" s="926"/>
      <c r="D245" s="888"/>
      <c r="E245" s="888"/>
      <c r="F245" s="888"/>
      <c r="G245" s="889"/>
      <c r="H245" s="927"/>
      <c r="I245" s="888"/>
      <c r="J245" s="888"/>
      <c r="K245" s="888"/>
      <c r="L245" s="928"/>
      <c r="M245" s="926"/>
      <c r="N245" s="888"/>
      <c r="O245" s="888"/>
      <c r="P245" s="888"/>
      <c r="Q245" s="889"/>
      <c r="R245" s="927"/>
      <c r="S245" s="888"/>
      <c r="T245" s="888"/>
      <c r="U245" s="888"/>
      <c r="V245" s="888"/>
      <c r="W245" s="888"/>
      <c r="X245" s="888"/>
      <c r="Y245" s="888"/>
      <c r="Z245" s="888"/>
      <c r="AA245" s="928"/>
      <c r="AB245" s="615"/>
      <c r="AC245" s="615"/>
      <c r="AD245" s="615"/>
      <c r="AE245" s="615"/>
      <c r="AF245" s="615"/>
      <c r="AG245" s="615"/>
      <c r="AH245" s="615"/>
      <c r="AI245" s="615"/>
      <c r="AJ245" s="615"/>
      <c r="AK245" s="615"/>
      <c r="AL245" s="615"/>
      <c r="AM245" s="615"/>
      <c r="AN245" s="615"/>
      <c r="AO245" s="615"/>
      <c r="AP245" s="615"/>
      <c r="AQ245" s="615"/>
      <c r="AR245" s="615"/>
      <c r="AS245" s="615"/>
      <c r="AT245" s="615"/>
      <c r="AU245" s="615"/>
      <c r="AV245" s="615"/>
      <c r="AW245" s="615"/>
      <c r="AX245" s="615"/>
      <c r="AY245" s="615"/>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2122"/>
      <c r="CC245" s="2122"/>
      <c r="CD245" s="2122"/>
      <c r="CE245" s="2122"/>
      <c r="CF245" s="2122"/>
      <c r="CG245" s="2122"/>
      <c r="CH245" s="2122"/>
      <c r="CI245" s="2122"/>
      <c r="CJ245" s="2122"/>
      <c r="CK245" s="2122"/>
      <c r="CL245" s="2122"/>
      <c r="CM245" s="2122"/>
      <c r="CN245" s="2122"/>
      <c r="CO245" s="2122"/>
      <c r="CP245" s="2122"/>
      <c r="CQ245" s="2122"/>
      <c r="CR245" s="2122"/>
      <c r="CS245" s="2122"/>
      <c r="CT245" s="2122"/>
      <c r="CU245" s="2122"/>
      <c r="CV245" s="2122"/>
      <c r="CW245" s="2122"/>
      <c r="CX245" s="2122"/>
      <c r="CY245" s="2122"/>
      <c r="CZ245" s="2122"/>
    </row>
    <row r="246" s="399" customFormat="true" ht="15" customHeight="true" x14ac:dyDescent="0.2">
      <c r="A246" s="719"/>
      <c r="B246" s="842"/>
      <c r="C246" s="926"/>
      <c r="D246" s="888"/>
      <c r="E246" s="888"/>
      <c r="F246" s="888"/>
      <c r="G246" s="889"/>
      <c r="H246" s="927"/>
      <c r="I246" s="888"/>
      <c r="J246" s="888"/>
      <c r="K246" s="888"/>
      <c r="L246" s="928"/>
      <c r="M246" s="926"/>
      <c r="N246" s="888"/>
      <c r="O246" s="888"/>
      <c r="P246" s="888"/>
      <c r="Q246" s="889"/>
      <c r="R246" s="927"/>
      <c r="S246" s="888"/>
      <c r="T246" s="888"/>
      <c r="U246" s="888"/>
      <c r="V246" s="888"/>
      <c r="W246" s="888"/>
      <c r="X246" s="888"/>
      <c r="Y246" s="888"/>
      <c r="Z246" s="888"/>
      <c r="AA246" s="928"/>
      <c r="AB246" s="615"/>
      <c r="AC246" s="615"/>
      <c r="AD246" s="615"/>
      <c r="AE246" s="615"/>
      <c r="AF246" s="615"/>
      <c r="AG246" s="615"/>
      <c r="AH246" s="615"/>
      <c r="AI246" s="615"/>
      <c r="AJ246" s="615"/>
      <c r="AK246" s="615"/>
      <c r="AL246" s="615"/>
      <c r="AM246" s="615"/>
      <c r="AN246" s="615"/>
      <c r="AO246" s="615"/>
      <c r="AP246" s="615"/>
      <c r="AQ246" s="615"/>
      <c r="AR246" s="615"/>
      <c r="AS246" s="615"/>
      <c r="AT246" s="615"/>
      <c r="AU246" s="615"/>
      <c r="AV246" s="615"/>
      <c r="AW246" s="615"/>
      <c r="AX246" s="615"/>
      <c r="AY246" s="615"/>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2122"/>
      <c r="CC246" s="2122"/>
      <c r="CD246" s="2122"/>
      <c r="CE246" s="2122"/>
      <c r="CF246" s="2122"/>
      <c r="CG246" s="2122"/>
      <c r="CH246" s="2122"/>
      <c r="CI246" s="2122"/>
      <c r="CJ246" s="2122"/>
      <c r="CK246" s="2122"/>
      <c r="CL246" s="2122"/>
      <c r="CM246" s="2122"/>
      <c r="CN246" s="2122"/>
      <c r="CO246" s="2122"/>
      <c r="CP246" s="2122"/>
      <c r="CQ246" s="2122"/>
      <c r="CR246" s="2122"/>
      <c r="CS246" s="2122"/>
      <c r="CT246" s="2122"/>
      <c r="CU246" s="2122"/>
      <c r="CV246" s="2122"/>
      <c r="CW246" s="2122"/>
      <c r="CX246" s="2122"/>
      <c r="CY246" s="2122"/>
      <c r="CZ246" s="2122"/>
    </row>
    <row r="247" s="399" customFormat="true" ht="15" customHeight="true" x14ac:dyDescent="0.2">
      <c r="A247" s="719"/>
      <c r="B247" s="842"/>
      <c r="C247" s="926"/>
      <c r="D247" s="888"/>
      <c r="E247" s="888"/>
      <c r="F247" s="888"/>
      <c r="G247" s="889"/>
      <c r="H247" s="927"/>
      <c r="I247" s="888"/>
      <c r="J247" s="888"/>
      <c r="K247" s="888"/>
      <c r="L247" s="928"/>
      <c r="M247" s="926"/>
      <c r="N247" s="888"/>
      <c r="O247" s="888"/>
      <c r="P247" s="888"/>
      <c r="Q247" s="889"/>
      <c r="R247" s="927"/>
      <c r="S247" s="888"/>
      <c r="T247" s="888"/>
      <c r="U247" s="888"/>
      <c r="V247" s="888"/>
      <c r="W247" s="888"/>
      <c r="X247" s="888"/>
      <c r="Y247" s="888"/>
      <c r="Z247" s="888"/>
      <c r="AA247" s="928"/>
      <c r="AB247" s="615"/>
      <c r="AC247" s="615"/>
      <c r="AD247" s="615"/>
      <c r="AE247" s="615"/>
      <c r="AF247" s="615"/>
      <c r="AG247" s="615"/>
      <c r="AH247" s="615"/>
      <c r="AI247" s="615"/>
      <c r="AJ247" s="615"/>
      <c r="AK247" s="615"/>
      <c r="AL247" s="615"/>
      <c r="AM247" s="615"/>
      <c r="AN247" s="615"/>
      <c r="AO247" s="615"/>
      <c r="AP247" s="615"/>
      <c r="AQ247" s="615"/>
      <c r="AR247" s="615"/>
      <c r="AS247" s="615"/>
      <c r="AT247" s="615"/>
      <c r="AU247" s="615"/>
      <c r="AV247" s="615"/>
      <c r="AW247" s="615"/>
      <c r="AX247" s="615"/>
      <c r="AY247" s="615"/>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2122"/>
      <c r="CC247" s="2122"/>
      <c r="CD247" s="2122"/>
      <c r="CE247" s="2122"/>
      <c r="CF247" s="2122"/>
      <c r="CG247" s="2122"/>
      <c r="CH247" s="2122"/>
      <c r="CI247" s="2122"/>
      <c r="CJ247" s="2122"/>
      <c r="CK247" s="2122"/>
      <c r="CL247" s="2122"/>
      <c r="CM247" s="2122"/>
      <c r="CN247" s="2122"/>
      <c r="CO247" s="2122"/>
      <c r="CP247" s="2122"/>
      <c r="CQ247" s="2122"/>
      <c r="CR247" s="2122"/>
      <c r="CS247" s="2122"/>
      <c r="CT247" s="2122"/>
      <c r="CU247" s="2122"/>
      <c r="CV247" s="2122"/>
      <c r="CW247" s="2122"/>
      <c r="CX247" s="2122"/>
      <c r="CY247" s="2122"/>
      <c r="CZ247" s="2122"/>
    </row>
    <row r="248" s="399" customFormat="true" ht="15" customHeight="true" x14ac:dyDescent="0.2">
      <c r="A248" s="724"/>
      <c r="B248" s="863"/>
      <c r="C248" s="1016"/>
      <c r="D248" s="939"/>
      <c r="E248" s="939"/>
      <c r="F248" s="939"/>
      <c r="G248" s="940"/>
      <c r="H248" s="1017"/>
      <c r="I248" s="939"/>
      <c r="J248" s="939"/>
      <c r="K248" s="939"/>
      <c r="L248" s="1018"/>
      <c r="M248" s="1016"/>
      <c r="N248" s="939"/>
      <c r="O248" s="939"/>
      <c r="P248" s="939"/>
      <c r="Q248" s="940"/>
      <c r="R248" s="1017"/>
      <c r="S248" s="939"/>
      <c r="T248" s="939"/>
      <c r="U248" s="939"/>
      <c r="V248" s="939"/>
      <c r="W248" s="939"/>
      <c r="X248" s="939"/>
      <c r="Y248" s="939"/>
      <c r="Z248" s="939"/>
      <c r="AA248" s="1018"/>
      <c r="AB248" s="615"/>
      <c r="AC248" s="615"/>
      <c r="AD248" s="615"/>
      <c r="AE248" s="615"/>
      <c r="AF248" s="615"/>
      <c r="AG248" s="615"/>
      <c r="AH248" s="615"/>
      <c r="AI248" s="615"/>
      <c r="AJ248" s="615"/>
      <c r="AK248" s="615"/>
      <c r="AL248" s="615"/>
      <c r="AM248" s="615"/>
      <c r="AN248" s="615"/>
      <c r="AO248" s="615"/>
      <c r="AP248" s="615"/>
      <c r="AQ248" s="615"/>
      <c r="AR248" s="615"/>
      <c r="AS248" s="615"/>
      <c r="AT248" s="615"/>
      <c r="AU248" s="615"/>
      <c r="AV248" s="615"/>
      <c r="AW248" s="615"/>
      <c r="AX248" s="615"/>
      <c r="AY248" s="615"/>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2122"/>
      <c r="CC248" s="2122"/>
      <c r="CD248" s="2122"/>
      <c r="CE248" s="2122"/>
      <c r="CF248" s="2122"/>
      <c r="CG248" s="2122"/>
      <c r="CH248" s="2122"/>
      <c r="CI248" s="2122"/>
      <c r="CJ248" s="2122"/>
      <c r="CK248" s="2122"/>
      <c r="CL248" s="2122"/>
      <c r="CM248" s="2122"/>
      <c r="CN248" s="2122"/>
      <c r="CO248" s="2122"/>
      <c r="CP248" s="2122"/>
      <c r="CQ248" s="2122"/>
      <c r="CR248" s="2122"/>
      <c r="CS248" s="2122"/>
      <c r="CT248" s="2122"/>
      <c r="CU248" s="2122"/>
      <c r="CV248" s="2122"/>
      <c r="CW248" s="2122"/>
      <c r="CX248" s="2122"/>
      <c r="CY248" s="2122"/>
      <c r="CZ248" s="2122"/>
    </row>
    <row r="249" s="399" customFormat="true" ht="250.15" customHeight="true" x14ac:dyDescent="0.2">
      <c r="B249" s="398"/>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9" customFormat="true" ht="15" customHeight="true" x14ac:dyDescent="0.2">
      <c r="B259" s="398"/>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530" t="s">
        <v>114</v>
      </c>
      <c r="BD259" s="2531"/>
      <c r="BE259" s="2531"/>
      <c r="BF259" s="2531"/>
      <c r="BG259" s="2532"/>
      <c r="BH259" s="2533" t="s">
        <v>38</v>
      </c>
      <c r="BI259" s="2531"/>
      <c r="BJ259" s="2531"/>
      <c r="BK259" s="2531"/>
      <c r="BL259" s="2532"/>
      <c r="BM259" s="2533" t="s">
        <v>37</v>
      </c>
      <c r="BN259" s="2531"/>
      <c r="BO259" s="2531"/>
      <c r="BP259" s="2531"/>
      <c r="BQ259" s="2534"/>
      <c r="BR259" s="2037" t="s">
        <v>137</v>
      </c>
      <c r="BS259" s="2038"/>
      <c r="BT259" s="2038"/>
      <c r="BU259" s="2038"/>
      <c r="BV259" s="2038"/>
      <c r="BW259" s="2038"/>
      <c r="BX259" s="2038"/>
      <c r="BY259" s="2039"/>
      <c r="BZ259" s="313"/>
      <c r="CA259" s="313"/>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9" customFormat="true" ht="24" x14ac:dyDescent="0.2">
      <c r="B260" s="398"/>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149</v>
      </c>
      <c r="BS260" s="178" t="s">
        <v>150</v>
      </c>
      <c r="BT260" s="178" t="s">
        <v>151</v>
      </c>
      <c r="BU260" s="178" t="s">
        <v>152</v>
      </c>
      <c r="BV260" s="178" t="s">
        <v>153</v>
      </c>
      <c r="BW260" s="178" t="s">
        <v>154</v>
      </c>
      <c r="BX260" s="178" t="s">
        <v>155</v>
      </c>
      <c r="BY260" s="179" t="s">
        <v>156</v>
      </c>
      <c r="BZ260" s="179" t="s">
        <v>157</v>
      </c>
      <c r="CA260" s="179" t="s">
        <v>158</v>
      </c>
      <c r="CB260" s="2123"/>
      <c r="CC260" s="2123"/>
      <c r="CD260" s="2123"/>
      <c r="CE260" s="2123"/>
      <c r="CF260" s="2123"/>
      <c r="CG260" s="2123"/>
      <c r="CH260" s="2123"/>
      <c r="CI260" s="2123"/>
      <c r="CJ260" s="2123"/>
      <c r="CK260" s="2123"/>
      <c r="CL260" s="2123"/>
      <c r="CM260" s="2123"/>
      <c r="CN260" s="2123"/>
      <c r="CO260" s="2123"/>
      <c r="CP260" s="2123"/>
      <c r="CQ260" s="2123"/>
      <c r="CR260" s="2123"/>
      <c r="CS260" s="2123"/>
      <c r="CT260" s="2123"/>
      <c r="CU260" s="2123"/>
      <c r="CV260" s="2123"/>
      <c r="CW260" s="2123"/>
      <c r="CX260" s="2123"/>
      <c r="CY260" s="2123"/>
      <c r="CZ260" s="2123"/>
    </row>
    <row r="261" s="399" customFormat="true" ht="15" customHeight="true" x14ac:dyDescent="0.2">
      <c r="B261" s="398"/>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535" t="s">
        <v>73</v>
      </c>
      <c r="BB261" s="294" t="s">
        <v>49</v>
      </c>
      <c r="BC261" s="1182" t="s">
        <v>35</v>
      </c>
      <c r="BD261" s="1202" t="s">
        <v>35</v>
      </c>
      <c r="BE261" s="1202" t="s">
        <v>35</v>
      </c>
      <c r="BF261" s="1202" t="s">
        <v>35</v>
      </c>
      <c r="BG261" s="1223" t="s">
        <v>35</v>
      </c>
      <c r="BH261" s="1244" t="s">
        <v>35</v>
      </c>
      <c r="BI261" s="1202" t="s">
        <v>35</v>
      </c>
      <c r="BJ261" s="1202" t="s">
        <v>35</v>
      </c>
      <c r="BK261" s="1202" t="s">
        <v>35</v>
      </c>
      <c r="BL261" s="1223" t="s">
        <v>35</v>
      </c>
      <c r="BM261" s="1244" t="s">
        <v>35</v>
      </c>
      <c r="BN261" s="1202" t="s">
        <v>35</v>
      </c>
      <c r="BO261" s="1202" t="s">
        <v>35</v>
      </c>
      <c r="BP261" s="1202" t="s">
        <v>35</v>
      </c>
      <c r="BQ261" s="1223" t="s">
        <v>35</v>
      </c>
      <c r="BR261" s="1244" t="s">
        <v>35</v>
      </c>
      <c r="BS261" s="1202" t="s">
        <v>35</v>
      </c>
      <c r="BT261" s="1202" t="s">
        <v>35</v>
      </c>
      <c r="BU261" s="1202" t="s">
        <v>35</v>
      </c>
      <c r="BV261" s="1202" t="s">
        <v>35</v>
      </c>
      <c r="BW261" s="1202" t="s">
        <v>35</v>
      </c>
      <c r="BX261" s="1202" t="s">
        <v>35</v>
      </c>
      <c r="BY261" s="1263" t="s">
        <v>35</v>
      </c>
      <c r="BZ261" s="1263" t="s">
        <v>35</v>
      </c>
      <c r="CA261" s="1263" t="s">
        <v>35</v>
      </c>
      <c r="CB261" s="2124"/>
      <c r="CC261" s="2124"/>
      <c r="CD261" s="2124"/>
      <c r="CE261" s="2124"/>
      <c r="CF261" s="2124"/>
      <c r="CG261" s="2124"/>
      <c r="CH261" s="2124"/>
      <c r="CI261" s="2124"/>
      <c r="CJ261" s="2124"/>
      <c r="CK261" s="2124"/>
      <c r="CL261" s="2124"/>
      <c r="CM261" s="2124"/>
      <c r="CN261" s="2124"/>
      <c r="CO261" s="2124"/>
      <c r="CP261" s="2124"/>
      <c r="CQ261" s="2124"/>
      <c r="CR261" s="2124"/>
      <c r="CS261" s="2124"/>
      <c r="CT261" s="2124"/>
      <c r="CU261" s="2124"/>
      <c r="CV261" s="2124"/>
      <c r="CW261" s="2124"/>
      <c r="CX261" s="2124"/>
      <c r="CY261" s="2124"/>
      <c r="CZ261" s="2124"/>
    </row>
    <row r="262" s="399" customFormat="true" ht="15" customHeight="true" x14ac:dyDescent="0.2">
      <c r="B262" s="398"/>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536"/>
      <c r="BB262" s="295" t="s">
        <v>48</v>
      </c>
      <c r="BC262" s="1183" t="s">
        <v>35</v>
      </c>
      <c r="BD262" s="1203" t="s">
        <v>35</v>
      </c>
      <c r="BE262" s="1203" t="s">
        <v>35</v>
      </c>
      <c r="BF262" s="1203" t="s">
        <v>35</v>
      </c>
      <c r="BG262" s="1224" t="s">
        <v>35</v>
      </c>
      <c r="BH262" s="1245" t="s">
        <v>35</v>
      </c>
      <c r="BI262" s="1203" t="s">
        <v>35</v>
      </c>
      <c r="BJ262" s="1203" t="s">
        <v>35</v>
      </c>
      <c r="BK262" s="1203" t="s">
        <v>35</v>
      </c>
      <c r="BL262" s="1224" t="s">
        <v>35</v>
      </c>
      <c r="BM262" s="1245" t="s">
        <v>35</v>
      </c>
      <c r="BN262" s="1203" t="s">
        <v>35</v>
      </c>
      <c r="BO262" s="1203" t="s">
        <v>35</v>
      </c>
      <c r="BP262" s="1203" t="s">
        <v>35</v>
      </c>
      <c r="BQ262" s="1224" t="s">
        <v>35</v>
      </c>
      <c r="BR262" s="1245" t="s">
        <v>35</v>
      </c>
      <c r="BS262" s="1203" t="s">
        <v>35</v>
      </c>
      <c r="BT262" s="1203" t="s">
        <v>35</v>
      </c>
      <c r="BU262" s="1203" t="s">
        <v>35</v>
      </c>
      <c r="BV262" s="1203" t="s">
        <v>35</v>
      </c>
      <c r="BW262" s="1203" t="s">
        <v>35</v>
      </c>
      <c r="BX262" s="1203" t="s">
        <v>35</v>
      </c>
      <c r="BY262" s="1264" t="s">
        <v>35</v>
      </c>
      <c r="BZ262" s="1264" t="s">
        <v>35</v>
      </c>
      <c r="CA262" s="1264" t="s">
        <v>35</v>
      </c>
      <c r="CB262" s="2125"/>
      <c r="CC262" s="2125"/>
      <c r="CD262" s="2125"/>
      <c r="CE262" s="2125"/>
      <c r="CF262" s="2125"/>
      <c r="CG262" s="2125"/>
      <c r="CH262" s="2125"/>
      <c r="CI262" s="2125"/>
      <c r="CJ262" s="2125"/>
      <c r="CK262" s="2125"/>
      <c r="CL262" s="2125"/>
      <c r="CM262" s="2125"/>
      <c r="CN262" s="2125"/>
      <c r="CO262" s="2125"/>
      <c r="CP262" s="2125"/>
      <c r="CQ262" s="2125"/>
      <c r="CR262" s="2125"/>
      <c r="CS262" s="2125"/>
      <c r="CT262" s="2125"/>
      <c r="CU262" s="2125"/>
      <c r="CV262" s="2125"/>
      <c r="CW262" s="2125"/>
      <c r="CX262" s="2125"/>
      <c r="CY262" s="2125"/>
      <c r="CZ262" s="2125"/>
    </row>
    <row r="263" s="399" customFormat="true" ht="15" customHeight="true" x14ac:dyDescent="0.2">
      <c r="B263" s="398"/>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536"/>
      <c r="BB263" s="295" t="s">
        <v>112</v>
      </c>
      <c r="BC263" s="1183" t="s">
        <v>35</v>
      </c>
      <c r="BD263" s="1203" t="s">
        <v>35</v>
      </c>
      <c r="BE263" s="1203" t="s">
        <v>35</v>
      </c>
      <c r="BF263" s="1203" t="s">
        <v>35</v>
      </c>
      <c r="BG263" s="1224" t="s">
        <v>35</v>
      </c>
      <c r="BH263" s="1245" t="s">
        <v>35</v>
      </c>
      <c r="BI263" s="1203" t="s">
        <v>35</v>
      </c>
      <c r="BJ263" s="1203" t="s">
        <v>35</v>
      </c>
      <c r="BK263" s="1203" t="s">
        <v>35</v>
      </c>
      <c r="BL263" s="1224" t="s">
        <v>35</v>
      </c>
      <c r="BM263" s="1245" t="s">
        <v>35</v>
      </c>
      <c r="BN263" s="1203" t="s">
        <v>35</v>
      </c>
      <c r="BO263" s="1203" t="s">
        <v>35</v>
      </c>
      <c r="BP263" s="1203" t="s">
        <v>35</v>
      </c>
      <c r="BQ263" s="1224" t="s">
        <v>35</v>
      </c>
      <c r="BR263" s="1245" t="s">
        <v>35</v>
      </c>
      <c r="BS263" s="1203" t="s">
        <v>35</v>
      </c>
      <c r="BT263" s="1203" t="s">
        <v>35</v>
      </c>
      <c r="BU263" s="1203" t="s">
        <v>35</v>
      </c>
      <c r="BV263" s="1203" t="s">
        <v>35</v>
      </c>
      <c r="BW263" s="1203" t="s">
        <v>35</v>
      </c>
      <c r="BX263" s="1203" t="s">
        <v>35</v>
      </c>
      <c r="BY263" s="1264" t="s">
        <v>35</v>
      </c>
      <c r="BZ263" s="1264" t="s">
        <v>35</v>
      </c>
      <c r="CA263" s="1264" t="s">
        <v>35</v>
      </c>
      <c r="CB263" s="2125"/>
      <c r="CC263" s="2125"/>
      <c r="CD263" s="2125"/>
      <c r="CE263" s="2125"/>
      <c r="CF263" s="2125"/>
      <c r="CG263" s="2125"/>
      <c r="CH263" s="2125"/>
      <c r="CI263" s="2125"/>
      <c r="CJ263" s="2125"/>
      <c r="CK263" s="2125"/>
      <c r="CL263" s="2125"/>
      <c r="CM263" s="2125"/>
      <c r="CN263" s="2125"/>
      <c r="CO263" s="2125"/>
      <c r="CP263" s="2125"/>
      <c r="CQ263" s="2125"/>
      <c r="CR263" s="2125"/>
      <c r="CS263" s="2125"/>
      <c r="CT263" s="2125"/>
      <c r="CU263" s="2125"/>
      <c r="CV263" s="2125"/>
      <c r="CW263" s="2125"/>
      <c r="CX263" s="2125"/>
      <c r="CY263" s="2125"/>
      <c r="CZ263" s="2125"/>
    </row>
    <row r="264" s="399" customFormat="true" ht="15" customHeight="true" x14ac:dyDescent="0.2">
      <c r="B264" s="398"/>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536" t="s">
        <v>74</v>
      </c>
      <c r="BB264" s="295" t="s">
        <v>88</v>
      </c>
      <c r="BC264" s="1183" t="s">
        <v>35</v>
      </c>
      <c r="BD264" s="1203" t="s">
        <v>35</v>
      </c>
      <c r="BE264" s="1203" t="s">
        <v>35</v>
      </c>
      <c r="BF264" s="1203" t="s">
        <v>35</v>
      </c>
      <c r="BG264" s="1224" t="s">
        <v>35</v>
      </c>
      <c r="BH264" s="1245" t="s">
        <v>35</v>
      </c>
      <c r="BI264" s="1203" t="s">
        <v>35</v>
      </c>
      <c r="BJ264" s="1203" t="s">
        <v>35</v>
      </c>
      <c r="BK264" s="1203" t="s">
        <v>35</v>
      </c>
      <c r="BL264" s="1224" t="s">
        <v>35</v>
      </c>
      <c r="BM264" s="1245" t="s">
        <v>35</v>
      </c>
      <c r="BN264" s="1203" t="s">
        <v>35</v>
      </c>
      <c r="BO264" s="1203" t="s">
        <v>35</v>
      </c>
      <c r="BP264" s="1203" t="s">
        <v>35</v>
      </c>
      <c r="BQ264" s="1224" t="s">
        <v>35</v>
      </c>
      <c r="BR264" s="1245" t="s">
        <v>35</v>
      </c>
      <c r="BS264" s="1203" t="s">
        <v>35</v>
      </c>
      <c r="BT264" s="1203" t="s">
        <v>35</v>
      </c>
      <c r="BU264" s="1203" t="s">
        <v>35</v>
      </c>
      <c r="BV264" s="1203" t="s">
        <v>35</v>
      </c>
      <c r="BW264" s="1203" t="s">
        <v>35</v>
      </c>
      <c r="BX264" s="1203" t="s">
        <v>35</v>
      </c>
      <c r="BY264" s="1264" t="s">
        <v>35</v>
      </c>
      <c r="BZ264" s="1264" t="s">
        <v>35</v>
      </c>
      <c r="CA264" s="1264" t="s">
        <v>35</v>
      </c>
      <c r="CB264" s="2125"/>
      <c r="CC264" s="2125"/>
      <c r="CD264" s="2125"/>
      <c r="CE264" s="2125"/>
      <c r="CF264" s="2125"/>
      <c r="CG264" s="2125"/>
      <c r="CH264" s="2125"/>
      <c r="CI264" s="2125"/>
      <c r="CJ264" s="2125"/>
      <c r="CK264" s="2125"/>
      <c r="CL264" s="2125"/>
      <c r="CM264" s="2125"/>
      <c r="CN264" s="2125"/>
      <c r="CO264" s="2125"/>
      <c r="CP264" s="2125"/>
      <c r="CQ264" s="2125"/>
      <c r="CR264" s="2125"/>
      <c r="CS264" s="2125"/>
      <c r="CT264" s="2125"/>
      <c r="CU264" s="2125"/>
      <c r="CV264" s="2125"/>
      <c r="CW264" s="2125"/>
      <c r="CX264" s="2125"/>
      <c r="CY264" s="2125"/>
      <c r="CZ264" s="2125"/>
    </row>
    <row r="265" s="399" customFormat="true" ht="15" customHeight="true" x14ac:dyDescent="0.2">
      <c r="B265" s="398"/>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536"/>
      <c r="BB265" s="295" t="s">
        <v>89</v>
      </c>
      <c r="BC265" s="1183" t="s">
        <v>35</v>
      </c>
      <c r="BD265" s="1203" t="s">
        <v>35</v>
      </c>
      <c r="BE265" s="1203" t="s">
        <v>35</v>
      </c>
      <c r="BF265" s="1203" t="s">
        <v>35</v>
      </c>
      <c r="BG265" s="1224" t="s">
        <v>35</v>
      </c>
      <c r="BH265" s="1245" t="s">
        <v>35</v>
      </c>
      <c r="BI265" s="1203" t="s">
        <v>35</v>
      </c>
      <c r="BJ265" s="1203" t="s">
        <v>35</v>
      </c>
      <c r="BK265" s="1203" t="s">
        <v>35</v>
      </c>
      <c r="BL265" s="1224" t="s">
        <v>35</v>
      </c>
      <c r="BM265" s="1245" t="s">
        <v>35</v>
      </c>
      <c r="BN265" s="1203" t="s">
        <v>35</v>
      </c>
      <c r="BO265" s="1203" t="s">
        <v>35</v>
      </c>
      <c r="BP265" s="1203" t="s">
        <v>35</v>
      </c>
      <c r="BQ265" s="1224" t="s">
        <v>35</v>
      </c>
      <c r="BR265" s="1245" t="s">
        <v>35</v>
      </c>
      <c r="BS265" s="1203" t="s">
        <v>35</v>
      </c>
      <c r="BT265" s="1203" t="s">
        <v>35</v>
      </c>
      <c r="BU265" s="1203" t="s">
        <v>35</v>
      </c>
      <c r="BV265" s="1203" t="s">
        <v>35</v>
      </c>
      <c r="BW265" s="1203" t="s">
        <v>35</v>
      </c>
      <c r="BX265" s="1203" t="s">
        <v>35</v>
      </c>
      <c r="BY265" s="1264" t="s">
        <v>35</v>
      </c>
      <c r="BZ265" s="1264" t="s">
        <v>35</v>
      </c>
      <c r="CA265" s="1264" t="s">
        <v>35</v>
      </c>
      <c r="CB265" s="2125"/>
      <c r="CC265" s="2125"/>
      <c r="CD265" s="2125"/>
      <c r="CE265" s="2125"/>
      <c r="CF265" s="2125"/>
      <c r="CG265" s="2125"/>
      <c r="CH265" s="2125"/>
      <c r="CI265" s="2125"/>
      <c r="CJ265" s="2125"/>
      <c r="CK265" s="2125"/>
      <c r="CL265" s="2125"/>
      <c r="CM265" s="2125"/>
      <c r="CN265" s="2125"/>
      <c r="CO265" s="2125"/>
      <c r="CP265" s="2125"/>
      <c r="CQ265" s="2125"/>
      <c r="CR265" s="2125"/>
      <c r="CS265" s="2125"/>
      <c r="CT265" s="2125"/>
      <c r="CU265" s="2125"/>
      <c r="CV265" s="2125"/>
      <c r="CW265" s="2125"/>
      <c r="CX265" s="2125"/>
      <c r="CY265" s="2125"/>
      <c r="CZ265" s="2125"/>
    </row>
    <row r="266" s="399" customFormat="true" ht="15" customHeight="true" x14ac:dyDescent="0.2">
      <c r="B266" s="398"/>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536"/>
      <c r="BB266" s="295" t="s">
        <v>90</v>
      </c>
      <c r="BC266" s="1183" t="s">
        <v>35</v>
      </c>
      <c r="BD266" s="1203" t="s">
        <v>35</v>
      </c>
      <c r="BE266" s="1203" t="s">
        <v>35</v>
      </c>
      <c r="BF266" s="1203" t="s">
        <v>35</v>
      </c>
      <c r="BG266" s="1224" t="s">
        <v>35</v>
      </c>
      <c r="BH266" s="1245" t="s">
        <v>35</v>
      </c>
      <c r="BI266" s="1203" t="s">
        <v>35</v>
      </c>
      <c r="BJ266" s="1203" t="s">
        <v>35</v>
      </c>
      <c r="BK266" s="1203" t="s">
        <v>35</v>
      </c>
      <c r="BL266" s="1224" t="s">
        <v>35</v>
      </c>
      <c r="BM266" s="1245" t="s">
        <v>35</v>
      </c>
      <c r="BN266" s="1203" t="s">
        <v>35</v>
      </c>
      <c r="BO266" s="1203" t="s">
        <v>35</v>
      </c>
      <c r="BP266" s="1203" t="s">
        <v>35</v>
      </c>
      <c r="BQ266" s="1224" t="s">
        <v>35</v>
      </c>
      <c r="BR266" s="1245" t="s">
        <v>35</v>
      </c>
      <c r="BS266" s="1203" t="s">
        <v>35</v>
      </c>
      <c r="BT266" s="1203" t="s">
        <v>35</v>
      </c>
      <c r="BU266" s="1203" t="s">
        <v>35</v>
      </c>
      <c r="BV266" s="1203" t="s">
        <v>35</v>
      </c>
      <c r="BW266" s="1203" t="s">
        <v>35</v>
      </c>
      <c r="BX266" s="1203" t="s">
        <v>35</v>
      </c>
      <c r="BY266" s="1264" t="s">
        <v>35</v>
      </c>
      <c r="BZ266" s="1264" t="s">
        <v>35</v>
      </c>
      <c r="CA266" s="1264" t="s">
        <v>35</v>
      </c>
      <c r="CB266" s="2125"/>
      <c r="CC266" s="2125"/>
      <c r="CD266" s="2125"/>
      <c r="CE266" s="2125"/>
      <c r="CF266" s="2125"/>
      <c r="CG266" s="2125"/>
      <c r="CH266" s="2125"/>
      <c r="CI266" s="2125"/>
      <c r="CJ266" s="2125"/>
      <c r="CK266" s="2125"/>
      <c r="CL266" s="2125"/>
      <c r="CM266" s="2125"/>
      <c r="CN266" s="2125"/>
      <c r="CO266" s="2125"/>
      <c r="CP266" s="2125"/>
      <c r="CQ266" s="2125"/>
      <c r="CR266" s="2125"/>
      <c r="CS266" s="2125"/>
      <c r="CT266" s="2125"/>
      <c r="CU266" s="2125"/>
      <c r="CV266" s="2125"/>
      <c r="CW266" s="2125"/>
      <c r="CX266" s="2125"/>
      <c r="CY266" s="2125"/>
      <c r="CZ266" s="2125"/>
    </row>
    <row r="267" s="399" customFormat="true" ht="15" customHeight="true" x14ac:dyDescent="0.2">
      <c r="B267" s="398"/>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536"/>
      <c r="BB267" s="295" t="s">
        <v>112</v>
      </c>
      <c r="BC267" s="1183" t="s">
        <v>35</v>
      </c>
      <c r="BD267" s="1203" t="s">
        <v>35</v>
      </c>
      <c r="BE267" s="1203" t="s">
        <v>35</v>
      </c>
      <c r="BF267" s="1203" t="s">
        <v>35</v>
      </c>
      <c r="BG267" s="1224" t="s">
        <v>35</v>
      </c>
      <c r="BH267" s="1245" t="s">
        <v>35</v>
      </c>
      <c r="BI267" s="1203" t="s">
        <v>35</v>
      </c>
      <c r="BJ267" s="1203" t="s">
        <v>35</v>
      </c>
      <c r="BK267" s="1203" t="s">
        <v>35</v>
      </c>
      <c r="BL267" s="1224" t="s">
        <v>35</v>
      </c>
      <c r="BM267" s="1245" t="s">
        <v>35</v>
      </c>
      <c r="BN267" s="1203" t="s">
        <v>35</v>
      </c>
      <c r="BO267" s="1203" t="s">
        <v>35</v>
      </c>
      <c r="BP267" s="1203" t="s">
        <v>35</v>
      </c>
      <c r="BQ267" s="1224" t="s">
        <v>35</v>
      </c>
      <c r="BR267" s="1245" t="s">
        <v>35</v>
      </c>
      <c r="BS267" s="1203" t="s">
        <v>35</v>
      </c>
      <c r="BT267" s="1203" t="s">
        <v>35</v>
      </c>
      <c r="BU267" s="1203" t="s">
        <v>35</v>
      </c>
      <c r="BV267" s="1203" t="s">
        <v>35</v>
      </c>
      <c r="BW267" s="1203" t="s">
        <v>35</v>
      </c>
      <c r="BX267" s="1203" t="s">
        <v>35</v>
      </c>
      <c r="BY267" s="1264" t="s">
        <v>35</v>
      </c>
      <c r="BZ267" s="1264" t="s">
        <v>35</v>
      </c>
      <c r="CA267" s="1264" t="s">
        <v>35</v>
      </c>
      <c r="CB267" s="2125"/>
      <c r="CC267" s="2125"/>
      <c r="CD267" s="2125"/>
      <c r="CE267" s="2125"/>
      <c r="CF267" s="2125"/>
      <c r="CG267" s="2125"/>
      <c r="CH267" s="2125"/>
      <c r="CI267" s="2125"/>
      <c r="CJ267" s="2125"/>
      <c r="CK267" s="2125"/>
      <c r="CL267" s="2125"/>
      <c r="CM267" s="2125"/>
      <c r="CN267" s="2125"/>
      <c r="CO267" s="2125"/>
      <c r="CP267" s="2125"/>
      <c r="CQ267" s="2125"/>
      <c r="CR267" s="2125"/>
      <c r="CS267" s="2125"/>
      <c r="CT267" s="2125"/>
      <c r="CU267" s="2125"/>
      <c r="CV267" s="2125"/>
      <c r="CW267" s="2125"/>
      <c r="CX267" s="2125"/>
      <c r="CY267" s="2125"/>
      <c r="CZ267" s="2125"/>
    </row>
    <row r="268" s="399" customFormat="true" ht="15" customHeight="true" x14ac:dyDescent="0.2">
      <c r="B268" s="398"/>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536" t="s">
        <v>115</v>
      </c>
      <c r="BB268" s="295" t="s">
        <v>88</v>
      </c>
      <c r="BC268" s="1183" t="s">
        <v>35</v>
      </c>
      <c r="BD268" s="1203" t="s">
        <v>35</v>
      </c>
      <c r="BE268" s="1203" t="s">
        <v>35</v>
      </c>
      <c r="BF268" s="1203" t="s">
        <v>35</v>
      </c>
      <c r="BG268" s="1224" t="s">
        <v>35</v>
      </c>
      <c r="BH268" s="1245" t="s">
        <v>35</v>
      </c>
      <c r="BI268" s="1203" t="s">
        <v>35</v>
      </c>
      <c r="BJ268" s="1203" t="s">
        <v>35</v>
      </c>
      <c r="BK268" s="1203" t="s">
        <v>35</v>
      </c>
      <c r="BL268" s="1224" t="s">
        <v>35</v>
      </c>
      <c r="BM268" s="1245" t="s">
        <v>35</v>
      </c>
      <c r="BN268" s="1203" t="s">
        <v>35</v>
      </c>
      <c r="BO268" s="1203" t="s">
        <v>35</v>
      </c>
      <c r="BP268" s="1203" t="s">
        <v>35</v>
      </c>
      <c r="BQ268" s="1224" t="s">
        <v>35</v>
      </c>
      <c r="BR268" s="1245" t="s">
        <v>35</v>
      </c>
      <c r="BS268" s="1203" t="s">
        <v>35</v>
      </c>
      <c r="BT268" s="1203" t="s">
        <v>35</v>
      </c>
      <c r="BU268" s="1203" t="s">
        <v>35</v>
      </c>
      <c r="BV268" s="1203" t="s">
        <v>35</v>
      </c>
      <c r="BW268" s="1203" t="s">
        <v>35</v>
      </c>
      <c r="BX268" s="1203" t="s">
        <v>35</v>
      </c>
      <c r="BY268" s="1264" t="s">
        <v>35</v>
      </c>
      <c r="BZ268" s="1264" t="s">
        <v>35</v>
      </c>
      <c r="CA268" s="1264" t="s">
        <v>35</v>
      </c>
      <c r="CB268" s="2125"/>
      <c r="CC268" s="2125"/>
      <c r="CD268" s="2125"/>
      <c r="CE268" s="2125"/>
      <c r="CF268" s="2125"/>
      <c r="CG268" s="2125"/>
      <c r="CH268" s="2125"/>
      <c r="CI268" s="2125"/>
      <c r="CJ268" s="2125"/>
      <c r="CK268" s="2125"/>
      <c r="CL268" s="2125"/>
      <c r="CM268" s="2125"/>
      <c r="CN268" s="2125"/>
      <c r="CO268" s="2125"/>
      <c r="CP268" s="2125"/>
      <c r="CQ268" s="2125"/>
      <c r="CR268" s="2125"/>
      <c r="CS268" s="2125"/>
      <c r="CT268" s="2125"/>
      <c r="CU268" s="2125"/>
      <c r="CV268" s="2125"/>
      <c r="CW268" s="2125"/>
      <c r="CX268" s="2125"/>
      <c r="CY268" s="2125"/>
      <c r="CZ268" s="2125"/>
    </row>
    <row r="269" s="399" customFormat="true" ht="15" customHeight="true" x14ac:dyDescent="0.2">
      <c r="B269" s="398"/>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536"/>
      <c r="BB269" s="295" t="s">
        <v>89</v>
      </c>
      <c r="BC269" s="1183" t="s">
        <v>35</v>
      </c>
      <c r="BD269" s="1203" t="s">
        <v>35</v>
      </c>
      <c r="BE269" s="1203" t="s">
        <v>35</v>
      </c>
      <c r="BF269" s="1203" t="s">
        <v>35</v>
      </c>
      <c r="BG269" s="1224" t="s">
        <v>35</v>
      </c>
      <c r="BH269" s="1245" t="s">
        <v>35</v>
      </c>
      <c r="BI269" s="1203" t="s">
        <v>35</v>
      </c>
      <c r="BJ269" s="1203" t="s">
        <v>35</v>
      </c>
      <c r="BK269" s="1203" t="s">
        <v>35</v>
      </c>
      <c r="BL269" s="1224" t="s">
        <v>35</v>
      </c>
      <c r="BM269" s="1245" t="s">
        <v>35</v>
      </c>
      <c r="BN269" s="1203" t="s">
        <v>35</v>
      </c>
      <c r="BO269" s="1203" t="s">
        <v>35</v>
      </c>
      <c r="BP269" s="1203" t="s">
        <v>35</v>
      </c>
      <c r="BQ269" s="1224" t="s">
        <v>35</v>
      </c>
      <c r="BR269" s="1245" t="s">
        <v>35</v>
      </c>
      <c r="BS269" s="1203" t="s">
        <v>35</v>
      </c>
      <c r="BT269" s="1203" t="s">
        <v>35</v>
      </c>
      <c r="BU269" s="1203" t="s">
        <v>35</v>
      </c>
      <c r="BV269" s="1203" t="s">
        <v>35</v>
      </c>
      <c r="BW269" s="1203" t="s">
        <v>35</v>
      </c>
      <c r="BX269" s="1203" t="s">
        <v>35</v>
      </c>
      <c r="BY269" s="1264" t="s">
        <v>35</v>
      </c>
      <c r="BZ269" s="1264" t="s">
        <v>35</v>
      </c>
      <c r="CA269" s="1264" t="s">
        <v>35</v>
      </c>
      <c r="CB269" s="2125"/>
      <c r="CC269" s="2125"/>
      <c r="CD269" s="2125"/>
      <c r="CE269" s="2125"/>
      <c r="CF269" s="2125"/>
      <c r="CG269" s="2125"/>
      <c r="CH269" s="2125"/>
      <c r="CI269" s="2125"/>
      <c r="CJ269" s="2125"/>
      <c r="CK269" s="2125"/>
      <c r="CL269" s="2125"/>
      <c r="CM269" s="2125"/>
      <c r="CN269" s="2125"/>
      <c r="CO269" s="2125"/>
      <c r="CP269" s="2125"/>
      <c r="CQ269" s="2125"/>
      <c r="CR269" s="2125"/>
      <c r="CS269" s="2125"/>
      <c r="CT269" s="2125"/>
      <c r="CU269" s="2125"/>
      <c r="CV269" s="2125"/>
      <c r="CW269" s="2125"/>
      <c r="CX269" s="2125"/>
      <c r="CY269" s="2125"/>
      <c r="CZ269" s="2125"/>
    </row>
    <row r="270" s="399" customFormat="true" ht="15" customHeight="true" x14ac:dyDescent="0.2">
      <c r="B270" s="398"/>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536"/>
      <c r="BB270" s="295" t="s">
        <v>90</v>
      </c>
      <c r="BC270" s="1183" t="s">
        <v>35</v>
      </c>
      <c r="BD270" s="1203" t="s">
        <v>35</v>
      </c>
      <c r="BE270" s="1203" t="s">
        <v>35</v>
      </c>
      <c r="BF270" s="1203" t="s">
        <v>35</v>
      </c>
      <c r="BG270" s="1224" t="s">
        <v>35</v>
      </c>
      <c r="BH270" s="1245" t="s">
        <v>35</v>
      </c>
      <c r="BI270" s="1203" t="s">
        <v>35</v>
      </c>
      <c r="BJ270" s="1203" t="s">
        <v>35</v>
      </c>
      <c r="BK270" s="1203" t="s">
        <v>35</v>
      </c>
      <c r="BL270" s="1224" t="s">
        <v>35</v>
      </c>
      <c r="BM270" s="1245" t="s">
        <v>35</v>
      </c>
      <c r="BN270" s="1203" t="s">
        <v>35</v>
      </c>
      <c r="BO270" s="1203" t="s">
        <v>35</v>
      </c>
      <c r="BP270" s="1203" t="s">
        <v>35</v>
      </c>
      <c r="BQ270" s="1224" t="s">
        <v>35</v>
      </c>
      <c r="BR270" s="1245" t="s">
        <v>35</v>
      </c>
      <c r="BS270" s="1203" t="s">
        <v>35</v>
      </c>
      <c r="BT270" s="1203" t="s">
        <v>35</v>
      </c>
      <c r="BU270" s="1203" t="s">
        <v>35</v>
      </c>
      <c r="BV270" s="1203" t="s">
        <v>35</v>
      </c>
      <c r="BW270" s="1203" t="s">
        <v>35</v>
      </c>
      <c r="BX270" s="1203" t="s">
        <v>35</v>
      </c>
      <c r="BY270" s="1264" t="s">
        <v>35</v>
      </c>
      <c r="BZ270" s="1264" t="s">
        <v>35</v>
      </c>
      <c r="CA270" s="1264" t="s">
        <v>35</v>
      </c>
      <c r="CB270" s="2125"/>
      <c r="CC270" s="2125"/>
      <c r="CD270" s="2125"/>
      <c r="CE270" s="2125"/>
      <c r="CF270" s="2125"/>
      <c r="CG270" s="2125"/>
      <c r="CH270" s="2125"/>
      <c r="CI270" s="2125"/>
      <c r="CJ270" s="2125"/>
      <c r="CK270" s="2125"/>
      <c r="CL270" s="2125"/>
      <c r="CM270" s="2125"/>
      <c r="CN270" s="2125"/>
      <c r="CO270" s="2125"/>
      <c r="CP270" s="2125"/>
      <c r="CQ270" s="2125"/>
      <c r="CR270" s="2125"/>
      <c r="CS270" s="2125"/>
      <c r="CT270" s="2125"/>
      <c r="CU270" s="2125"/>
      <c r="CV270" s="2125"/>
      <c r="CW270" s="2125"/>
      <c r="CX270" s="2125"/>
      <c r="CY270" s="2125"/>
      <c r="CZ270" s="2125"/>
    </row>
    <row r="271" s="399" customFormat="true" ht="15" customHeight="true" x14ac:dyDescent="0.2">
      <c r="B271" s="398"/>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536" t="s">
        <v>75</v>
      </c>
      <c r="BB271" s="295" t="s">
        <v>49</v>
      </c>
      <c r="BC271" s="1183" t="s">
        <v>35</v>
      </c>
      <c r="BD271" s="1204" t="s">
        <v>35</v>
      </c>
      <c r="BE271" s="1204" t="s">
        <v>35</v>
      </c>
      <c r="BF271" s="1204" t="s">
        <v>35</v>
      </c>
      <c r="BG271" s="1225" t="s">
        <v>35</v>
      </c>
      <c r="BH271" s="1183" t="s">
        <v>35</v>
      </c>
      <c r="BI271" s="1204" t="s">
        <v>35</v>
      </c>
      <c r="BJ271" s="1204" t="s">
        <v>35</v>
      </c>
      <c r="BK271" s="1204" t="s">
        <v>35</v>
      </c>
      <c r="BL271" s="1225" t="s">
        <v>35</v>
      </c>
      <c r="BM271" s="1183" t="s">
        <v>35</v>
      </c>
      <c r="BN271" s="1204" t="s">
        <v>35</v>
      </c>
      <c r="BO271" s="1204" t="s">
        <v>35</v>
      </c>
      <c r="BP271" s="1204" t="s">
        <v>35</v>
      </c>
      <c r="BQ271" s="1225" t="s">
        <v>35</v>
      </c>
      <c r="BR271" s="1183" t="s">
        <v>35</v>
      </c>
      <c r="BS271" s="1204" t="s">
        <v>35</v>
      </c>
      <c r="BT271" s="1204" t="s">
        <v>35</v>
      </c>
      <c r="BU271" s="1204" t="s">
        <v>35</v>
      </c>
      <c r="BV271" s="1204" t="s">
        <v>35</v>
      </c>
      <c r="BW271" s="1204" t="s">
        <v>35</v>
      </c>
      <c r="BX271" s="1204" t="s">
        <v>35</v>
      </c>
      <c r="BY271" s="1265" t="s">
        <v>35</v>
      </c>
      <c r="BZ271" s="1265" t="s">
        <v>35</v>
      </c>
      <c r="CA271" s="1265" t="s">
        <v>35</v>
      </c>
      <c r="CB271" s="2126"/>
      <c r="CC271" s="2126"/>
      <c r="CD271" s="2126"/>
      <c r="CE271" s="2126"/>
      <c r="CF271" s="2126"/>
      <c r="CG271" s="2126"/>
      <c r="CH271" s="2126"/>
      <c r="CI271" s="2126"/>
      <c r="CJ271" s="2126"/>
      <c r="CK271" s="2126"/>
      <c r="CL271" s="2126"/>
      <c r="CM271" s="2126"/>
      <c r="CN271" s="2126"/>
      <c r="CO271" s="2126"/>
      <c r="CP271" s="2126"/>
      <c r="CQ271" s="2126"/>
      <c r="CR271" s="2126"/>
      <c r="CS271" s="2126"/>
      <c r="CT271" s="2126"/>
      <c r="CU271" s="2126"/>
      <c r="CV271" s="2126"/>
      <c r="CW271" s="2126"/>
      <c r="CX271" s="2126"/>
      <c r="CY271" s="2126"/>
      <c r="CZ271" s="2126"/>
    </row>
    <row r="272" s="399" customFormat="true" ht="15" customHeight="true" x14ac:dyDescent="0.2">
      <c r="B272" s="398"/>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536"/>
      <c r="BB272" s="295" t="s">
        <v>48</v>
      </c>
      <c r="BC272" s="1183" t="s">
        <v>35</v>
      </c>
      <c r="BD272" s="1204" t="s">
        <v>35</v>
      </c>
      <c r="BE272" s="1204" t="s">
        <v>35</v>
      </c>
      <c r="BF272" s="1204" t="s">
        <v>35</v>
      </c>
      <c r="BG272" s="1225" t="s">
        <v>35</v>
      </c>
      <c r="BH272" s="1183" t="s">
        <v>35</v>
      </c>
      <c r="BI272" s="1204" t="s">
        <v>35</v>
      </c>
      <c r="BJ272" s="1204" t="s">
        <v>35</v>
      </c>
      <c r="BK272" s="1204" t="s">
        <v>35</v>
      </c>
      <c r="BL272" s="1225" t="s">
        <v>35</v>
      </c>
      <c r="BM272" s="1183" t="s">
        <v>35</v>
      </c>
      <c r="BN272" s="1204" t="s">
        <v>35</v>
      </c>
      <c r="BO272" s="1204" t="s">
        <v>35</v>
      </c>
      <c r="BP272" s="1204" t="s">
        <v>35</v>
      </c>
      <c r="BQ272" s="1225" t="s">
        <v>35</v>
      </c>
      <c r="BR272" s="1183" t="s">
        <v>35</v>
      </c>
      <c r="BS272" s="1204" t="s">
        <v>35</v>
      </c>
      <c r="BT272" s="1204" t="s">
        <v>35</v>
      </c>
      <c r="BU272" s="1204" t="s">
        <v>35</v>
      </c>
      <c r="BV272" s="1204" t="s">
        <v>35</v>
      </c>
      <c r="BW272" s="1204" t="s">
        <v>35</v>
      </c>
      <c r="BX272" s="1204" t="s">
        <v>35</v>
      </c>
      <c r="BY272" s="1265" t="s">
        <v>35</v>
      </c>
      <c r="BZ272" s="1265" t="s">
        <v>35</v>
      </c>
      <c r="CA272" s="1265" t="s">
        <v>35</v>
      </c>
      <c r="CB272" s="2126"/>
      <c r="CC272" s="2126"/>
      <c r="CD272" s="2126"/>
      <c r="CE272" s="2126"/>
      <c r="CF272" s="2126"/>
      <c r="CG272" s="2126"/>
      <c r="CH272" s="2126"/>
      <c r="CI272" s="2126"/>
      <c r="CJ272" s="2126"/>
      <c r="CK272" s="2126"/>
      <c r="CL272" s="2126"/>
      <c r="CM272" s="2126"/>
      <c r="CN272" s="2126"/>
      <c r="CO272" s="2126"/>
      <c r="CP272" s="2126"/>
      <c r="CQ272" s="2126"/>
      <c r="CR272" s="2126"/>
      <c r="CS272" s="2126"/>
      <c r="CT272" s="2126"/>
      <c r="CU272" s="2126"/>
      <c r="CV272" s="2126"/>
      <c r="CW272" s="2126"/>
      <c r="CX272" s="2126"/>
      <c r="CY272" s="2126"/>
      <c r="CZ272" s="2126"/>
    </row>
    <row r="273" s="399" customFormat="true" ht="15" customHeight="true" x14ac:dyDescent="0.2">
      <c r="B273" s="398"/>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536"/>
      <c r="BB273" s="295" t="s">
        <v>112</v>
      </c>
      <c r="BC273" s="1183" t="s">
        <v>35</v>
      </c>
      <c r="BD273" s="1204" t="s">
        <v>35</v>
      </c>
      <c r="BE273" s="1204" t="s">
        <v>35</v>
      </c>
      <c r="BF273" s="1204" t="s">
        <v>35</v>
      </c>
      <c r="BG273" s="1225" t="s">
        <v>35</v>
      </c>
      <c r="BH273" s="1183" t="s">
        <v>35</v>
      </c>
      <c r="BI273" s="1204" t="s">
        <v>35</v>
      </c>
      <c r="BJ273" s="1204" t="s">
        <v>35</v>
      </c>
      <c r="BK273" s="1204" t="s">
        <v>35</v>
      </c>
      <c r="BL273" s="1225" t="s">
        <v>35</v>
      </c>
      <c r="BM273" s="1183" t="s">
        <v>35</v>
      </c>
      <c r="BN273" s="1204" t="s">
        <v>35</v>
      </c>
      <c r="BO273" s="1204" t="s">
        <v>35</v>
      </c>
      <c r="BP273" s="1204" t="s">
        <v>35</v>
      </c>
      <c r="BQ273" s="1225" t="s">
        <v>35</v>
      </c>
      <c r="BR273" s="1183" t="s">
        <v>35</v>
      </c>
      <c r="BS273" s="1204" t="s">
        <v>35</v>
      </c>
      <c r="BT273" s="1204" t="s">
        <v>35</v>
      </c>
      <c r="BU273" s="1204" t="s">
        <v>35</v>
      </c>
      <c r="BV273" s="1204" t="s">
        <v>35</v>
      </c>
      <c r="BW273" s="1204" t="s">
        <v>35</v>
      </c>
      <c r="BX273" s="1204" t="s">
        <v>35</v>
      </c>
      <c r="BY273" s="1265" t="s">
        <v>35</v>
      </c>
      <c r="BZ273" s="1265" t="s">
        <v>35</v>
      </c>
      <c r="CA273" s="1265" t="s">
        <v>35</v>
      </c>
      <c r="CB273" s="2126"/>
      <c r="CC273" s="2126"/>
      <c r="CD273" s="2126"/>
      <c r="CE273" s="2126"/>
      <c r="CF273" s="2126"/>
      <c r="CG273" s="2126"/>
      <c r="CH273" s="2126"/>
      <c r="CI273" s="2126"/>
      <c r="CJ273" s="2126"/>
      <c r="CK273" s="2126"/>
      <c r="CL273" s="2126"/>
      <c r="CM273" s="2126"/>
      <c r="CN273" s="2126"/>
      <c r="CO273" s="2126"/>
      <c r="CP273" s="2126"/>
      <c r="CQ273" s="2126"/>
      <c r="CR273" s="2126"/>
      <c r="CS273" s="2126"/>
      <c r="CT273" s="2126"/>
      <c r="CU273" s="2126"/>
      <c r="CV273" s="2126"/>
      <c r="CW273" s="2126"/>
      <c r="CX273" s="2126"/>
      <c r="CY273" s="2126"/>
      <c r="CZ273" s="2126"/>
    </row>
    <row r="274" s="399" customFormat="true" ht="15" customHeight="true" x14ac:dyDescent="0.2">
      <c r="B274" s="398"/>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536" t="s">
        <v>76</v>
      </c>
      <c r="BB274" s="295" t="s">
        <v>49</v>
      </c>
      <c r="BC274" s="1183" t="s">
        <v>35</v>
      </c>
      <c r="BD274" s="1203" t="s">
        <v>35</v>
      </c>
      <c r="BE274" s="1203" t="s">
        <v>35</v>
      </c>
      <c r="BF274" s="1203" t="s">
        <v>35</v>
      </c>
      <c r="BG274" s="1224" t="s">
        <v>35</v>
      </c>
      <c r="BH274" s="1245" t="s">
        <v>35</v>
      </c>
      <c r="BI274" s="1203" t="s">
        <v>35</v>
      </c>
      <c r="BJ274" s="1203" t="s">
        <v>35</v>
      </c>
      <c r="BK274" s="1203" t="s">
        <v>35</v>
      </c>
      <c r="BL274" s="1224" t="s">
        <v>35</v>
      </c>
      <c r="BM274" s="1245" t="s">
        <v>35</v>
      </c>
      <c r="BN274" s="1203" t="s">
        <v>35</v>
      </c>
      <c r="BO274" s="1203" t="s">
        <v>35</v>
      </c>
      <c r="BP274" s="1203" t="s">
        <v>35</v>
      </c>
      <c r="BQ274" s="1224" t="s">
        <v>35</v>
      </c>
      <c r="BR274" s="1245" t="s">
        <v>35</v>
      </c>
      <c r="BS274" s="1203" t="s">
        <v>35</v>
      </c>
      <c r="BT274" s="1203" t="s">
        <v>35</v>
      </c>
      <c r="BU274" s="1203" t="s">
        <v>35</v>
      </c>
      <c r="BV274" s="1203" t="s">
        <v>35</v>
      </c>
      <c r="BW274" s="1203" t="s">
        <v>35</v>
      </c>
      <c r="BX274" s="1203" t="s">
        <v>35</v>
      </c>
      <c r="BY274" s="1264" t="s">
        <v>35</v>
      </c>
      <c r="BZ274" s="1264" t="s">
        <v>35</v>
      </c>
      <c r="CA274" s="1264" t="s">
        <v>35</v>
      </c>
      <c r="CB274" s="2125"/>
      <c r="CC274" s="2125"/>
      <c r="CD274" s="2125"/>
      <c r="CE274" s="2125"/>
      <c r="CF274" s="2125"/>
      <c r="CG274" s="2125"/>
      <c r="CH274" s="2125"/>
      <c r="CI274" s="2125"/>
      <c r="CJ274" s="2125"/>
      <c r="CK274" s="2125"/>
      <c r="CL274" s="2125"/>
      <c r="CM274" s="2125"/>
      <c r="CN274" s="2125"/>
      <c r="CO274" s="2125"/>
      <c r="CP274" s="2125"/>
      <c r="CQ274" s="2125"/>
      <c r="CR274" s="2125"/>
      <c r="CS274" s="2125"/>
      <c r="CT274" s="2125"/>
      <c r="CU274" s="2125"/>
      <c r="CV274" s="2125"/>
      <c r="CW274" s="2125"/>
      <c r="CX274" s="2125"/>
      <c r="CY274" s="2125"/>
      <c r="CZ274" s="2125"/>
    </row>
    <row r="275" s="399" customFormat="true" ht="15" customHeight="true" x14ac:dyDescent="0.2">
      <c r="B275" s="398"/>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536"/>
      <c r="BB275" s="295" t="s">
        <v>48</v>
      </c>
      <c r="BC275" s="1183" t="s">
        <v>35</v>
      </c>
      <c r="BD275" s="1203" t="s">
        <v>35</v>
      </c>
      <c r="BE275" s="1203" t="s">
        <v>35</v>
      </c>
      <c r="BF275" s="1203" t="s">
        <v>35</v>
      </c>
      <c r="BG275" s="1224" t="s">
        <v>35</v>
      </c>
      <c r="BH275" s="1245" t="s">
        <v>35</v>
      </c>
      <c r="BI275" s="1203" t="s">
        <v>35</v>
      </c>
      <c r="BJ275" s="1203" t="s">
        <v>35</v>
      </c>
      <c r="BK275" s="1203" t="s">
        <v>35</v>
      </c>
      <c r="BL275" s="1224" t="s">
        <v>35</v>
      </c>
      <c r="BM275" s="1245" t="s">
        <v>35</v>
      </c>
      <c r="BN275" s="1203" t="s">
        <v>35</v>
      </c>
      <c r="BO275" s="1203" t="s">
        <v>35</v>
      </c>
      <c r="BP275" s="1203" t="s">
        <v>35</v>
      </c>
      <c r="BQ275" s="1224" t="s">
        <v>35</v>
      </c>
      <c r="BR275" s="1245" t="s">
        <v>35</v>
      </c>
      <c r="BS275" s="1203" t="s">
        <v>35</v>
      </c>
      <c r="BT275" s="1203" t="s">
        <v>35</v>
      </c>
      <c r="BU275" s="1203" t="s">
        <v>35</v>
      </c>
      <c r="BV275" s="1203" t="s">
        <v>35</v>
      </c>
      <c r="BW275" s="1203" t="s">
        <v>35</v>
      </c>
      <c r="BX275" s="1203" t="s">
        <v>35</v>
      </c>
      <c r="BY275" s="1264" t="s">
        <v>35</v>
      </c>
      <c r="BZ275" s="1264" t="s">
        <v>35</v>
      </c>
      <c r="CA275" s="1264" t="s">
        <v>35</v>
      </c>
      <c r="CB275" s="2125"/>
      <c r="CC275" s="2125"/>
      <c r="CD275" s="2125"/>
      <c r="CE275" s="2125"/>
      <c r="CF275" s="2125"/>
      <c r="CG275" s="2125"/>
      <c r="CH275" s="2125"/>
      <c r="CI275" s="2125"/>
      <c r="CJ275" s="2125"/>
      <c r="CK275" s="2125"/>
      <c r="CL275" s="2125"/>
      <c r="CM275" s="2125"/>
      <c r="CN275" s="2125"/>
      <c r="CO275" s="2125"/>
      <c r="CP275" s="2125"/>
      <c r="CQ275" s="2125"/>
      <c r="CR275" s="2125"/>
      <c r="CS275" s="2125"/>
      <c r="CT275" s="2125"/>
      <c r="CU275" s="2125"/>
      <c r="CV275" s="2125"/>
      <c r="CW275" s="2125"/>
      <c r="CX275" s="2125"/>
      <c r="CY275" s="2125"/>
      <c r="CZ275" s="2125"/>
    </row>
    <row r="276" s="399" customFormat="true" ht="15" customHeight="true" x14ac:dyDescent="0.2">
      <c r="B276" s="398"/>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536"/>
      <c r="BB276" s="295" t="s">
        <v>113</v>
      </c>
      <c r="BC276" s="1183" t="s">
        <v>35</v>
      </c>
      <c r="BD276" s="1203" t="s">
        <v>35</v>
      </c>
      <c r="BE276" s="1203" t="s">
        <v>35</v>
      </c>
      <c r="BF276" s="1203" t="s">
        <v>35</v>
      </c>
      <c r="BG276" s="1224" t="s">
        <v>35</v>
      </c>
      <c r="BH276" s="1245" t="s">
        <v>35</v>
      </c>
      <c r="BI276" s="1203" t="s">
        <v>35</v>
      </c>
      <c r="BJ276" s="1203" t="s">
        <v>35</v>
      </c>
      <c r="BK276" s="1203" t="s">
        <v>35</v>
      </c>
      <c r="BL276" s="1224" t="s">
        <v>35</v>
      </c>
      <c r="BM276" s="1245" t="s">
        <v>35</v>
      </c>
      <c r="BN276" s="1203" t="s">
        <v>35</v>
      </c>
      <c r="BO276" s="1203" t="s">
        <v>35</v>
      </c>
      <c r="BP276" s="1203" t="s">
        <v>35</v>
      </c>
      <c r="BQ276" s="1224" t="s">
        <v>35</v>
      </c>
      <c r="BR276" s="1245" t="s">
        <v>35</v>
      </c>
      <c r="BS276" s="1203" t="s">
        <v>35</v>
      </c>
      <c r="BT276" s="1203" t="s">
        <v>35</v>
      </c>
      <c r="BU276" s="1203" t="s">
        <v>35</v>
      </c>
      <c r="BV276" s="1203" t="s">
        <v>35</v>
      </c>
      <c r="BW276" s="1203" t="s">
        <v>35</v>
      </c>
      <c r="BX276" s="1203" t="s">
        <v>35</v>
      </c>
      <c r="BY276" s="1264" t="s">
        <v>35</v>
      </c>
      <c r="BZ276" s="1264" t="s">
        <v>35</v>
      </c>
      <c r="CA276" s="1264" t="s">
        <v>35</v>
      </c>
      <c r="CB276" s="2125"/>
      <c r="CC276" s="2125"/>
      <c r="CD276" s="2125"/>
      <c r="CE276" s="2125"/>
      <c r="CF276" s="2125"/>
      <c r="CG276" s="2125"/>
      <c r="CH276" s="2125"/>
      <c r="CI276" s="2125"/>
      <c r="CJ276" s="2125"/>
      <c r="CK276" s="2125"/>
      <c r="CL276" s="2125"/>
      <c r="CM276" s="2125"/>
      <c r="CN276" s="2125"/>
      <c r="CO276" s="2125"/>
      <c r="CP276" s="2125"/>
      <c r="CQ276" s="2125"/>
      <c r="CR276" s="2125"/>
      <c r="CS276" s="2125"/>
      <c r="CT276" s="2125"/>
      <c r="CU276" s="2125"/>
      <c r="CV276" s="2125"/>
      <c r="CW276" s="2125"/>
      <c r="CX276" s="2125"/>
      <c r="CY276" s="2125"/>
      <c r="CZ276" s="2125"/>
    </row>
    <row r="277" s="399" customFormat="true" ht="15" customHeight="true" x14ac:dyDescent="0.2">
      <c r="B277" s="398"/>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536" t="s">
        <v>77</v>
      </c>
      <c r="BB277" s="295" t="s">
        <v>78</v>
      </c>
      <c r="BC277" s="1183" t="s">
        <v>35</v>
      </c>
      <c r="BD277" s="1203" t="s">
        <v>35</v>
      </c>
      <c r="BE277" s="1203" t="s">
        <v>35</v>
      </c>
      <c r="BF277" s="1203" t="s">
        <v>35</v>
      </c>
      <c r="BG277" s="1224" t="s">
        <v>35</v>
      </c>
      <c r="BH277" s="1245" t="s">
        <v>35</v>
      </c>
      <c r="BI277" s="1203" t="s">
        <v>35</v>
      </c>
      <c r="BJ277" s="1203" t="s">
        <v>35</v>
      </c>
      <c r="BK277" s="1203" t="s">
        <v>35</v>
      </c>
      <c r="BL277" s="1224" t="s">
        <v>35</v>
      </c>
      <c r="BM277" s="1245" t="s">
        <v>35</v>
      </c>
      <c r="BN277" s="1203" t="s">
        <v>35</v>
      </c>
      <c r="BO277" s="1203" t="s">
        <v>35</v>
      </c>
      <c r="BP277" s="1203" t="s">
        <v>35</v>
      </c>
      <c r="BQ277" s="1224" t="s">
        <v>35</v>
      </c>
      <c r="BR277" s="1245" t="s">
        <v>35</v>
      </c>
      <c r="BS277" s="1203" t="s">
        <v>35</v>
      </c>
      <c r="BT277" s="1203" t="s">
        <v>35</v>
      </c>
      <c r="BU277" s="1203" t="s">
        <v>35</v>
      </c>
      <c r="BV277" s="1203" t="s">
        <v>35</v>
      </c>
      <c r="BW277" s="1203" t="s">
        <v>35</v>
      </c>
      <c r="BX277" s="1203" t="s">
        <v>35</v>
      </c>
      <c r="BY277" s="1264" t="s">
        <v>35</v>
      </c>
      <c r="BZ277" s="1264" t="s">
        <v>35</v>
      </c>
      <c r="CA277" s="1264" t="s">
        <v>35</v>
      </c>
      <c r="CB277" s="2125"/>
      <c r="CC277" s="2125"/>
      <c r="CD277" s="2125"/>
      <c r="CE277" s="2125"/>
      <c r="CF277" s="2125"/>
      <c r="CG277" s="2125"/>
      <c r="CH277" s="2125"/>
      <c r="CI277" s="2125"/>
      <c r="CJ277" s="2125"/>
      <c r="CK277" s="2125"/>
      <c r="CL277" s="2125"/>
      <c r="CM277" s="2125"/>
      <c r="CN277" s="2125"/>
      <c r="CO277" s="2125"/>
      <c r="CP277" s="2125"/>
      <c r="CQ277" s="2125"/>
      <c r="CR277" s="2125"/>
      <c r="CS277" s="2125"/>
      <c r="CT277" s="2125"/>
      <c r="CU277" s="2125"/>
      <c r="CV277" s="2125"/>
      <c r="CW277" s="2125"/>
      <c r="CX277" s="2125"/>
      <c r="CY277" s="2125"/>
      <c r="CZ277" s="2125"/>
    </row>
    <row r="278" s="399" customFormat="true" ht="15" customHeight="true" x14ac:dyDescent="0.2">
      <c r="B278" s="398"/>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536"/>
      <c r="BB278" s="295" t="s">
        <v>79</v>
      </c>
      <c r="BC278" s="1183" t="s">
        <v>35</v>
      </c>
      <c r="BD278" s="1203" t="s">
        <v>35</v>
      </c>
      <c r="BE278" s="1203" t="s">
        <v>35</v>
      </c>
      <c r="BF278" s="1203" t="s">
        <v>35</v>
      </c>
      <c r="BG278" s="1224" t="s">
        <v>35</v>
      </c>
      <c r="BH278" s="1245" t="s">
        <v>35</v>
      </c>
      <c r="BI278" s="1203" t="s">
        <v>35</v>
      </c>
      <c r="BJ278" s="1203" t="s">
        <v>35</v>
      </c>
      <c r="BK278" s="1203" t="s">
        <v>35</v>
      </c>
      <c r="BL278" s="1224" t="s">
        <v>35</v>
      </c>
      <c r="BM278" s="1245" t="s">
        <v>35</v>
      </c>
      <c r="BN278" s="1203" t="s">
        <v>35</v>
      </c>
      <c r="BO278" s="1203" t="s">
        <v>35</v>
      </c>
      <c r="BP278" s="1203" t="s">
        <v>35</v>
      </c>
      <c r="BQ278" s="1224" t="s">
        <v>35</v>
      </c>
      <c r="BR278" s="1245" t="s">
        <v>35</v>
      </c>
      <c r="BS278" s="1203" t="s">
        <v>35</v>
      </c>
      <c r="BT278" s="1203" t="s">
        <v>35</v>
      </c>
      <c r="BU278" s="1203" t="s">
        <v>35</v>
      </c>
      <c r="BV278" s="1203" t="s">
        <v>35</v>
      </c>
      <c r="BW278" s="1203" t="s">
        <v>35</v>
      </c>
      <c r="BX278" s="1203" t="s">
        <v>35</v>
      </c>
      <c r="BY278" s="1264" t="s">
        <v>35</v>
      </c>
      <c r="BZ278" s="1264" t="s">
        <v>35</v>
      </c>
      <c r="CA278" s="1264" t="s">
        <v>35</v>
      </c>
      <c r="CB278" s="2125"/>
      <c r="CC278" s="2125"/>
      <c r="CD278" s="2125"/>
      <c r="CE278" s="2125"/>
      <c r="CF278" s="2125"/>
      <c r="CG278" s="2125"/>
      <c r="CH278" s="2125"/>
      <c r="CI278" s="2125"/>
      <c r="CJ278" s="2125"/>
      <c r="CK278" s="2125"/>
      <c r="CL278" s="2125"/>
      <c r="CM278" s="2125"/>
      <c r="CN278" s="2125"/>
      <c r="CO278" s="2125"/>
      <c r="CP278" s="2125"/>
      <c r="CQ278" s="2125"/>
      <c r="CR278" s="2125"/>
      <c r="CS278" s="2125"/>
      <c r="CT278" s="2125"/>
      <c r="CU278" s="2125"/>
      <c r="CV278" s="2125"/>
      <c r="CW278" s="2125"/>
      <c r="CX278" s="2125"/>
      <c r="CY278" s="2125"/>
      <c r="CZ278" s="2125"/>
    </row>
    <row r="279" s="399" customFormat="true" ht="15" customHeight="true" x14ac:dyDescent="0.2">
      <c r="B279" s="398"/>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536"/>
      <c r="BB279" s="295" t="s">
        <v>80</v>
      </c>
      <c r="BC279" s="1183" t="s">
        <v>35</v>
      </c>
      <c r="BD279" s="1204" t="s">
        <v>35</v>
      </c>
      <c r="BE279" s="1204" t="s">
        <v>35</v>
      </c>
      <c r="BF279" s="1204" t="s">
        <v>35</v>
      </c>
      <c r="BG279" s="1225" t="s">
        <v>35</v>
      </c>
      <c r="BH279" s="1183" t="s">
        <v>35</v>
      </c>
      <c r="BI279" s="1204" t="s">
        <v>35</v>
      </c>
      <c r="BJ279" s="1204" t="s">
        <v>35</v>
      </c>
      <c r="BK279" s="1204" t="s">
        <v>35</v>
      </c>
      <c r="BL279" s="1225" t="s">
        <v>35</v>
      </c>
      <c r="BM279" s="1183" t="s">
        <v>35</v>
      </c>
      <c r="BN279" s="1204" t="s">
        <v>35</v>
      </c>
      <c r="BO279" s="1204" t="s">
        <v>35</v>
      </c>
      <c r="BP279" s="1204" t="s">
        <v>35</v>
      </c>
      <c r="BQ279" s="1225" t="s">
        <v>35</v>
      </c>
      <c r="BR279" s="1183" t="s">
        <v>35</v>
      </c>
      <c r="BS279" s="1204" t="s">
        <v>35</v>
      </c>
      <c r="BT279" s="1204" t="s">
        <v>35</v>
      </c>
      <c r="BU279" s="1204" t="s">
        <v>35</v>
      </c>
      <c r="BV279" s="1204" t="s">
        <v>35</v>
      </c>
      <c r="BW279" s="1204" t="s">
        <v>35</v>
      </c>
      <c r="BX279" s="1204" t="s">
        <v>35</v>
      </c>
      <c r="BY279" s="1265" t="s">
        <v>35</v>
      </c>
      <c r="BZ279" s="1265" t="s">
        <v>35</v>
      </c>
      <c r="CA279" s="1265" t="s">
        <v>35</v>
      </c>
      <c r="CB279" s="2126"/>
      <c r="CC279" s="2126"/>
      <c r="CD279" s="2126"/>
      <c r="CE279" s="2126"/>
      <c r="CF279" s="2126"/>
      <c r="CG279" s="2126"/>
      <c r="CH279" s="2126"/>
      <c r="CI279" s="2126"/>
      <c r="CJ279" s="2126"/>
      <c r="CK279" s="2126"/>
      <c r="CL279" s="2126"/>
      <c r="CM279" s="2126"/>
      <c r="CN279" s="2126"/>
      <c r="CO279" s="2126"/>
      <c r="CP279" s="2126"/>
      <c r="CQ279" s="2126"/>
      <c r="CR279" s="2126"/>
      <c r="CS279" s="2126"/>
      <c r="CT279" s="2126"/>
      <c r="CU279" s="2126"/>
      <c r="CV279" s="2126"/>
      <c r="CW279" s="2126"/>
      <c r="CX279" s="2126"/>
      <c r="CY279" s="2126"/>
      <c r="CZ279" s="2126"/>
    </row>
    <row r="280" s="399" customFormat="true" ht="15" customHeight="true" x14ac:dyDescent="0.2">
      <c r="B280" s="398"/>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536"/>
      <c r="BB280" s="295" t="s">
        <v>81</v>
      </c>
      <c r="BC280" s="1183" t="s">
        <v>35</v>
      </c>
      <c r="BD280" s="1204" t="s">
        <v>35</v>
      </c>
      <c r="BE280" s="1204" t="s">
        <v>35</v>
      </c>
      <c r="BF280" s="1204" t="s">
        <v>35</v>
      </c>
      <c r="BG280" s="1225" t="s">
        <v>35</v>
      </c>
      <c r="BH280" s="1183" t="s">
        <v>35</v>
      </c>
      <c r="BI280" s="1204" t="s">
        <v>35</v>
      </c>
      <c r="BJ280" s="1204" t="s">
        <v>35</v>
      </c>
      <c r="BK280" s="1204" t="s">
        <v>35</v>
      </c>
      <c r="BL280" s="1225" t="s">
        <v>35</v>
      </c>
      <c r="BM280" s="1183" t="s">
        <v>35</v>
      </c>
      <c r="BN280" s="1204" t="s">
        <v>35</v>
      </c>
      <c r="BO280" s="1204" t="s">
        <v>35</v>
      </c>
      <c r="BP280" s="1204" t="s">
        <v>35</v>
      </c>
      <c r="BQ280" s="1225" t="s">
        <v>35</v>
      </c>
      <c r="BR280" s="1183" t="s">
        <v>35</v>
      </c>
      <c r="BS280" s="1204" t="s">
        <v>35</v>
      </c>
      <c r="BT280" s="1204" t="s">
        <v>35</v>
      </c>
      <c r="BU280" s="1204" t="s">
        <v>35</v>
      </c>
      <c r="BV280" s="1204" t="s">
        <v>35</v>
      </c>
      <c r="BW280" s="1204" t="s">
        <v>35</v>
      </c>
      <c r="BX280" s="1204" t="s">
        <v>35</v>
      </c>
      <c r="BY280" s="1265" t="s">
        <v>35</v>
      </c>
      <c r="BZ280" s="1265" t="s">
        <v>35</v>
      </c>
      <c r="CA280" s="1265" t="s">
        <v>35</v>
      </c>
      <c r="CB280" s="2126"/>
      <c r="CC280" s="2126"/>
      <c r="CD280" s="2126"/>
      <c r="CE280" s="2126"/>
      <c r="CF280" s="2126"/>
      <c r="CG280" s="2126"/>
      <c r="CH280" s="2126"/>
      <c r="CI280" s="2126"/>
      <c r="CJ280" s="2126"/>
      <c r="CK280" s="2126"/>
      <c r="CL280" s="2126"/>
      <c r="CM280" s="2126"/>
      <c r="CN280" s="2126"/>
      <c r="CO280" s="2126"/>
      <c r="CP280" s="2126"/>
      <c r="CQ280" s="2126"/>
      <c r="CR280" s="2126"/>
      <c r="CS280" s="2126"/>
      <c r="CT280" s="2126"/>
      <c r="CU280" s="2126"/>
      <c r="CV280" s="2126"/>
      <c r="CW280" s="2126"/>
      <c r="CX280" s="2126"/>
      <c r="CY280" s="2126"/>
      <c r="CZ280" s="2126"/>
    </row>
    <row r="281" s="399" customFormat="true" ht="15" customHeight="true" x14ac:dyDescent="0.2">
      <c r="B281" s="398"/>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536"/>
      <c r="BB281" s="295" t="s">
        <v>82</v>
      </c>
      <c r="BC281" s="1183" t="s">
        <v>35</v>
      </c>
      <c r="BD281" s="1204" t="s">
        <v>35</v>
      </c>
      <c r="BE281" s="1204" t="s">
        <v>35</v>
      </c>
      <c r="BF281" s="1204" t="s">
        <v>35</v>
      </c>
      <c r="BG281" s="1225" t="s">
        <v>35</v>
      </c>
      <c r="BH281" s="1183" t="s">
        <v>35</v>
      </c>
      <c r="BI281" s="1204" t="s">
        <v>35</v>
      </c>
      <c r="BJ281" s="1204" t="s">
        <v>35</v>
      </c>
      <c r="BK281" s="1204" t="s">
        <v>35</v>
      </c>
      <c r="BL281" s="1225" t="s">
        <v>35</v>
      </c>
      <c r="BM281" s="1183" t="s">
        <v>35</v>
      </c>
      <c r="BN281" s="1204" t="s">
        <v>35</v>
      </c>
      <c r="BO281" s="1204" t="s">
        <v>35</v>
      </c>
      <c r="BP281" s="1204" t="s">
        <v>35</v>
      </c>
      <c r="BQ281" s="1225" t="s">
        <v>35</v>
      </c>
      <c r="BR281" s="1183" t="s">
        <v>35</v>
      </c>
      <c r="BS281" s="1204" t="s">
        <v>35</v>
      </c>
      <c r="BT281" s="1204" t="s">
        <v>35</v>
      </c>
      <c r="BU281" s="1204" t="s">
        <v>35</v>
      </c>
      <c r="BV281" s="1204" t="s">
        <v>35</v>
      </c>
      <c r="BW281" s="1204" t="s">
        <v>35</v>
      </c>
      <c r="BX281" s="1204" t="s">
        <v>35</v>
      </c>
      <c r="BY281" s="1265" t="s">
        <v>35</v>
      </c>
      <c r="BZ281" s="1265" t="s">
        <v>35</v>
      </c>
      <c r="CA281" s="1265" t="s">
        <v>35</v>
      </c>
      <c r="CB281" s="2126"/>
      <c r="CC281" s="2126"/>
      <c r="CD281" s="2126"/>
      <c r="CE281" s="2126"/>
      <c r="CF281" s="2126"/>
      <c r="CG281" s="2126"/>
      <c r="CH281" s="2126"/>
      <c r="CI281" s="2126"/>
      <c r="CJ281" s="2126"/>
      <c r="CK281" s="2126"/>
      <c r="CL281" s="2126"/>
      <c r="CM281" s="2126"/>
      <c r="CN281" s="2126"/>
      <c r="CO281" s="2126"/>
      <c r="CP281" s="2126"/>
      <c r="CQ281" s="2126"/>
      <c r="CR281" s="2126"/>
      <c r="CS281" s="2126"/>
      <c r="CT281" s="2126"/>
      <c r="CU281" s="2126"/>
      <c r="CV281" s="2126"/>
      <c r="CW281" s="2126"/>
      <c r="CX281" s="2126"/>
      <c r="CY281" s="2126"/>
      <c r="CZ281" s="2126"/>
    </row>
    <row r="282" s="399" customFormat="true" ht="15" customHeight="true" x14ac:dyDescent="0.2">
      <c r="B282" s="398"/>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536"/>
      <c r="BB282" s="295" t="s">
        <v>83</v>
      </c>
      <c r="BC282" s="1183" t="s">
        <v>35</v>
      </c>
      <c r="BD282" s="1204" t="s">
        <v>35</v>
      </c>
      <c r="BE282" s="1204" t="s">
        <v>35</v>
      </c>
      <c r="BF282" s="1204" t="s">
        <v>35</v>
      </c>
      <c r="BG282" s="1225" t="s">
        <v>35</v>
      </c>
      <c r="BH282" s="1183" t="s">
        <v>35</v>
      </c>
      <c r="BI282" s="1204" t="s">
        <v>35</v>
      </c>
      <c r="BJ282" s="1204" t="s">
        <v>35</v>
      </c>
      <c r="BK282" s="1204" t="s">
        <v>35</v>
      </c>
      <c r="BL282" s="1225" t="s">
        <v>35</v>
      </c>
      <c r="BM282" s="1183" t="s">
        <v>35</v>
      </c>
      <c r="BN282" s="1204" t="s">
        <v>35</v>
      </c>
      <c r="BO282" s="1204" t="s">
        <v>35</v>
      </c>
      <c r="BP282" s="1204" t="s">
        <v>35</v>
      </c>
      <c r="BQ282" s="1225" t="s">
        <v>35</v>
      </c>
      <c r="BR282" s="1183" t="s">
        <v>35</v>
      </c>
      <c r="BS282" s="1204" t="s">
        <v>35</v>
      </c>
      <c r="BT282" s="1204" t="s">
        <v>35</v>
      </c>
      <c r="BU282" s="1204" t="s">
        <v>35</v>
      </c>
      <c r="BV282" s="1204" t="s">
        <v>35</v>
      </c>
      <c r="BW282" s="1204" t="s">
        <v>35</v>
      </c>
      <c r="BX282" s="1204" t="s">
        <v>35</v>
      </c>
      <c r="BY282" s="1265" t="s">
        <v>35</v>
      </c>
      <c r="BZ282" s="1265" t="s">
        <v>35</v>
      </c>
      <c r="CA282" s="1265" t="s">
        <v>35</v>
      </c>
      <c r="CB282" s="2126"/>
      <c r="CC282" s="2126"/>
      <c r="CD282" s="2126"/>
      <c r="CE282" s="2126"/>
      <c r="CF282" s="2126"/>
      <c r="CG282" s="2126"/>
      <c r="CH282" s="2126"/>
      <c r="CI282" s="2126"/>
      <c r="CJ282" s="2126"/>
      <c r="CK282" s="2126"/>
      <c r="CL282" s="2126"/>
      <c r="CM282" s="2126"/>
      <c r="CN282" s="2126"/>
      <c r="CO282" s="2126"/>
      <c r="CP282" s="2126"/>
      <c r="CQ282" s="2126"/>
      <c r="CR282" s="2126"/>
      <c r="CS282" s="2126"/>
      <c r="CT282" s="2126"/>
      <c r="CU282" s="2126"/>
      <c r="CV282" s="2126"/>
      <c r="CW282" s="2126"/>
      <c r="CX282" s="2126"/>
      <c r="CY282" s="2126"/>
      <c r="CZ282" s="2126"/>
    </row>
    <row r="283" s="399" customFormat="true" ht="15" customHeight="true" x14ac:dyDescent="0.2">
      <c r="B283" s="398"/>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536"/>
      <c r="BB283" s="295" t="s">
        <v>84</v>
      </c>
      <c r="BC283" s="1183" t="s">
        <v>35</v>
      </c>
      <c r="BD283" s="1204" t="s">
        <v>35</v>
      </c>
      <c r="BE283" s="1204" t="s">
        <v>35</v>
      </c>
      <c r="BF283" s="1204" t="s">
        <v>35</v>
      </c>
      <c r="BG283" s="1225" t="s">
        <v>35</v>
      </c>
      <c r="BH283" s="1183" t="s">
        <v>35</v>
      </c>
      <c r="BI283" s="1204" t="s">
        <v>35</v>
      </c>
      <c r="BJ283" s="1204" t="s">
        <v>35</v>
      </c>
      <c r="BK283" s="1204" t="s">
        <v>35</v>
      </c>
      <c r="BL283" s="1225" t="s">
        <v>35</v>
      </c>
      <c r="BM283" s="1183" t="s">
        <v>35</v>
      </c>
      <c r="BN283" s="1204" t="s">
        <v>35</v>
      </c>
      <c r="BO283" s="1204" t="s">
        <v>35</v>
      </c>
      <c r="BP283" s="1204" t="s">
        <v>35</v>
      </c>
      <c r="BQ283" s="1225" t="s">
        <v>35</v>
      </c>
      <c r="BR283" s="1183" t="s">
        <v>35</v>
      </c>
      <c r="BS283" s="1204" t="s">
        <v>35</v>
      </c>
      <c r="BT283" s="1204" t="s">
        <v>35</v>
      </c>
      <c r="BU283" s="1204" t="s">
        <v>35</v>
      </c>
      <c r="BV283" s="1204" t="s">
        <v>35</v>
      </c>
      <c r="BW283" s="1204" t="s">
        <v>35</v>
      </c>
      <c r="BX283" s="1204" t="s">
        <v>35</v>
      </c>
      <c r="BY283" s="1265" t="s">
        <v>35</v>
      </c>
      <c r="BZ283" s="1265" t="s">
        <v>35</v>
      </c>
      <c r="CA283" s="1265" t="s">
        <v>35</v>
      </c>
      <c r="CB283" s="2126"/>
      <c r="CC283" s="2126"/>
      <c r="CD283" s="2126"/>
      <c r="CE283" s="2126"/>
      <c r="CF283" s="2126"/>
      <c r="CG283" s="2126"/>
      <c r="CH283" s="2126"/>
      <c r="CI283" s="2126"/>
      <c r="CJ283" s="2126"/>
      <c r="CK283" s="2126"/>
      <c r="CL283" s="2126"/>
      <c r="CM283" s="2126"/>
      <c r="CN283" s="2126"/>
      <c r="CO283" s="2126"/>
      <c r="CP283" s="2126"/>
      <c r="CQ283" s="2126"/>
      <c r="CR283" s="2126"/>
      <c r="CS283" s="2126"/>
      <c r="CT283" s="2126"/>
      <c r="CU283" s="2126"/>
      <c r="CV283" s="2126"/>
      <c r="CW283" s="2126"/>
      <c r="CX283" s="2126"/>
      <c r="CY283" s="2126"/>
      <c r="CZ283" s="2126"/>
    </row>
    <row r="284" s="399" customFormat="true" ht="15" customHeight="true" x14ac:dyDescent="0.2">
      <c r="B284" s="398"/>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541"/>
      <c r="BB284" s="296" t="s">
        <v>113</v>
      </c>
      <c r="BC284" s="1184" t="s">
        <v>35</v>
      </c>
      <c r="BD284" s="1205" t="s">
        <v>35</v>
      </c>
      <c r="BE284" s="1205" t="s">
        <v>35</v>
      </c>
      <c r="BF284" s="1205" t="s">
        <v>35</v>
      </c>
      <c r="BG284" s="1226" t="s">
        <v>35</v>
      </c>
      <c r="BH284" s="1246" t="s">
        <v>35</v>
      </c>
      <c r="BI284" s="1205" t="s">
        <v>35</v>
      </c>
      <c r="BJ284" s="1205" t="s">
        <v>35</v>
      </c>
      <c r="BK284" s="1205" t="s">
        <v>35</v>
      </c>
      <c r="BL284" s="1226" t="s">
        <v>35</v>
      </c>
      <c r="BM284" s="1246" t="s">
        <v>35</v>
      </c>
      <c r="BN284" s="1205" t="s">
        <v>35</v>
      </c>
      <c r="BO284" s="1205" t="s">
        <v>35</v>
      </c>
      <c r="BP284" s="1205" t="s">
        <v>35</v>
      </c>
      <c r="BQ284" s="1226" t="s">
        <v>35</v>
      </c>
      <c r="BR284" s="1246" t="s">
        <v>35</v>
      </c>
      <c r="BS284" s="1205" t="s">
        <v>35</v>
      </c>
      <c r="BT284" s="1205" t="s">
        <v>35</v>
      </c>
      <c r="BU284" s="1205" t="s">
        <v>35</v>
      </c>
      <c r="BV284" s="1205" t="s">
        <v>35</v>
      </c>
      <c r="BW284" s="1205" t="s">
        <v>35</v>
      </c>
      <c r="BX284" s="1205" t="s">
        <v>35</v>
      </c>
      <c r="BY284" s="1266" t="s">
        <v>35</v>
      </c>
      <c r="BZ284" s="1266" t="s">
        <v>35</v>
      </c>
      <c r="CA284" s="1266" t="s">
        <v>35</v>
      </c>
      <c r="CB284" s="2127"/>
      <c r="CC284" s="2127"/>
      <c r="CD284" s="2127"/>
      <c r="CE284" s="2127"/>
      <c r="CF284" s="2127"/>
      <c r="CG284" s="2127"/>
      <c r="CH284" s="2127"/>
      <c r="CI284" s="2127"/>
      <c r="CJ284" s="2127"/>
      <c r="CK284" s="2127"/>
      <c r="CL284" s="2127"/>
      <c r="CM284" s="2127"/>
      <c r="CN284" s="2127"/>
      <c r="CO284" s="2127"/>
      <c r="CP284" s="2127"/>
      <c r="CQ284" s="2127"/>
      <c r="CR284" s="2127"/>
      <c r="CS284" s="2127"/>
      <c r="CT284" s="2127"/>
      <c r="CU284" s="2127"/>
      <c r="CV284" s="2127"/>
      <c r="CW284" s="2127"/>
      <c r="CX284" s="2127"/>
      <c r="CY284" s="2127"/>
      <c r="CZ284" s="2127"/>
    </row>
    <row r="285" s="399" customFormat="true" ht="15" customHeight="true" x14ac:dyDescent="0.2">
      <c r="B285" s="398"/>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9" customFormat="true" ht="15" customHeight="true" x14ac:dyDescent="0.2">
      <c r="B286" s="398"/>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9" customFormat="true" ht="15" customHeight="true" x14ac:dyDescent="0.2">
      <c r="B287" s="398"/>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9" customFormat="true" ht="15" customHeight="true" x14ac:dyDescent="0.2">
      <c r="B288" s="398"/>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9" customFormat="true" ht="15" customHeight="true" x14ac:dyDescent="0.2">
      <c r="A289" s="411"/>
      <c r="B289" s="412"/>
      <c r="C289" s="413"/>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9" customFormat="true" ht="15" customHeight="true" x14ac:dyDescent="0.2">
      <c r="A290" s="658"/>
      <c r="B290" s="659"/>
      <c r="C290" s="660"/>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9" customFormat="true" ht="15" customHeight="true" x14ac:dyDescent="0.2">
      <c r="A291" s="661"/>
      <c r="B291" s="662"/>
      <c r="C291" s="663"/>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9" customFormat="true" ht="15" customHeight="true" x14ac:dyDescent="0.2">
      <c r="A292" s="664"/>
      <c r="B292" s="665"/>
      <c r="C292" s="66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9" customFormat="true" ht="15" customHeight="true" x14ac:dyDescent="0.2">
      <c r="A293" s="667"/>
      <c r="B293" s="668"/>
      <c r="C293" s="669"/>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9" customFormat="true" ht="15" customHeight="true" x14ac:dyDescent="0.2">
      <c r="A294" s="670"/>
      <c r="B294" s="671"/>
      <c r="C294" s="672"/>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9" customFormat="true" ht="15" customHeight="true" x14ac:dyDescent="0.2">
      <c r="A295" s="670"/>
      <c r="B295" s="671"/>
      <c r="C295" s="672"/>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9" customFormat="true" ht="15" customHeight="true" x14ac:dyDescent="0.2">
      <c r="A296" s="670"/>
      <c r="B296" s="673"/>
      <c r="C296" s="672"/>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9" customFormat="true" ht="15" customHeight="true" x14ac:dyDescent="0.2">
      <c r="A297" s="674"/>
      <c r="B297" s="675"/>
      <c r="C297" s="67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9" customFormat="true" ht="15" customHeight="true" x14ac:dyDescent="0.2">
      <c r="B298" s="398"/>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9" customFormat="true" ht="15" customHeight="true" x14ac:dyDescent="0.2">
      <c r="A299" s="414"/>
      <c r="B299" s="415"/>
      <c r="C299" s="416"/>
      <c r="D299" s="417"/>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9" customFormat="true" ht="15" customHeight="true" x14ac:dyDescent="0.2">
      <c r="A300" s="677"/>
      <c r="B300" s="678"/>
      <c r="C300" s="679"/>
      <c r="D300" s="680"/>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9" customFormat="true" ht="15" customHeight="true" x14ac:dyDescent="0.2">
      <c r="A301" s="681"/>
      <c r="B301" s="682"/>
      <c r="C301" s="683"/>
      <c r="D301" s="684"/>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9" customFormat="true" ht="15" customHeight="true" x14ac:dyDescent="0.2">
      <c r="A302" s="685"/>
      <c r="B302" s="686"/>
      <c r="C302" s="687"/>
      <c r="D302" s="688"/>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9" customFormat="true" ht="15" customHeight="true" x14ac:dyDescent="0.2">
      <c r="A303" s="689"/>
      <c r="B303" s="690"/>
      <c r="C303" s="691"/>
      <c r="D303" s="692"/>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9" customFormat="true" ht="15" customHeight="true" x14ac:dyDescent="0.2">
      <c r="A304" s="693"/>
      <c r="B304" s="694"/>
      <c r="C304" s="695"/>
      <c r="D304" s="69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9" customFormat="true" ht="15" customHeight="true" x14ac:dyDescent="0.2">
      <c r="A305" s="697"/>
      <c r="B305" s="698"/>
      <c r="C305" s="699"/>
      <c r="D305" s="700"/>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9" customFormat="true" ht="15" customHeight="true" x14ac:dyDescent="0.2">
      <c r="B306" s="398"/>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9" customFormat="true" ht="15" customHeight="true" x14ac:dyDescent="0.2">
      <c r="B307" s="398"/>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9" customFormat="true" ht="15" customHeight="true" x14ac:dyDescent="0.2">
      <c r="B308" s="398"/>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9" customFormat="true" ht="15" customHeight="true" x14ac:dyDescent="0.2">
      <c r="B309" s="398"/>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9" customFormat="true" ht="15" customHeight="true" x14ac:dyDescent="0.2">
      <c r="B310" s="398"/>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9" customFormat="true" ht="15" customHeight="true" x14ac:dyDescent="0.2">
      <c r="B311" s="398"/>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9" customFormat="true" ht="15" customHeight="true" x14ac:dyDescent="0.2">
      <c r="B312" s="398"/>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9" customFormat="true" ht="15" customHeight="true" x14ac:dyDescent="0.2">
      <c r="B313" s="398"/>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9" customFormat="true" ht="15" customHeight="true" x14ac:dyDescent="0.2">
      <c r="B314" s="398"/>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9" customFormat="true" ht="15" customHeight="true" x14ac:dyDescent="0.2">
      <c r="B315" s="398"/>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9" customFormat="true" ht="15" customHeight="true" x14ac:dyDescent="0.2">
      <c r="B316" s="398"/>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9" customFormat="true" ht="15" customHeight="true" x14ac:dyDescent="0.2">
      <c r="B317" s="398"/>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9" customFormat="true" ht="15" customHeight="true" x14ac:dyDescent="0.2">
      <c r="B318" s="398"/>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9" customFormat="true" ht="15" customHeight="true" x14ac:dyDescent="0.2">
      <c r="B319" s="398"/>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9" customFormat="true" ht="15" customHeight="true" x14ac:dyDescent="0.2">
      <c r="B320" s="398"/>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9" customFormat="true" ht="15" customHeight="true" x14ac:dyDescent="0.2">
      <c r="B321" s="398"/>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9" customFormat="true" ht="15" customHeight="true" x14ac:dyDescent="0.2">
      <c r="B322" s="398"/>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9" customFormat="true" ht="15" customHeight="true" x14ac:dyDescent="0.2">
      <c r="B323" s="398"/>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9" customFormat="true" ht="15" customHeight="true" x14ac:dyDescent="0.2">
      <c r="B324" s="398"/>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9" customFormat="true" ht="15" customHeight="true" x14ac:dyDescent="0.2">
      <c r="B325" s="398"/>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9" customFormat="true" ht="15" customHeight="true" x14ac:dyDescent="0.2">
      <c r="B326" s="398"/>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9" customFormat="true" ht="15" customHeight="true" x14ac:dyDescent="0.2">
      <c r="B327" s="398"/>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9" customFormat="true" ht="15" customHeight="true" x14ac:dyDescent="0.2">
      <c r="B328" s="398"/>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9" customFormat="true" ht="250.15" customHeight="true" x14ac:dyDescent="0.2">
      <c r="B329" s="398"/>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9" customFormat="true" ht="15" customHeight="true" x14ac:dyDescent="0.2">
      <c r="B339" s="398"/>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542" t="s">
        <v>114</v>
      </c>
      <c r="BD339" s="2522"/>
      <c r="BE339" s="2522"/>
      <c r="BF339" s="2522"/>
      <c r="BG339" s="2523"/>
      <c r="BH339" s="2521" t="s">
        <v>38</v>
      </c>
      <c r="BI339" s="2522"/>
      <c r="BJ339" s="2522"/>
      <c r="BK339" s="2522"/>
      <c r="BL339" s="2523"/>
      <c r="BM339" s="2521" t="s">
        <v>37</v>
      </c>
      <c r="BN339" s="2522"/>
      <c r="BO339" s="2522"/>
      <c r="BP339" s="2522"/>
      <c r="BQ339" s="2524"/>
      <c r="BR339" s="2040" t="s">
        <v>137</v>
      </c>
      <c r="BS339" s="2041"/>
      <c r="BT339" s="2041"/>
      <c r="BU339" s="2041"/>
      <c r="BV339" s="2041"/>
      <c r="BW339" s="2041"/>
      <c r="BX339" s="2041"/>
      <c r="BY339" s="2042"/>
      <c r="BZ339" s="313"/>
      <c r="CA339" s="313"/>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9" customFormat="true" ht="24" x14ac:dyDescent="0.2">
      <c r="B340" s="398"/>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149</v>
      </c>
      <c r="BS340" s="180" t="s">
        <v>150</v>
      </c>
      <c r="BT340" s="180" t="s">
        <v>151</v>
      </c>
      <c r="BU340" s="180" t="s">
        <v>152</v>
      </c>
      <c r="BV340" s="180" t="s">
        <v>153</v>
      </c>
      <c r="BW340" s="180" t="s">
        <v>154</v>
      </c>
      <c r="BX340" s="180" t="s">
        <v>155</v>
      </c>
      <c r="BY340" s="181" t="s">
        <v>156</v>
      </c>
      <c r="BZ340" s="181" t="s">
        <v>157</v>
      </c>
      <c r="CA340" s="181" t="s">
        <v>158</v>
      </c>
      <c r="CB340" s="2128"/>
      <c r="CC340" s="2128"/>
      <c r="CD340" s="2128"/>
      <c r="CE340" s="2128"/>
      <c r="CF340" s="2128"/>
      <c r="CG340" s="2128"/>
      <c r="CH340" s="2128"/>
      <c r="CI340" s="2128"/>
      <c r="CJ340" s="2128"/>
      <c r="CK340" s="2128"/>
      <c r="CL340" s="2128"/>
      <c r="CM340" s="2128"/>
      <c r="CN340" s="2128"/>
      <c r="CO340" s="2128"/>
      <c r="CP340" s="2128"/>
      <c r="CQ340" s="2128"/>
      <c r="CR340" s="2128"/>
      <c r="CS340" s="2128"/>
      <c r="CT340" s="2128"/>
      <c r="CU340" s="2128"/>
      <c r="CV340" s="2128"/>
      <c r="CW340" s="2128"/>
      <c r="CX340" s="2128"/>
      <c r="CY340" s="2128"/>
      <c r="CZ340" s="2128"/>
    </row>
    <row r="341" s="399" customFormat="true" ht="15" customHeight="true" x14ac:dyDescent="0.2">
      <c r="B341" s="398"/>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525" t="s">
        <v>144</v>
      </c>
      <c r="BB341" s="162" t="s">
        <v>49</v>
      </c>
      <c r="BC341" s="1185" t="s">
        <v>35</v>
      </c>
      <c r="BD341" s="1206" t="s">
        <v>35</v>
      </c>
      <c r="BE341" s="1206" t="s">
        <v>35</v>
      </c>
      <c r="BF341" s="1206" t="s">
        <v>35</v>
      </c>
      <c r="BG341" s="1227" t="s">
        <v>35</v>
      </c>
      <c r="BH341" s="1247" t="s">
        <v>35</v>
      </c>
      <c r="BI341" s="1206" t="s">
        <v>35</v>
      </c>
      <c r="BJ341" s="1206" t="s">
        <v>35</v>
      </c>
      <c r="BK341" s="1206" t="s">
        <v>35</v>
      </c>
      <c r="BL341" s="1227" t="s">
        <v>35</v>
      </c>
      <c r="BM341" s="1247" t="s">
        <v>35</v>
      </c>
      <c r="BN341" s="1206" t="s">
        <v>35</v>
      </c>
      <c r="BO341" s="1206" t="s">
        <v>35</v>
      </c>
      <c r="BP341" s="1206" t="s">
        <v>35</v>
      </c>
      <c r="BQ341" s="1227" t="s">
        <v>35</v>
      </c>
      <c r="BR341" s="1247" t="s">
        <v>35</v>
      </c>
      <c r="BS341" s="1206" t="s">
        <v>35</v>
      </c>
      <c r="BT341" s="1206" t="s">
        <v>35</v>
      </c>
      <c r="BU341" s="1206" t="s">
        <v>35</v>
      </c>
      <c r="BV341" s="1206" t="s">
        <v>35</v>
      </c>
      <c r="BW341" s="1206" t="s">
        <v>35</v>
      </c>
      <c r="BX341" s="1206" t="s">
        <v>35</v>
      </c>
      <c r="BY341" s="1267" t="s">
        <v>35</v>
      </c>
      <c r="BZ341" s="1267" t="s">
        <v>35</v>
      </c>
      <c r="CA341" s="1267" t="s">
        <v>35</v>
      </c>
      <c r="CB341" s="2129"/>
      <c r="CC341" s="2129"/>
      <c r="CD341" s="2129"/>
      <c r="CE341" s="2129"/>
      <c r="CF341" s="2129"/>
      <c r="CG341" s="2129"/>
      <c r="CH341" s="2129"/>
      <c r="CI341" s="2129"/>
      <c r="CJ341" s="2129"/>
      <c r="CK341" s="2129"/>
      <c r="CL341" s="2129"/>
      <c r="CM341" s="2129"/>
      <c r="CN341" s="2129"/>
      <c r="CO341" s="2129"/>
      <c r="CP341" s="2129"/>
      <c r="CQ341" s="2129"/>
      <c r="CR341" s="2129"/>
      <c r="CS341" s="2129"/>
      <c r="CT341" s="2129"/>
      <c r="CU341" s="2129"/>
      <c r="CV341" s="2129"/>
      <c r="CW341" s="2129"/>
      <c r="CX341" s="2129"/>
      <c r="CY341" s="2129"/>
      <c r="CZ341" s="2129"/>
    </row>
    <row r="342" s="399" customFormat="true" ht="15" customHeight="true" x14ac:dyDescent="0.2">
      <c r="B342" s="398"/>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526"/>
      <c r="BB342" s="163" t="s">
        <v>48</v>
      </c>
      <c r="BC342" s="1186" t="s">
        <v>35</v>
      </c>
      <c r="BD342" s="1207" t="s">
        <v>35</v>
      </c>
      <c r="BE342" s="1207" t="s">
        <v>35</v>
      </c>
      <c r="BF342" s="1207" t="s">
        <v>35</v>
      </c>
      <c r="BG342" s="1228" t="s">
        <v>35</v>
      </c>
      <c r="BH342" s="1248" t="s">
        <v>35</v>
      </c>
      <c r="BI342" s="1207" t="s">
        <v>35</v>
      </c>
      <c r="BJ342" s="1207" t="s">
        <v>35</v>
      </c>
      <c r="BK342" s="1207" t="s">
        <v>35</v>
      </c>
      <c r="BL342" s="1228" t="s">
        <v>35</v>
      </c>
      <c r="BM342" s="1248" t="s">
        <v>35</v>
      </c>
      <c r="BN342" s="1207" t="s">
        <v>35</v>
      </c>
      <c r="BO342" s="1207" t="s">
        <v>35</v>
      </c>
      <c r="BP342" s="1207" t="s">
        <v>35</v>
      </c>
      <c r="BQ342" s="1228" t="s">
        <v>35</v>
      </c>
      <c r="BR342" s="1248" t="s">
        <v>35</v>
      </c>
      <c r="BS342" s="1207" t="s">
        <v>35</v>
      </c>
      <c r="BT342" s="1207" t="s">
        <v>35</v>
      </c>
      <c r="BU342" s="1207" t="s">
        <v>35</v>
      </c>
      <c r="BV342" s="1207" t="s">
        <v>35</v>
      </c>
      <c r="BW342" s="1207" t="s">
        <v>35</v>
      </c>
      <c r="BX342" s="1207" t="s">
        <v>35</v>
      </c>
      <c r="BY342" s="1268" t="s">
        <v>35</v>
      </c>
      <c r="BZ342" s="1268" t="s">
        <v>35</v>
      </c>
      <c r="CA342" s="1268" t="s">
        <v>35</v>
      </c>
      <c r="CB342" s="2130"/>
      <c r="CC342" s="2130"/>
      <c r="CD342" s="2130"/>
      <c r="CE342" s="2130"/>
      <c r="CF342" s="2130"/>
      <c r="CG342" s="2130"/>
      <c r="CH342" s="2130"/>
      <c r="CI342" s="2130"/>
      <c r="CJ342" s="2130"/>
      <c r="CK342" s="2130"/>
      <c r="CL342" s="2130"/>
      <c r="CM342" s="2130"/>
      <c r="CN342" s="2130"/>
      <c r="CO342" s="2130"/>
      <c r="CP342" s="2130"/>
      <c r="CQ342" s="2130"/>
      <c r="CR342" s="2130"/>
      <c r="CS342" s="2130"/>
      <c r="CT342" s="2130"/>
      <c r="CU342" s="2130"/>
      <c r="CV342" s="2130"/>
      <c r="CW342" s="2130"/>
      <c r="CX342" s="2130"/>
      <c r="CY342" s="2130"/>
      <c r="CZ342" s="2130"/>
    </row>
    <row r="343" s="399" customFormat="true" ht="15" customHeight="true" x14ac:dyDescent="0.2">
      <c r="B343" s="398"/>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527" t="s">
        <v>139</v>
      </c>
      <c r="BB343" s="163" t="s">
        <v>49</v>
      </c>
      <c r="BC343" s="1186" t="s">
        <v>35</v>
      </c>
      <c r="BD343" s="1207" t="s">
        <v>35</v>
      </c>
      <c r="BE343" s="1207" t="s">
        <v>35</v>
      </c>
      <c r="BF343" s="1207" t="s">
        <v>35</v>
      </c>
      <c r="BG343" s="1228" t="s">
        <v>35</v>
      </c>
      <c r="BH343" s="1248" t="s">
        <v>35</v>
      </c>
      <c r="BI343" s="1207" t="s">
        <v>35</v>
      </c>
      <c r="BJ343" s="1207" t="s">
        <v>35</v>
      </c>
      <c r="BK343" s="1207" t="s">
        <v>35</v>
      </c>
      <c r="BL343" s="1228" t="s">
        <v>35</v>
      </c>
      <c r="BM343" s="1248" t="s">
        <v>35</v>
      </c>
      <c r="BN343" s="1207" t="s">
        <v>35</v>
      </c>
      <c r="BO343" s="1207" t="s">
        <v>35</v>
      </c>
      <c r="BP343" s="1207" t="s">
        <v>35</v>
      </c>
      <c r="BQ343" s="1228" t="s">
        <v>35</v>
      </c>
      <c r="BR343" s="1248" t="s">
        <v>35</v>
      </c>
      <c r="BS343" s="1207" t="s">
        <v>35</v>
      </c>
      <c r="BT343" s="1207" t="s">
        <v>35</v>
      </c>
      <c r="BU343" s="1207" t="s">
        <v>35</v>
      </c>
      <c r="BV343" s="1207" t="s">
        <v>35</v>
      </c>
      <c r="BW343" s="1207" t="s">
        <v>35</v>
      </c>
      <c r="BX343" s="1207" t="s">
        <v>35</v>
      </c>
      <c r="BY343" s="1268" t="s">
        <v>35</v>
      </c>
      <c r="BZ343" s="1268" t="s">
        <v>35</v>
      </c>
      <c r="CA343" s="1268" t="s">
        <v>35</v>
      </c>
      <c r="CB343" s="2130"/>
      <c r="CC343" s="2130"/>
      <c r="CD343" s="2130"/>
      <c r="CE343" s="2130"/>
      <c r="CF343" s="2130"/>
      <c r="CG343" s="2130"/>
      <c r="CH343" s="2130"/>
      <c r="CI343" s="2130"/>
      <c r="CJ343" s="2130"/>
      <c r="CK343" s="2130"/>
      <c r="CL343" s="2130"/>
      <c r="CM343" s="2130"/>
      <c r="CN343" s="2130"/>
      <c r="CO343" s="2130"/>
      <c r="CP343" s="2130"/>
      <c r="CQ343" s="2130"/>
      <c r="CR343" s="2130"/>
      <c r="CS343" s="2130"/>
      <c r="CT343" s="2130"/>
      <c r="CU343" s="2130"/>
      <c r="CV343" s="2130"/>
      <c r="CW343" s="2130"/>
      <c r="CX343" s="2130"/>
      <c r="CY343" s="2130"/>
      <c r="CZ343" s="2130"/>
    </row>
    <row r="344" s="399" customFormat="true" ht="15" customHeight="true" x14ac:dyDescent="0.2">
      <c r="B344" s="398"/>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526"/>
      <c r="BB344" s="163" t="s">
        <v>48</v>
      </c>
      <c r="BC344" s="1186" t="s">
        <v>35</v>
      </c>
      <c r="BD344" s="1207" t="s">
        <v>35</v>
      </c>
      <c r="BE344" s="1207" t="s">
        <v>35</v>
      </c>
      <c r="BF344" s="1207" t="s">
        <v>35</v>
      </c>
      <c r="BG344" s="1228" t="s">
        <v>35</v>
      </c>
      <c r="BH344" s="1248" t="s">
        <v>35</v>
      </c>
      <c r="BI344" s="1207" t="s">
        <v>35</v>
      </c>
      <c r="BJ344" s="1207" t="s">
        <v>35</v>
      </c>
      <c r="BK344" s="1207" t="s">
        <v>35</v>
      </c>
      <c r="BL344" s="1228" t="s">
        <v>35</v>
      </c>
      <c r="BM344" s="1248" t="s">
        <v>35</v>
      </c>
      <c r="BN344" s="1207" t="s">
        <v>35</v>
      </c>
      <c r="BO344" s="1207" t="s">
        <v>35</v>
      </c>
      <c r="BP344" s="1207" t="s">
        <v>35</v>
      </c>
      <c r="BQ344" s="1228" t="s">
        <v>35</v>
      </c>
      <c r="BR344" s="1248" t="s">
        <v>35</v>
      </c>
      <c r="BS344" s="1207" t="s">
        <v>35</v>
      </c>
      <c r="BT344" s="1207" t="s">
        <v>35</v>
      </c>
      <c r="BU344" s="1207" t="s">
        <v>35</v>
      </c>
      <c r="BV344" s="1207" t="s">
        <v>35</v>
      </c>
      <c r="BW344" s="1207" t="s">
        <v>35</v>
      </c>
      <c r="BX344" s="1207" t="s">
        <v>35</v>
      </c>
      <c r="BY344" s="1268" t="s">
        <v>35</v>
      </c>
      <c r="BZ344" s="1268" t="s">
        <v>35</v>
      </c>
      <c r="CA344" s="1268" t="s">
        <v>35</v>
      </c>
      <c r="CB344" s="2130"/>
      <c r="CC344" s="2130"/>
      <c r="CD344" s="2130"/>
      <c r="CE344" s="2130"/>
      <c r="CF344" s="2130"/>
      <c r="CG344" s="2130"/>
      <c r="CH344" s="2130"/>
      <c r="CI344" s="2130"/>
      <c r="CJ344" s="2130"/>
      <c r="CK344" s="2130"/>
      <c r="CL344" s="2130"/>
      <c r="CM344" s="2130"/>
      <c r="CN344" s="2130"/>
      <c r="CO344" s="2130"/>
      <c r="CP344" s="2130"/>
      <c r="CQ344" s="2130"/>
      <c r="CR344" s="2130"/>
      <c r="CS344" s="2130"/>
      <c r="CT344" s="2130"/>
      <c r="CU344" s="2130"/>
      <c r="CV344" s="2130"/>
      <c r="CW344" s="2130"/>
      <c r="CX344" s="2130"/>
      <c r="CY344" s="2130"/>
      <c r="CZ344" s="2130"/>
    </row>
    <row r="345" s="399" customFormat="true" ht="15" customHeight="true" x14ac:dyDescent="0.2">
      <c r="B345" s="398"/>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527" t="s">
        <v>140</v>
      </c>
      <c r="BB345" s="163" t="s">
        <v>49</v>
      </c>
      <c r="BC345" s="1186" t="s">
        <v>35</v>
      </c>
      <c r="BD345" s="1207" t="s">
        <v>35</v>
      </c>
      <c r="BE345" s="1207" t="s">
        <v>35</v>
      </c>
      <c r="BF345" s="1207" t="s">
        <v>35</v>
      </c>
      <c r="BG345" s="1228" t="s">
        <v>35</v>
      </c>
      <c r="BH345" s="1248" t="s">
        <v>35</v>
      </c>
      <c r="BI345" s="1207" t="s">
        <v>35</v>
      </c>
      <c r="BJ345" s="1207" t="s">
        <v>35</v>
      </c>
      <c r="BK345" s="1207" t="s">
        <v>35</v>
      </c>
      <c r="BL345" s="1228" t="s">
        <v>35</v>
      </c>
      <c r="BM345" s="1248" t="s">
        <v>35</v>
      </c>
      <c r="BN345" s="1207" t="s">
        <v>35</v>
      </c>
      <c r="BO345" s="1207" t="s">
        <v>35</v>
      </c>
      <c r="BP345" s="1207" t="s">
        <v>35</v>
      </c>
      <c r="BQ345" s="1228" t="s">
        <v>35</v>
      </c>
      <c r="BR345" s="1248" t="s">
        <v>35</v>
      </c>
      <c r="BS345" s="1207" t="s">
        <v>35</v>
      </c>
      <c r="BT345" s="1207" t="s">
        <v>35</v>
      </c>
      <c r="BU345" s="1207" t="s">
        <v>35</v>
      </c>
      <c r="BV345" s="1207" t="s">
        <v>35</v>
      </c>
      <c r="BW345" s="1207" t="s">
        <v>35</v>
      </c>
      <c r="BX345" s="1207" t="s">
        <v>35</v>
      </c>
      <c r="BY345" s="1268" t="s">
        <v>35</v>
      </c>
      <c r="BZ345" s="1268" t="s">
        <v>35</v>
      </c>
      <c r="CA345" s="1268" t="s">
        <v>35</v>
      </c>
      <c r="CB345" s="2130"/>
      <c r="CC345" s="2130"/>
      <c r="CD345" s="2130"/>
      <c r="CE345" s="2130"/>
      <c r="CF345" s="2130"/>
      <c r="CG345" s="2130"/>
      <c r="CH345" s="2130"/>
      <c r="CI345" s="2130"/>
      <c r="CJ345" s="2130"/>
      <c r="CK345" s="2130"/>
      <c r="CL345" s="2130"/>
      <c r="CM345" s="2130"/>
      <c r="CN345" s="2130"/>
      <c r="CO345" s="2130"/>
      <c r="CP345" s="2130"/>
      <c r="CQ345" s="2130"/>
      <c r="CR345" s="2130"/>
      <c r="CS345" s="2130"/>
      <c r="CT345" s="2130"/>
      <c r="CU345" s="2130"/>
      <c r="CV345" s="2130"/>
      <c r="CW345" s="2130"/>
      <c r="CX345" s="2130"/>
      <c r="CY345" s="2130"/>
      <c r="CZ345" s="2130"/>
    </row>
    <row r="346" s="399" customFormat="true" ht="15" customHeight="true" x14ac:dyDescent="0.2">
      <c r="B346" s="398"/>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526"/>
      <c r="BB346" s="163" t="s">
        <v>48</v>
      </c>
      <c r="BC346" s="1186" t="s">
        <v>35</v>
      </c>
      <c r="BD346" s="1207" t="s">
        <v>35</v>
      </c>
      <c r="BE346" s="1207" t="s">
        <v>35</v>
      </c>
      <c r="BF346" s="1207" t="s">
        <v>35</v>
      </c>
      <c r="BG346" s="1228" t="s">
        <v>35</v>
      </c>
      <c r="BH346" s="1248" t="s">
        <v>35</v>
      </c>
      <c r="BI346" s="1207" t="s">
        <v>35</v>
      </c>
      <c r="BJ346" s="1207" t="s">
        <v>35</v>
      </c>
      <c r="BK346" s="1207" t="s">
        <v>35</v>
      </c>
      <c r="BL346" s="1228" t="s">
        <v>35</v>
      </c>
      <c r="BM346" s="1248" t="s">
        <v>35</v>
      </c>
      <c r="BN346" s="1207" t="s">
        <v>35</v>
      </c>
      <c r="BO346" s="1207" t="s">
        <v>35</v>
      </c>
      <c r="BP346" s="1207" t="s">
        <v>35</v>
      </c>
      <c r="BQ346" s="1228" t="s">
        <v>35</v>
      </c>
      <c r="BR346" s="1248" t="s">
        <v>35</v>
      </c>
      <c r="BS346" s="1207" t="s">
        <v>35</v>
      </c>
      <c r="BT346" s="1207" t="s">
        <v>35</v>
      </c>
      <c r="BU346" s="1207" t="s">
        <v>35</v>
      </c>
      <c r="BV346" s="1207" t="s">
        <v>35</v>
      </c>
      <c r="BW346" s="1207" t="s">
        <v>35</v>
      </c>
      <c r="BX346" s="1207" t="s">
        <v>35</v>
      </c>
      <c r="BY346" s="1268" t="s">
        <v>35</v>
      </c>
      <c r="BZ346" s="1268" t="s">
        <v>35</v>
      </c>
      <c r="CA346" s="1268" t="s">
        <v>35</v>
      </c>
      <c r="CB346" s="2130"/>
      <c r="CC346" s="2130"/>
      <c r="CD346" s="2130"/>
      <c r="CE346" s="2130"/>
      <c r="CF346" s="2130"/>
      <c r="CG346" s="2130"/>
      <c r="CH346" s="2130"/>
      <c r="CI346" s="2130"/>
      <c r="CJ346" s="2130"/>
      <c r="CK346" s="2130"/>
      <c r="CL346" s="2130"/>
      <c r="CM346" s="2130"/>
      <c r="CN346" s="2130"/>
      <c r="CO346" s="2130"/>
      <c r="CP346" s="2130"/>
      <c r="CQ346" s="2130"/>
      <c r="CR346" s="2130"/>
      <c r="CS346" s="2130"/>
      <c r="CT346" s="2130"/>
      <c r="CU346" s="2130"/>
      <c r="CV346" s="2130"/>
      <c r="CW346" s="2130"/>
      <c r="CX346" s="2130"/>
      <c r="CY346" s="2130"/>
      <c r="CZ346" s="2130"/>
    </row>
    <row r="347" s="399" customFormat="true" ht="15" customHeight="true" x14ac:dyDescent="0.2">
      <c r="B347" s="398"/>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527" t="s">
        <v>141</v>
      </c>
      <c r="BB347" s="163" t="s">
        <v>49</v>
      </c>
      <c r="BC347" s="1186" t="s">
        <v>35</v>
      </c>
      <c r="BD347" s="1207" t="s">
        <v>35</v>
      </c>
      <c r="BE347" s="1207" t="s">
        <v>35</v>
      </c>
      <c r="BF347" s="1207" t="s">
        <v>35</v>
      </c>
      <c r="BG347" s="1228" t="s">
        <v>35</v>
      </c>
      <c r="BH347" s="1248" t="s">
        <v>35</v>
      </c>
      <c r="BI347" s="1207" t="s">
        <v>35</v>
      </c>
      <c r="BJ347" s="1207" t="s">
        <v>35</v>
      </c>
      <c r="BK347" s="1207" t="s">
        <v>35</v>
      </c>
      <c r="BL347" s="1228" t="s">
        <v>35</v>
      </c>
      <c r="BM347" s="1248" t="s">
        <v>35</v>
      </c>
      <c r="BN347" s="1207" t="s">
        <v>35</v>
      </c>
      <c r="BO347" s="1207" t="s">
        <v>35</v>
      </c>
      <c r="BP347" s="1207" t="s">
        <v>35</v>
      </c>
      <c r="BQ347" s="1228" t="s">
        <v>35</v>
      </c>
      <c r="BR347" s="1248" t="s">
        <v>35</v>
      </c>
      <c r="BS347" s="1207" t="s">
        <v>35</v>
      </c>
      <c r="BT347" s="1207" t="s">
        <v>35</v>
      </c>
      <c r="BU347" s="1207" t="s">
        <v>35</v>
      </c>
      <c r="BV347" s="1207" t="s">
        <v>35</v>
      </c>
      <c r="BW347" s="1207" t="s">
        <v>35</v>
      </c>
      <c r="BX347" s="1207" t="s">
        <v>35</v>
      </c>
      <c r="BY347" s="1268" t="s">
        <v>35</v>
      </c>
      <c r="BZ347" s="1268" t="s">
        <v>35</v>
      </c>
      <c r="CA347" s="1268" t="s">
        <v>35</v>
      </c>
      <c r="CB347" s="2130"/>
      <c r="CC347" s="2130"/>
      <c r="CD347" s="2130"/>
      <c r="CE347" s="2130"/>
      <c r="CF347" s="2130"/>
      <c r="CG347" s="2130"/>
      <c r="CH347" s="2130"/>
      <c r="CI347" s="2130"/>
      <c r="CJ347" s="2130"/>
      <c r="CK347" s="2130"/>
      <c r="CL347" s="2130"/>
      <c r="CM347" s="2130"/>
      <c r="CN347" s="2130"/>
      <c r="CO347" s="2130"/>
      <c r="CP347" s="2130"/>
      <c r="CQ347" s="2130"/>
      <c r="CR347" s="2130"/>
      <c r="CS347" s="2130"/>
      <c r="CT347" s="2130"/>
      <c r="CU347" s="2130"/>
      <c r="CV347" s="2130"/>
      <c r="CW347" s="2130"/>
      <c r="CX347" s="2130"/>
      <c r="CY347" s="2130"/>
      <c r="CZ347" s="2130"/>
    </row>
    <row r="348" s="399" customFormat="true" ht="15" customHeight="true" x14ac:dyDescent="0.2">
      <c r="B348" s="398"/>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526"/>
      <c r="BB348" s="163" t="s">
        <v>48</v>
      </c>
      <c r="BC348" s="1186" t="s">
        <v>35</v>
      </c>
      <c r="BD348" s="1207" t="s">
        <v>35</v>
      </c>
      <c r="BE348" s="1207" t="s">
        <v>35</v>
      </c>
      <c r="BF348" s="1207" t="s">
        <v>35</v>
      </c>
      <c r="BG348" s="1228" t="s">
        <v>35</v>
      </c>
      <c r="BH348" s="1248" t="s">
        <v>35</v>
      </c>
      <c r="BI348" s="1207" t="s">
        <v>35</v>
      </c>
      <c r="BJ348" s="1207" t="s">
        <v>35</v>
      </c>
      <c r="BK348" s="1207" t="s">
        <v>35</v>
      </c>
      <c r="BL348" s="1228" t="s">
        <v>35</v>
      </c>
      <c r="BM348" s="1248" t="s">
        <v>35</v>
      </c>
      <c r="BN348" s="1207" t="s">
        <v>35</v>
      </c>
      <c r="BO348" s="1207" t="s">
        <v>35</v>
      </c>
      <c r="BP348" s="1207" t="s">
        <v>35</v>
      </c>
      <c r="BQ348" s="1228" t="s">
        <v>35</v>
      </c>
      <c r="BR348" s="1248" t="s">
        <v>35</v>
      </c>
      <c r="BS348" s="1207" t="s">
        <v>35</v>
      </c>
      <c r="BT348" s="1207" t="s">
        <v>35</v>
      </c>
      <c r="BU348" s="1207" t="s">
        <v>35</v>
      </c>
      <c r="BV348" s="1207" t="s">
        <v>35</v>
      </c>
      <c r="BW348" s="1207" t="s">
        <v>35</v>
      </c>
      <c r="BX348" s="1207" t="s">
        <v>35</v>
      </c>
      <c r="BY348" s="1268" t="s">
        <v>35</v>
      </c>
      <c r="BZ348" s="1268" t="s">
        <v>35</v>
      </c>
      <c r="CA348" s="1268" t="s">
        <v>35</v>
      </c>
      <c r="CB348" s="2130"/>
      <c r="CC348" s="2130"/>
      <c r="CD348" s="2130"/>
      <c r="CE348" s="2130"/>
      <c r="CF348" s="2130"/>
      <c r="CG348" s="2130"/>
      <c r="CH348" s="2130"/>
      <c r="CI348" s="2130"/>
      <c r="CJ348" s="2130"/>
      <c r="CK348" s="2130"/>
      <c r="CL348" s="2130"/>
      <c r="CM348" s="2130"/>
      <c r="CN348" s="2130"/>
      <c r="CO348" s="2130"/>
      <c r="CP348" s="2130"/>
      <c r="CQ348" s="2130"/>
      <c r="CR348" s="2130"/>
      <c r="CS348" s="2130"/>
      <c r="CT348" s="2130"/>
      <c r="CU348" s="2130"/>
      <c r="CV348" s="2130"/>
      <c r="CW348" s="2130"/>
      <c r="CX348" s="2130"/>
      <c r="CY348" s="2130"/>
      <c r="CZ348" s="2130"/>
    </row>
    <row r="349" s="399" customFormat="true" ht="15" customHeight="true" x14ac:dyDescent="0.2">
      <c r="B349" s="398"/>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527" t="s">
        <v>142</v>
      </c>
      <c r="BB349" s="163" t="s">
        <v>49</v>
      </c>
      <c r="BC349" s="1186" t="s">
        <v>35</v>
      </c>
      <c r="BD349" s="1207" t="s">
        <v>35</v>
      </c>
      <c r="BE349" s="1207" t="s">
        <v>35</v>
      </c>
      <c r="BF349" s="1207" t="s">
        <v>35</v>
      </c>
      <c r="BG349" s="1228" t="s">
        <v>35</v>
      </c>
      <c r="BH349" s="1248" t="s">
        <v>35</v>
      </c>
      <c r="BI349" s="1207" t="s">
        <v>35</v>
      </c>
      <c r="BJ349" s="1207" t="s">
        <v>35</v>
      </c>
      <c r="BK349" s="1207" t="s">
        <v>35</v>
      </c>
      <c r="BL349" s="1228" t="s">
        <v>35</v>
      </c>
      <c r="BM349" s="1248" t="s">
        <v>35</v>
      </c>
      <c r="BN349" s="1207" t="s">
        <v>35</v>
      </c>
      <c r="BO349" s="1207" t="s">
        <v>35</v>
      </c>
      <c r="BP349" s="1207" t="s">
        <v>35</v>
      </c>
      <c r="BQ349" s="1228" t="s">
        <v>35</v>
      </c>
      <c r="BR349" s="1248" t="s">
        <v>35</v>
      </c>
      <c r="BS349" s="1207" t="s">
        <v>35</v>
      </c>
      <c r="BT349" s="1207" t="s">
        <v>35</v>
      </c>
      <c r="BU349" s="1207" t="s">
        <v>35</v>
      </c>
      <c r="BV349" s="1207" t="s">
        <v>35</v>
      </c>
      <c r="BW349" s="1207" t="s">
        <v>35</v>
      </c>
      <c r="BX349" s="1207" t="s">
        <v>35</v>
      </c>
      <c r="BY349" s="1268" t="s">
        <v>35</v>
      </c>
      <c r="BZ349" s="1268" t="s">
        <v>35</v>
      </c>
      <c r="CA349" s="1268" t="s">
        <v>35</v>
      </c>
      <c r="CB349" s="2130"/>
      <c r="CC349" s="2130"/>
      <c r="CD349" s="2130"/>
      <c r="CE349" s="2130"/>
      <c r="CF349" s="2130"/>
      <c r="CG349" s="2130"/>
      <c r="CH349" s="2130"/>
      <c r="CI349" s="2130"/>
      <c r="CJ349" s="2130"/>
      <c r="CK349" s="2130"/>
      <c r="CL349" s="2130"/>
      <c r="CM349" s="2130"/>
      <c r="CN349" s="2130"/>
      <c r="CO349" s="2130"/>
      <c r="CP349" s="2130"/>
      <c r="CQ349" s="2130"/>
      <c r="CR349" s="2130"/>
      <c r="CS349" s="2130"/>
      <c r="CT349" s="2130"/>
      <c r="CU349" s="2130"/>
      <c r="CV349" s="2130"/>
      <c r="CW349" s="2130"/>
      <c r="CX349" s="2130"/>
      <c r="CY349" s="2130"/>
      <c r="CZ349" s="2130"/>
    </row>
    <row r="350" s="399" customFormat="true" ht="15" customHeight="true" x14ac:dyDescent="0.2">
      <c r="B350" s="398"/>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526"/>
      <c r="BB350" s="163" t="s">
        <v>48</v>
      </c>
      <c r="BC350" s="1186" t="s">
        <v>35</v>
      </c>
      <c r="BD350" s="1207" t="s">
        <v>35</v>
      </c>
      <c r="BE350" s="1207" t="s">
        <v>35</v>
      </c>
      <c r="BF350" s="1207" t="s">
        <v>35</v>
      </c>
      <c r="BG350" s="1228" t="s">
        <v>35</v>
      </c>
      <c r="BH350" s="1248" t="s">
        <v>35</v>
      </c>
      <c r="BI350" s="1207" t="s">
        <v>35</v>
      </c>
      <c r="BJ350" s="1207" t="s">
        <v>35</v>
      </c>
      <c r="BK350" s="1207" t="s">
        <v>35</v>
      </c>
      <c r="BL350" s="1228" t="s">
        <v>35</v>
      </c>
      <c r="BM350" s="1248" t="s">
        <v>35</v>
      </c>
      <c r="BN350" s="1207" t="s">
        <v>35</v>
      </c>
      <c r="BO350" s="1207" t="s">
        <v>35</v>
      </c>
      <c r="BP350" s="1207" t="s">
        <v>35</v>
      </c>
      <c r="BQ350" s="1228" t="s">
        <v>35</v>
      </c>
      <c r="BR350" s="1248" t="s">
        <v>35</v>
      </c>
      <c r="BS350" s="1207" t="s">
        <v>35</v>
      </c>
      <c r="BT350" s="1207" t="s">
        <v>35</v>
      </c>
      <c r="BU350" s="1207" t="s">
        <v>35</v>
      </c>
      <c r="BV350" s="1207" t="s">
        <v>35</v>
      </c>
      <c r="BW350" s="1207" t="s">
        <v>35</v>
      </c>
      <c r="BX350" s="1207" t="s">
        <v>35</v>
      </c>
      <c r="BY350" s="1268" t="s">
        <v>35</v>
      </c>
      <c r="BZ350" s="1268" t="s">
        <v>35</v>
      </c>
      <c r="CA350" s="1268" t="s">
        <v>35</v>
      </c>
      <c r="CB350" s="2130"/>
      <c r="CC350" s="2130"/>
      <c r="CD350" s="2130"/>
      <c r="CE350" s="2130"/>
      <c r="CF350" s="2130"/>
      <c r="CG350" s="2130"/>
      <c r="CH350" s="2130"/>
      <c r="CI350" s="2130"/>
      <c r="CJ350" s="2130"/>
      <c r="CK350" s="2130"/>
      <c r="CL350" s="2130"/>
      <c r="CM350" s="2130"/>
      <c r="CN350" s="2130"/>
      <c r="CO350" s="2130"/>
      <c r="CP350" s="2130"/>
      <c r="CQ350" s="2130"/>
      <c r="CR350" s="2130"/>
      <c r="CS350" s="2130"/>
      <c r="CT350" s="2130"/>
      <c r="CU350" s="2130"/>
      <c r="CV350" s="2130"/>
      <c r="CW350" s="2130"/>
      <c r="CX350" s="2130"/>
      <c r="CY350" s="2130"/>
      <c r="CZ350" s="2130"/>
    </row>
    <row r="351" s="399" customFormat="true" ht="15" customHeight="true" x14ac:dyDescent="0.2">
      <c r="B351" s="398"/>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527" t="s">
        <v>143</v>
      </c>
      <c r="BB351" s="163" t="s">
        <v>49</v>
      </c>
      <c r="BC351" s="1186" t="s">
        <v>35</v>
      </c>
      <c r="BD351" s="1207" t="s">
        <v>35</v>
      </c>
      <c r="BE351" s="1207" t="s">
        <v>35</v>
      </c>
      <c r="BF351" s="1207" t="s">
        <v>35</v>
      </c>
      <c r="BG351" s="1228" t="s">
        <v>35</v>
      </c>
      <c r="BH351" s="1248" t="s">
        <v>35</v>
      </c>
      <c r="BI351" s="1207" t="s">
        <v>35</v>
      </c>
      <c r="BJ351" s="1207" t="s">
        <v>35</v>
      </c>
      <c r="BK351" s="1207" t="s">
        <v>35</v>
      </c>
      <c r="BL351" s="1228" t="s">
        <v>35</v>
      </c>
      <c r="BM351" s="1248" t="s">
        <v>35</v>
      </c>
      <c r="BN351" s="1207" t="s">
        <v>35</v>
      </c>
      <c r="BO351" s="1207" t="s">
        <v>35</v>
      </c>
      <c r="BP351" s="1207" t="s">
        <v>35</v>
      </c>
      <c r="BQ351" s="1228" t="s">
        <v>35</v>
      </c>
      <c r="BR351" s="1248" t="s">
        <v>35</v>
      </c>
      <c r="BS351" s="1207" t="s">
        <v>35</v>
      </c>
      <c r="BT351" s="1207" t="s">
        <v>35</v>
      </c>
      <c r="BU351" s="1207" t="s">
        <v>35</v>
      </c>
      <c r="BV351" s="1207" t="s">
        <v>35</v>
      </c>
      <c r="BW351" s="1207" t="s">
        <v>35</v>
      </c>
      <c r="BX351" s="1207" t="s">
        <v>35</v>
      </c>
      <c r="BY351" s="1268" t="s">
        <v>35</v>
      </c>
      <c r="BZ351" s="1268" t="s">
        <v>35</v>
      </c>
      <c r="CA351" s="1268" t="s">
        <v>35</v>
      </c>
      <c r="CB351" s="2130"/>
      <c r="CC351" s="2130"/>
      <c r="CD351" s="2130"/>
      <c r="CE351" s="2130"/>
      <c r="CF351" s="2130"/>
      <c r="CG351" s="2130"/>
      <c r="CH351" s="2130"/>
      <c r="CI351" s="2130"/>
      <c r="CJ351" s="2130"/>
      <c r="CK351" s="2130"/>
      <c r="CL351" s="2130"/>
      <c r="CM351" s="2130"/>
      <c r="CN351" s="2130"/>
      <c r="CO351" s="2130"/>
      <c r="CP351" s="2130"/>
      <c r="CQ351" s="2130"/>
      <c r="CR351" s="2130"/>
      <c r="CS351" s="2130"/>
      <c r="CT351" s="2130"/>
      <c r="CU351" s="2130"/>
      <c r="CV351" s="2130"/>
      <c r="CW351" s="2130"/>
      <c r="CX351" s="2130"/>
      <c r="CY351" s="2130"/>
      <c r="CZ351" s="2130"/>
    </row>
    <row r="352" s="399" customFormat="true" ht="15" customHeight="true" x14ac:dyDescent="0.2">
      <c r="B352" s="398"/>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526"/>
      <c r="BB352" s="163" t="s">
        <v>48</v>
      </c>
      <c r="BC352" s="1186" t="s">
        <v>35</v>
      </c>
      <c r="BD352" s="1207" t="s">
        <v>35</v>
      </c>
      <c r="BE352" s="1207" t="s">
        <v>35</v>
      </c>
      <c r="BF352" s="1207" t="s">
        <v>35</v>
      </c>
      <c r="BG352" s="1228" t="s">
        <v>35</v>
      </c>
      <c r="BH352" s="1248" t="s">
        <v>35</v>
      </c>
      <c r="BI352" s="1207" t="s">
        <v>35</v>
      </c>
      <c r="BJ352" s="1207" t="s">
        <v>35</v>
      </c>
      <c r="BK352" s="1207" t="s">
        <v>35</v>
      </c>
      <c r="BL352" s="1228" t="s">
        <v>35</v>
      </c>
      <c r="BM352" s="1248" t="s">
        <v>35</v>
      </c>
      <c r="BN352" s="1207" t="s">
        <v>35</v>
      </c>
      <c r="BO352" s="1207" t="s">
        <v>35</v>
      </c>
      <c r="BP352" s="1207" t="s">
        <v>35</v>
      </c>
      <c r="BQ352" s="1228" t="s">
        <v>35</v>
      </c>
      <c r="BR352" s="1248" t="s">
        <v>35</v>
      </c>
      <c r="BS352" s="1207" t="s">
        <v>35</v>
      </c>
      <c r="BT352" s="1207" t="s">
        <v>35</v>
      </c>
      <c r="BU352" s="1207" t="s">
        <v>35</v>
      </c>
      <c r="BV352" s="1207" t="s">
        <v>35</v>
      </c>
      <c r="BW352" s="1207" t="s">
        <v>35</v>
      </c>
      <c r="BX352" s="1207" t="s">
        <v>35</v>
      </c>
      <c r="BY352" s="1268" t="s">
        <v>35</v>
      </c>
      <c r="BZ352" s="1268" t="s">
        <v>35</v>
      </c>
      <c r="CA352" s="1268" t="s">
        <v>35</v>
      </c>
      <c r="CB352" s="2130"/>
      <c r="CC352" s="2130"/>
      <c r="CD352" s="2130"/>
      <c r="CE352" s="2130"/>
      <c r="CF352" s="2130"/>
      <c r="CG352" s="2130"/>
      <c r="CH352" s="2130"/>
      <c r="CI352" s="2130"/>
      <c r="CJ352" s="2130"/>
      <c r="CK352" s="2130"/>
      <c r="CL352" s="2130"/>
      <c r="CM352" s="2130"/>
      <c r="CN352" s="2130"/>
      <c r="CO352" s="2130"/>
      <c r="CP352" s="2130"/>
      <c r="CQ352" s="2130"/>
      <c r="CR352" s="2130"/>
      <c r="CS352" s="2130"/>
      <c r="CT352" s="2130"/>
      <c r="CU352" s="2130"/>
      <c r="CV352" s="2130"/>
      <c r="CW352" s="2130"/>
      <c r="CX352" s="2130"/>
      <c r="CY352" s="2130"/>
      <c r="CZ352" s="2130"/>
    </row>
    <row r="353" s="399" customFormat="true" ht="15" customHeight="true" x14ac:dyDescent="0.2">
      <c r="B353" s="398"/>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527" t="s">
        <v>138</v>
      </c>
      <c r="BB353" s="163" t="s">
        <v>49</v>
      </c>
      <c r="BC353" s="1186" t="s">
        <v>35</v>
      </c>
      <c r="BD353" s="1207" t="s">
        <v>35</v>
      </c>
      <c r="BE353" s="1207" t="s">
        <v>35</v>
      </c>
      <c r="BF353" s="1207" t="s">
        <v>35</v>
      </c>
      <c r="BG353" s="1228" t="s">
        <v>35</v>
      </c>
      <c r="BH353" s="1248" t="s">
        <v>35</v>
      </c>
      <c r="BI353" s="1207" t="s">
        <v>35</v>
      </c>
      <c r="BJ353" s="1207" t="s">
        <v>35</v>
      </c>
      <c r="BK353" s="1207" t="s">
        <v>35</v>
      </c>
      <c r="BL353" s="1228" t="s">
        <v>35</v>
      </c>
      <c r="BM353" s="1248" t="s">
        <v>35</v>
      </c>
      <c r="BN353" s="1207" t="s">
        <v>35</v>
      </c>
      <c r="BO353" s="1207" t="s">
        <v>35</v>
      </c>
      <c r="BP353" s="1207" t="s">
        <v>35</v>
      </c>
      <c r="BQ353" s="1228" t="s">
        <v>35</v>
      </c>
      <c r="BR353" s="1248" t="s">
        <v>35</v>
      </c>
      <c r="BS353" s="1207" t="s">
        <v>35</v>
      </c>
      <c r="BT353" s="1207" t="s">
        <v>35</v>
      </c>
      <c r="BU353" s="1207" t="s">
        <v>35</v>
      </c>
      <c r="BV353" s="1207" t="s">
        <v>35</v>
      </c>
      <c r="BW353" s="1207" t="s">
        <v>35</v>
      </c>
      <c r="BX353" s="1207" t="s">
        <v>35</v>
      </c>
      <c r="BY353" s="1268" t="s">
        <v>35</v>
      </c>
      <c r="BZ353" s="1268" t="s">
        <v>35</v>
      </c>
      <c r="CA353" s="1268" t="s">
        <v>35</v>
      </c>
      <c r="CB353" s="2130"/>
      <c r="CC353" s="2130"/>
      <c r="CD353" s="2130"/>
      <c r="CE353" s="2130"/>
      <c r="CF353" s="2130"/>
      <c r="CG353" s="2130"/>
      <c r="CH353" s="2130"/>
      <c r="CI353" s="2130"/>
      <c r="CJ353" s="2130"/>
      <c r="CK353" s="2130"/>
      <c r="CL353" s="2130"/>
      <c r="CM353" s="2130"/>
      <c r="CN353" s="2130"/>
      <c r="CO353" s="2130"/>
      <c r="CP353" s="2130"/>
      <c r="CQ353" s="2130"/>
      <c r="CR353" s="2130"/>
      <c r="CS353" s="2130"/>
      <c r="CT353" s="2130"/>
      <c r="CU353" s="2130"/>
      <c r="CV353" s="2130"/>
      <c r="CW353" s="2130"/>
      <c r="CX353" s="2130"/>
      <c r="CY353" s="2130"/>
      <c r="CZ353" s="2130"/>
    </row>
    <row r="354" s="399" customFormat="true" ht="15" customHeight="true" x14ac:dyDescent="0.2">
      <c r="B354" s="398"/>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537"/>
      <c r="BB354" s="164" t="s">
        <v>48</v>
      </c>
      <c r="BC354" s="1187" t="s">
        <v>35</v>
      </c>
      <c r="BD354" s="1208" t="s">
        <v>35</v>
      </c>
      <c r="BE354" s="1208" t="s">
        <v>35</v>
      </c>
      <c r="BF354" s="1208" t="s">
        <v>35</v>
      </c>
      <c r="BG354" s="1229" t="s">
        <v>35</v>
      </c>
      <c r="BH354" s="1249" t="s">
        <v>35</v>
      </c>
      <c r="BI354" s="1208" t="s">
        <v>35</v>
      </c>
      <c r="BJ354" s="1208" t="s">
        <v>35</v>
      </c>
      <c r="BK354" s="1208" t="s">
        <v>35</v>
      </c>
      <c r="BL354" s="1229" t="s">
        <v>35</v>
      </c>
      <c r="BM354" s="1249" t="s">
        <v>35</v>
      </c>
      <c r="BN354" s="1208" t="s">
        <v>35</v>
      </c>
      <c r="BO354" s="1208" t="s">
        <v>35</v>
      </c>
      <c r="BP354" s="1208" t="s">
        <v>35</v>
      </c>
      <c r="BQ354" s="1229" t="s">
        <v>35</v>
      </c>
      <c r="BR354" s="1249" t="s">
        <v>35</v>
      </c>
      <c r="BS354" s="1208" t="s">
        <v>35</v>
      </c>
      <c r="BT354" s="1208" t="s">
        <v>35</v>
      </c>
      <c r="BU354" s="1208" t="s">
        <v>35</v>
      </c>
      <c r="BV354" s="1208" t="s">
        <v>35</v>
      </c>
      <c r="BW354" s="1208" t="s">
        <v>35</v>
      </c>
      <c r="BX354" s="1208" t="s">
        <v>35</v>
      </c>
      <c r="BY354" s="1269" t="s">
        <v>35</v>
      </c>
      <c r="BZ354" s="1269" t="s">
        <v>35</v>
      </c>
      <c r="CA354" s="1269" t="s">
        <v>35</v>
      </c>
      <c r="CB354" s="2131"/>
      <c r="CC354" s="2131"/>
      <c r="CD354" s="2131"/>
      <c r="CE354" s="2131"/>
      <c r="CF354" s="2131"/>
      <c r="CG354" s="2131"/>
      <c r="CH354" s="2131"/>
      <c r="CI354" s="2131"/>
      <c r="CJ354" s="2131"/>
      <c r="CK354" s="2131"/>
      <c r="CL354" s="2131"/>
      <c r="CM354" s="2131"/>
      <c r="CN354" s="2131"/>
      <c r="CO354" s="2131"/>
      <c r="CP354" s="2131"/>
      <c r="CQ354" s="2131"/>
      <c r="CR354" s="2131"/>
      <c r="CS354" s="2131"/>
      <c r="CT354" s="2131"/>
      <c r="CU354" s="2131"/>
      <c r="CV354" s="2131"/>
      <c r="CW354" s="2131"/>
      <c r="CX354" s="2131"/>
      <c r="CY354" s="2131"/>
      <c r="CZ354" s="2131"/>
    </row>
    <row r="355" s="399" customFormat="true" ht="15" customHeight="true" x14ac:dyDescent="0.2">
      <c r="B355" s="398"/>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9" customFormat="true" ht="15" customHeight="true" x14ac:dyDescent="0.2">
      <c r="B356" s="398"/>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9" customFormat="true" ht="15" customHeight="true" x14ac:dyDescent="0.2">
      <c r="B390" s="398"/>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9" customFormat="true" ht="15" customHeight="true" x14ac:dyDescent="0.2">
      <c r="B391" s="398"/>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9" customFormat="true" ht="15" customHeight="true" x14ac:dyDescent="0.2">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9" customFormat="true" ht="15" customHeight="true" x14ac:dyDescent="0.2">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9" customFormat="true" ht="15" customHeight="true" x14ac:dyDescent="0.2">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9" customFormat="true" ht="15" customHeight="true" x14ac:dyDescent="0.2">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9" customFormat="true" ht="15" customHeight="true" x14ac:dyDescent="0.2">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9" customFormat="true" ht="15" customHeight="true" x14ac:dyDescent="0.2">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9" customFormat="true" ht="15" customHeight="true" x14ac:dyDescent="0.2">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8" customFormat="true" ht="15" customHeight="true" x14ac:dyDescent="0.25">
      <c r="A399" s="136"/>
      <c r="B399" s="136"/>
      <c r="C399" s="2420" t="s">
        <v>129</v>
      </c>
      <c r="D399" s="2421"/>
      <c r="E399" s="2421"/>
      <c r="F399" s="2421"/>
      <c r="G399" s="136"/>
      <c r="H399" s="2393" t="s">
        <v>130</v>
      </c>
      <c r="I399" s="2394"/>
      <c r="J399" s="2394"/>
      <c r="K399" s="2394"/>
      <c r="M399" s="2393" t="s">
        <v>131</v>
      </c>
      <c r="N399" s="2394"/>
      <c r="O399" s="2394"/>
      <c r="P399" s="2394"/>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395" t="s">
        <v>197</v>
      </c>
      <c r="D400" s="2386"/>
      <c r="E400" s="2386"/>
      <c r="H400" s="2396" t="s">
        <v>197</v>
      </c>
      <c r="I400" s="2386"/>
      <c r="J400" s="2386"/>
      <c r="M400" s="2397" t="s">
        <v>197</v>
      </c>
      <c r="N400" s="2386"/>
      <c r="O400" s="2386"/>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8"/>
      <c r="BB400" s="136"/>
      <c r="BC400" s="418"/>
      <c r="BD400" s="418"/>
      <c r="BE400" s="418"/>
      <c r="BF400" s="418"/>
      <c r="BG400" s="418"/>
      <c r="BH400" s="418"/>
      <c r="BI400" s="418"/>
      <c r="BJ400" s="418"/>
      <c r="BK400" s="418"/>
      <c r="BL400" s="418"/>
      <c r="BM400" s="418"/>
      <c r="BN400" s="418"/>
      <c r="BO400" s="418"/>
      <c r="BP400" s="418"/>
      <c r="BQ400" s="418"/>
      <c r="BR400" s="418"/>
      <c r="BS400" s="418"/>
      <c r="BT400" s="418"/>
      <c r="BU400" s="418"/>
      <c r="BV400" s="418"/>
      <c r="BW400" s="418"/>
      <c r="BX400" s="418"/>
      <c r="BY400" s="41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398"/>
      <c r="D401" s="2386"/>
      <c r="E401" s="419" t="s">
        <v>198</v>
      </c>
      <c r="H401" s="2398"/>
      <c r="I401" s="2386"/>
      <c r="J401" s="420" t="s">
        <v>198</v>
      </c>
      <c r="M401" s="2398"/>
      <c r="N401" s="2386"/>
      <c r="O401" s="421" t="s">
        <v>198</v>
      </c>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8"/>
      <c r="BB401" s="136"/>
      <c r="BC401" s="418"/>
      <c r="BD401" s="418"/>
      <c r="BE401" s="418"/>
      <c r="BF401" s="418"/>
      <c r="BG401" s="418"/>
      <c r="BH401" s="418"/>
      <c r="BI401" s="418"/>
      <c r="BJ401" s="418"/>
      <c r="BK401" s="418"/>
      <c r="BL401" s="418"/>
      <c r="BM401" s="418"/>
      <c r="BN401" s="418"/>
      <c r="BO401" s="418"/>
      <c r="BP401" s="418"/>
      <c r="BQ401" s="418"/>
      <c r="BR401" s="418"/>
      <c r="BS401" s="418"/>
      <c r="BT401" s="418"/>
      <c r="BU401" s="418"/>
      <c r="BV401" s="418"/>
      <c r="BW401" s="418"/>
      <c r="BX401" s="418"/>
      <c r="BY401" s="41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385" t="s">
        <v>135</v>
      </c>
      <c r="C402" s="2386"/>
      <c r="D402" s="2386"/>
      <c r="E402" s="422" t="s">
        <v>199</v>
      </c>
      <c r="H402" s="2386"/>
      <c r="I402" s="2386"/>
      <c r="J402" s="423" t="s">
        <v>199</v>
      </c>
      <c r="M402" s="2386"/>
      <c r="N402" s="2386"/>
      <c r="O402" s="424" t="s">
        <v>199</v>
      </c>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8"/>
      <c r="BB402" s="136"/>
      <c r="BC402" s="418"/>
      <c r="BD402" s="418"/>
      <c r="BE402" s="418"/>
      <c r="BF402" s="418"/>
      <c r="BG402" s="418"/>
      <c r="BH402" s="418"/>
      <c r="BI402" s="418"/>
      <c r="BJ402" s="418"/>
      <c r="BK402" s="418"/>
      <c r="BL402" s="418"/>
      <c r="BM402" s="418"/>
      <c r="BN402" s="418"/>
      <c r="BO402" s="418"/>
      <c r="BP402" s="418"/>
      <c r="BQ402" s="418"/>
      <c r="BR402" s="418"/>
      <c r="BS402" s="418"/>
      <c r="BT402" s="418"/>
      <c r="BU402" s="418"/>
      <c r="BV402" s="418"/>
      <c r="BW402" s="418"/>
      <c r="BX402" s="418"/>
      <c r="BY402" s="41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386"/>
      <c r="C403" s="2370" t="s">
        <v>200</v>
      </c>
      <c r="D403" s="2354"/>
      <c r="E403" s="488">
        <v>0.8532369185176446</v>
      </c>
      <c r="F403" s="471"/>
      <c r="G403" s="471"/>
      <c r="H403" s="2372" t="s">
        <v>200</v>
      </c>
      <c r="I403" s="2354"/>
      <c r="J403" s="489">
        <v>0.8009458014728813</v>
      </c>
      <c r="K403" s="471"/>
      <c r="L403" s="471"/>
      <c r="M403" s="2371" t="s">
        <v>200</v>
      </c>
      <c r="N403" s="2354"/>
      <c r="O403" s="490">
        <v>0.76120785024179738</v>
      </c>
      <c r="P403" s="471"/>
      <c r="Q403" s="47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386"/>
      <c r="C404" s="2363" t="s">
        <v>201</v>
      </c>
      <c r="D404" s="2354"/>
      <c r="E404" s="491">
        <v>0.84504201346655228</v>
      </c>
      <c r="F404" s="471"/>
      <c r="G404" s="471"/>
      <c r="H404" s="2369" t="s">
        <v>201</v>
      </c>
      <c r="I404" s="2354"/>
      <c r="J404" s="492">
        <v>0.79127272279897276</v>
      </c>
      <c r="K404" s="471"/>
      <c r="L404" s="471"/>
      <c r="M404" s="2364" t="s">
        <v>201</v>
      </c>
      <c r="N404" s="2354"/>
      <c r="O404" s="493">
        <v>0.72401797117648703</v>
      </c>
      <c r="P404" s="471"/>
      <c r="Q404" s="47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386"/>
      <c r="C405" s="2363" t="s">
        <v>202</v>
      </c>
      <c r="D405" s="2354"/>
      <c r="E405" s="491">
        <v>-0.78629680311428385</v>
      </c>
      <c r="F405" s="471"/>
      <c r="G405" s="471"/>
      <c r="H405" s="2369" t="s">
        <v>203</v>
      </c>
      <c r="I405" s="2354"/>
      <c r="J405" s="492">
        <v>0.74577848367920474</v>
      </c>
      <c r="K405" s="471"/>
      <c r="L405" s="471"/>
      <c r="M405" s="2364" t="s">
        <v>203</v>
      </c>
      <c r="N405" s="2354"/>
      <c r="O405" s="493">
        <v>0.7120900815758352</v>
      </c>
      <c r="P405" s="471"/>
      <c r="Q405" s="47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386"/>
      <c r="C406" s="2363" t="s">
        <v>203</v>
      </c>
      <c r="D406" s="2354"/>
      <c r="E406" s="491">
        <v>0.76035081630586299</v>
      </c>
      <c r="F406" s="471"/>
      <c r="G406" s="471"/>
      <c r="H406" s="2369" t="s">
        <v>204</v>
      </c>
      <c r="I406" s="2354"/>
      <c r="J406" s="492">
        <v>0.63774598392530168</v>
      </c>
      <c r="K406" s="471"/>
      <c r="L406" s="471"/>
      <c r="M406" s="2364" t="s">
        <v>202</v>
      </c>
      <c r="N406" s="2354"/>
      <c r="O406" s="493">
        <v>-0.63303590204905569</v>
      </c>
      <c r="P406" s="471"/>
      <c r="Q406" s="47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386"/>
      <c r="C407" s="2363" t="s">
        <v>205</v>
      </c>
      <c r="D407" s="2354"/>
      <c r="E407" s="491">
        <v>0.67021301766429686</v>
      </c>
      <c r="F407" s="471"/>
      <c r="G407" s="471"/>
      <c r="H407" s="2369" t="s">
        <v>206</v>
      </c>
      <c r="I407" s="2354"/>
      <c r="J407" s="492">
        <v>0.59531073287212088</v>
      </c>
      <c r="K407" s="471"/>
      <c r="L407" s="471"/>
      <c r="M407" s="2364" t="s">
        <v>204</v>
      </c>
      <c r="N407" s="2354"/>
      <c r="O407" s="493">
        <v>0.61036030541622088</v>
      </c>
      <c r="P407" s="471"/>
      <c r="Q407" s="47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386"/>
      <c r="C408" s="2363" t="s">
        <v>207</v>
      </c>
      <c r="D408" s="2354"/>
      <c r="E408" s="491">
        <v>-0.66574987446908529</v>
      </c>
      <c r="F408" s="471"/>
      <c r="G408" s="471"/>
      <c r="H408" s="2369" t="s">
        <v>207</v>
      </c>
      <c r="I408" s="2354"/>
      <c r="J408" s="492">
        <v>-0.55021508035075872</v>
      </c>
      <c r="K408" s="471"/>
      <c r="L408" s="471"/>
      <c r="M408" s="2364" t="s">
        <v>205</v>
      </c>
      <c r="N408" s="2354"/>
      <c r="O408" s="493">
        <v>0.56069528335131447</v>
      </c>
      <c r="P408" s="471"/>
      <c r="Q408" s="47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386"/>
      <c r="C409" s="2363" t="s">
        <v>204</v>
      </c>
      <c r="D409" s="2354"/>
      <c r="E409" s="491">
        <v>0.60547856027156843</v>
      </c>
      <c r="F409" s="471"/>
      <c r="G409" s="471"/>
      <c r="H409" s="2369" t="s">
        <v>208</v>
      </c>
      <c r="I409" s="2354"/>
      <c r="J409" s="492">
        <v>0.5239526635451307</v>
      </c>
      <c r="K409" s="471"/>
      <c r="L409" s="471"/>
      <c r="M409" s="2364" t="s">
        <v>209</v>
      </c>
      <c r="N409" s="2354"/>
      <c r="O409" s="493">
        <v>0.49794997997800056</v>
      </c>
      <c r="P409" s="471"/>
      <c r="Q409" s="47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386"/>
      <c r="C410" s="2363" t="s">
        <v>206</v>
      </c>
      <c r="D410" s="2354"/>
      <c r="E410" s="491">
        <v>0.55943906843717395</v>
      </c>
      <c r="F410" s="471"/>
      <c r="G410" s="471"/>
      <c r="H410" s="2369" t="s">
        <v>202</v>
      </c>
      <c r="I410" s="2354"/>
      <c r="J410" s="492">
        <v>-0.50350601244853677</v>
      </c>
      <c r="K410" s="471"/>
      <c r="L410" s="471"/>
      <c r="M410" s="2364" t="s">
        <v>207</v>
      </c>
      <c r="N410" s="2354"/>
      <c r="O410" s="493">
        <v>-0.46609612366965353</v>
      </c>
      <c r="P410" s="471"/>
      <c r="Q410" s="47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386"/>
      <c r="C411" s="2363" t="s">
        <v>210</v>
      </c>
      <c r="D411" s="2354"/>
      <c r="E411" s="491">
        <v>0.54317414991080903</v>
      </c>
      <c r="F411" s="471"/>
      <c r="G411" s="471"/>
      <c r="H411" s="2369" t="s">
        <v>209</v>
      </c>
      <c r="I411" s="2354"/>
      <c r="J411" s="492">
        <v>0.43672693245173866</v>
      </c>
      <c r="K411" s="471"/>
      <c r="L411" s="471"/>
      <c r="M411" s="2364" t="s">
        <v>208</v>
      </c>
      <c r="N411" s="2354"/>
      <c r="O411" s="493">
        <v>0.427738832315469</v>
      </c>
      <c r="P411" s="471"/>
      <c r="Q411" s="47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386"/>
      <c r="C412" s="2363" t="s">
        <v>211</v>
      </c>
      <c r="D412" s="2354"/>
      <c r="E412" s="491">
        <v>0.53813060435930338</v>
      </c>
      <c r="F412" s="471"/>
      <c r="G412" s="471"/>
      <c r="H412" s="2369" t="s">
        <v>212</v>
      </c>
      <c r="I412" s="2354"/>
      <c r="J412" s="492">
        <v>0.4159635046160175</v>
      </c>
      <c r="K412" s="471"/>
      <c r="L412" s="471"/>
      <c r="M412" s="2364" t="s">
        <v>212</v>
      </c>
      <c r="N412" s="2354"/>
      <c r="O412" s="493">
        <v>0.42033948088084216</v>
      </c>
      <c r="P412" s="471"/>
      <c r="Q412" s="47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386"/>
      <c r="C413" s="2363" t="s">
        <v>213</v>
      </c>
      <c r="D413" s="2354"/>
      <c r="E413" s="491">
        <v>-0.51807578952083611</v>
      </c>
      <c r="F413" s="471"/>
      <c r="G413" s="471"/>
      <c r="H413" s="2369" t="s">
        <v>214</v>
      </c>
      <c r="I413" s="2354"/>
      <c r="J413" s="492">
        <v>0.30030577862301283</v>
      </c>
      <c r="K413" s="471"/>
      <c r="L413" s="471"/>
      <c r="M413" s="2364" t="s">
        <v>206</v>
      </c>
      <c r="N413" s="2354"/>
      <c r="O413" s="493">
        <v>0.40802335218425506</v>
      </c>
      <c r="P413" s="471"/>
      <c r="Q413" s="47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386"/>
      <c r="C414" s="2363" t="s">
        <v>208</v>
      </c>
      <c r="D414" s="2354"/>
      <c r="E414" s="491">
        <v>0.46102950499849182</v>
      </c>
      <c r="F414" s="471"/>
      <c r="G414" s="471"/>
      <c r="H414" s="2369" t="s">
        <v>215</v>
      </c>
      <c r="I414" s="2354"/>
      <c r="J414" s="492">
        <v>0.26266174208379428</v>
      </c>
      <c r="K414" s="471"/>
      <c r="L414" s="471"/>
      <c r="M414" s="2364" t="s">
        <v>211</v>
      </c>
      <c r="N414" s="2354"/>
      <c r="O414" s="493">
        <v>0.40784540915631684</v>
      </c>
      <c r="P414" s="471"/>
      <c r="Q414" s="47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386"/>
      <c r="C415" s="2363" t="s">
        <v>209</v>
      </c>
      <c r="D415" s="2354"/>
      <c r="E415" s="491">
        <v>0.4069708742885203</v>
      </c>
      <c r="F415" s="471"/>
      <c r="G415" s="471"/>
      <c r="H415" s="2369" t="s">
        <v>211</v>
      </c>
      <c r="I415" s="2354"/>
      <c r="J415" s="492">
        <v>0.23969368194266949</v>
      </c>
      <c r="K415" s="471"/>
      <c r="L415" s="471"/>
      <c r="M415" s="2364" t="s">
        <v>214</v>
      </c>
      <c r="N415" s="2354"/>
      <c r="O415" s="493">
        <v>0.36344847162363886</v>
      </c>
      <c r="P415" s="471"/>
      <c r="Q415" s="47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386"/>
      <c r="C416" s="2363" t="s">
        <v>212</v>
      </c>
      <c r="D416" s="2354"/>
      <c r="E416" s="491">
        <v>0.38659762547096571</v>
      </c>
      <c r="F416" s="471"/>
      <c r="G416" s="471"/>
      <c r="H416" s="2369" t="s">
        <v>216</v>
      </c>
      <c r="I416" s="2354"/>
      <c r="J416" s="492">
        <v>0.22995937288461732</v>
      </c>
      <c r="K416" s="471"/>
      <c r="L416" s="471"/>
      <c r="M416" s="2364" t="s">
        <v>217</v>
      </c>
      <c r="N416" s="2354"/>
      <c r="O416" s="493">
        <v>0.33827656092807806</v>
      </c>
      <c r="P416" s="471"/>
      <c r="Q416" s="47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386"/>
      <c r="C417" s="2363" t="s">
        <v>214</v>
      </c>
      <c r="D417" s="2354"/>
      <c r="E417" s="491">
        <v>0.27601735573130565</v>
      </c>
      <c r="F417" s="471"/>
      <c r="G417" s="471"/>
      <c r="H417" s="2369" t="s">
        <v>205</v>
      </c>
      <c r="I417" s="2354"/>
      <c r="J417" s="492">
        <v>0.20798278984867749</v>
      </c>
      <c r="K417" s="471"/>
      <c r="L417" s="471"/>
      <c r="M417" s="2364" t="s">
        <v>210</v>
      </c>
      <c r="N417" s="2354"/>
      <c r="O417" s="493">
        <v>0.32522833450800065</v>
      </c>
      <c r="P417" s="471"/>
      <c r="Q417" s="47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386"/>
      <c r="C418" s="2363" t="s">
        <v>217</v>
      </c>
      <c r="D418" s="2354"/>
      <c r="E418" s="491">
        <v>0.24175394543390891</v>
      </c>
      <c r="F418" s="471"/>
      <c r="G418" s="471"/>
      <c r="H418" s="2369" t="s">
        <v>218</v>
      </c>
      <c r="I418" s="2354"/>
      <c r="J418" s="492">
        <v>-0.20098770020758563</v>
      </c>
      <c r="K418" s="471"/>
      <c r="L418" s="471"/>
      <c r="M418" s="2364" t="s">
        <v>215</v>
      </c>
      <c r="N418" s="2354"/>
      <c r="O418" s="493">
        <v>0.3222854381663704</v>
      </c>
      <c r="P418" s="471"/>
      <c r="Q418" s="47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386"/>
      <c r="C419" s="2363" t="s">
        <v>215</v>
      </c>
      <c r="D419" s="2354"/>
      <c r="E419" s="491">
        <v>0.23716775565852635</v>
      </c>
      <c r="F419" s="471"/>
      <c r="G419" s="471"/>
      <c r="H419" s="2369" t="s">
        <v>210</v>
      </c>
      <c r="I419" s="2354"/>
      <c r="J419" s="492">
        <v>0.19079996478155739</v>
      </c>
      <c r="K419" s="471"/>
      <c r="L419" s="471"/>
      <c r="M419" s="2364" t="s">
        <v>213</v>
      </c>
      <c r="N419" s="2354"/>
      <c r="O419" s="493">
        <v>-0.29349641932027409</v>
      </c>
      <c r="P419" s="471"/>
      <c r="Q419" s="47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386"/>
      <c r="C420" s="2363" t="s">
        <v>218</v>
      </c>
      <c r="D420" s="2354"/>
      <c r="E420" s="491">
        <v>-0.20106628551193367</v>
      </c>
      <c r="F420" s="471"/>
      <c r="G420" s="471"/>
      <c r="H420" s="2369" t="s">
        <v>219</v>
      </c>
      <c r="I420" s="2354"/>
      <c r="J420" s="492">
        <v>0.17944020744153644</v>
      </c>
      <c r="K420" s="471"/>
      <c r="L420" s="471"/>
      <c r="M420" s="2364" t="s">
        <v>220</v>
      </c>
      <c r="N420" s="2354"/>
      <c r="O420" s="493">
        <v>0.22901291790418452</v>
      </c>
      <c r="P420" s="471"/>
      <c r="Q420" s="47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386"/>
      <c r="C421" s="2363" t="s">
        <v>216</v>
      </c>
      <c r="D421" s="2354"/>
      <c r="E421" s="491">
        <v>0.20043129013623875</v>
      </c>
      <c r="F421" s="471"/>
      <c r="G421" s="471"/>
      <c r="H421" s="2369" t="s">
        <v>213</v>
      </c>
      <c r="I421" s="2354"/>
      <c r="J421" s="492">
        <v>-0.16576796434389288</v>
      </c>
      <c r="K421" s="471"/>
      <c r="L421" s="471"/>
      <c r="M421" s="2364" t="s">
        <v>216</v>
      </c>
      <c r="N421" s="2354"/>
      <c r="O421" s="493">
        <v>0.22470340984010134</v>
      </c>
      <c r="P421" s="471"/>
      <c r="Q421" s="47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386"/>
      <c r="C422" s="2363" t="s">
        <v>221</v>
      </c>
      <c r="D422" s="2354"/>
      <c r="E422" s="491">
        <v>0.16568174668658853</v>
      </c>
      <c r="F422" s="471"/>
      <c r="G422" s="471"/>
      <c r="H422" s="2369" t="s">
        <v>221</v>
      </c>
      <c r="I422" s="2354"/>
      <c r="J422" s="492">
        <v>0.14442749452795689</v>
      </c>
      <c r="K422" s="471"/>
      <c r="L422" s="471"/>
      <c r="M422" s="2364" t="s">
        <v>221</v>
      </c>
      <c r="N422" s="2354"/>
      <c r="O422" s="493">
        <v>0.12004386402537053</v>
      </c>
      <c r="P422" s="471"/>
      <c r="Q422" s="47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386"/>
      <c r="C423" s="2363" t="s">
        <v>220</v>
      </c>
      <c r="D423" s="2354"/>
      <c r="E423" s="491">
        <v>0.16370677778110207</v>
      </c>
      <c r="F423" s="471"/>
      <c r="G423" s="471"/>
      <c r="H423" s="2369" t="s">
        <v>222</v>
      </c>
      <c r="I423" s="2354"/>
      <c r="J423" s="492">
        <v>0.13223266613319745</v>
      </c>
      <c r="K423" s="471"/>
      <c r="L423" s="471"/>
      <c r="M423" s="2364" t="s">
        <v>219</v>
      </c>
      <c r="N423" s="2354"/>
      <c r="O423" s="493">
        <v>8.511397357783558E-2</v>
      </c>
      <c r="P423" s="471"/>
      <c r="Q423" s="47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386"/>
      <c r="C424" s="2363" t="s">
        <v>219</v>
      </c>
      <c r="D424" s="2354"/>
      <c r="E424" s="491">
        <v>0.13238166385125524</v>
      </c>
      <c r="F424" s="471"/>
      <c r="G424" s="471"/>
      <c r="H424" s="2369" t="s">
        <v>220</v>
      </c>
      <c r="I424" s="2354"/>
      <c r="J424" s="492">
        <v>9.6072537921592871E-2</v>
      </c>
      <c r="K424" s="471"/>
      <c r="L424" s="471"/>
      <c r="M424" s="2364" t="s">
        <v>223</v>
      </c>
      <c r="N424" s="2354"/>
      <c r="O424" s="493">
        <v>7.2143851735235881E-2</v>
      </c>
      <c r="P424" s="471"/>
      <c r="Q424" s="47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386"/>
      <c r="C425" s="2363" t="s">
        <v>224</v>
      </c>
      <c r="D425" s="2354"/>
      <c r="E425" s="491">
        <v>3.9466427044710255E-2</v>
      </c>
      <c r="F425" s="471"/>
      <c r="G425" s="471"/>
      <c r="H425" s="2369" t="s">
        <v>224</v>
      </c>
      <c r="I425" s="2354"/>
      <c r="J425" s="492">
        <v>-9.052546629634016E-2</v>
      </c>
      <c r="K425" s="471"/>
      <c r="L425" s="471"/>
      <c r="M425" s="2364" t="s">
        <v>224</v>
      </c>
      <c r="N425" s="2354"/>
      <c r="O425" s="493">
        <v>5.8384139230696297E-2</v>
      </c>
      <c r="P425" s="471"/>
      <c r="Q425" s="47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386"/>
      <c r="C426" s="2363" t="s">
        <v>223</v>
      </c>
      <c r="D426" s="2354"/>
      <c r="E426" s="491">
        <v>3.6142409922113809E-2</v>
      </c>
      <c r="F426" s="471"/>
      <c r="G426" s="471"/>
      <c r="H426" s="2369" t="s">
        <v>223</v>
      </c>
      <c r="I426" s="2354"/>
      <c r="J426" s="492">
        <v>-5.1865909235164875E-2</v>
      </c>
      <c r="K426" s="471"/>
      <c r="L426" s="471"/>
      <c r="M426" s="2364" t="s">
        <v>225</v>
      </c>
      <c r="N426" s="2354"/>
      <c r="O426" s="493">
        <v>-2.6814622983927484E-2</v>
      </c>
      <c r="P426" s="471"/>
      <c r="Q426" s="47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386"/>
      <c r="C427" s="2363" t="s">
        <v>226</v>
      </c>
      <c r="D427" s="2354"/>
      <c r="E427" s="491">
        <v>3.307463368377736E-2</v>
      </c>
      <c r="F427" s="471"/>
      <c r="G427" s="471"/>
      <c r="H427" s="2369" t="s">
        <v>217</v>
      </c>
      <c r="I427" s="2354"/>
      <c r="J427" s="492">
        <v>4.9905956548981605E-2</v>
      </c>
      <c r="K427" s="471"/>
      <c r="L427" s="471"/>
      <c r="M427" s="2364" t="s">
        <v>222</v>
      </c>
      <c r="N427" s="2354"/>
      <c r="O427" s="493">
        <v>-2.6288829659215866E-2</v>
      </c>
      <c r="P427" s="471"/>
      <c r="Q427" s="47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386"/>
      <c r="C428" s="2363" t="s">
        <v>227</v>
      </c>
      <c r="D428" s="2354"/>
      <c r="E428" s="491">
        <v>2.0681383935626286E-2</v>
      </c>
      <c r="F428" s="471"/>
      <c r="G428" s="471"/>
      <c r="H428" s="2369" t="s">
        <v>227</v>
      </c>
      <c r="I428" s="2354"/>
      <c r="J428" s="492">
        <v>2.6940358181647309E-2</v>
      </c>
      <c r="K428" s="471"/>
      <c r="L428" s="471"/>
      <c r="M428" s="2364" t="s">
        <v>218</v>
      </c>
      <c r="N428" s="2354"/>
      <c r="O428" s="493">
        <v>-1.8128672660586143E-2</v>
      </c>
      <c r="P428" s="471"/>
      <c r="Q428" s="47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386"/>
      <c r="C429" s="2363" t="s">
        <v>225</v>
      </c>
      <c r="D429" s="2354"/>
      <c r="E429" s="491">
        <v>-1.8453956680680075E-2</v>
      </c>
      <c r="F429" s="471"/>
      <c r="G429" s="471"/>
      <c r="H429" s="2369" t="s">
        <v>228</v>
      </c>
      <c r="I429" s="2354"/>
      <c r="J429" s="492">
        <v>-1.6679511987216757E-2</v>
      </c>
      <c r="K429" s="471"/>
      <c r="L429" s="471"/>
      <c r="M429" s="2364" t="s">
        <v>226</v>
      </c>
      <c r="N429" s="2354"/>
      <c r="O429" s="493">
        <v>1.7354120468537938E-2</v>
      </c>
      <c r="P429" s="471"/>
      <c r="Q429" s="47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386"/>
      <c r="C430" s="2363" t="s">
        <v>228</v>
      </c>
      <c r="D430" s="2354"/>
      <c r="E430" s="491">
        <v>-9.294610175938153E-3</v>
      </c>
      <c r="F430" s="471"/>
      <c r="G430" s="471"/>
      <c r="H430" s="2369" t="s">
        <v>226</v>
      </c>
      <c r="I430" s="2354"/>
      <c r="J430" s="492">
        <v>8.8970658751516326E-3</v>
      </c>
      <c r="K430" s="471"/>
      <c r="L430" s="471"/>
      <c r="M430" s="2364" t="s">
        <v>229</v>
      </c>
      <c r="N430" s="2354"/>
      <c r="O430" s="493">
        <v>1.0812641804725022E-2</v>
      </c>
      <c r="P430" s="471"/>
      <c r="Q430" s="47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386"/>
      <c r="C431" s="2363" t="s">
        <v>222</v>
      </c>
      <c r="D431" s="2354"/>
      <c r="E431" s="491">
        <v>-6.3142251400959406E-3</v>
      </c>
      <c r="F431" s="471"/>
      <c r="G431" s="471"/>
      <c r="H431" s="2368" t="s">
        <v>225</v>
      </c>
      <c r="I431" s="2354"/>
      <c r="J431" s="494">
        <v>-2.1843413861499356E-3</v>
      </c>
      <c r="K431" s="471"/>
      <c r="L431" s="471"/>
      <c r="M431" s="2364" t="s">
        <v>228</v>
      </c>
      <c r="N431" s="2354"/>
      <c r="O431" s="493">
        <v>6.8535297816091261E-3</v>
      </c>
      <c r="P431" s="471"/>
      <c r="Q431" s="47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386"/>
      <c r="C432" s="2365" t="s">
        <v>229</v>
      </c>
      <c r="D432" s="2354"/>
      <c r="E432" s="495">
        <v>-4.4042787602194944E-4</v>
      </c>
      <c r="F432" s="471"/>
      <c r="G432" s="471"/>
      <c r="H432" s="2353"/>
      <c r="I432" s="2354"/>
      <c r="J432" s="487"/>
      <c r="K432" s="471"/>
      <c r="L432" s="471"/>
      <c r="M432" s="2367" t="s">
        <v>227</v>
      </c>
      <c r="N432" s="2354"/>
      <c r="O432" s="496">
        <v>8.7036748408368864E-4</v>
      </c>
      <c r="P432" s="471"/>
      <c r="Q432" s="47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386"/>
      <c r="C433" s="2353"/>
      <c r="D433" s="2354"/>
      <c r="E433" s="487"/>
      <c r="F433" s="471"/>
      <c r="G433" s="471"/>
      <c r="H433" s="2353"/>
      <c r="I433" s="2354"/>
      <c r="J433" s="487"/>
      <c r="K433" s="471"/>
      <c r="L433" s="471"/>
      <c r="M433" s="2353"/>
      <c r="N433" s="2354"/>
      <c r="O433" s="487"/>
      <c r="P433" s="471"/>
      <c r="Q433" s="47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386"/>
      <c r="C434" s="2353"/>
      <c r="D434" s="2354"/>
      <c r="E434" s="487"/>
      <c r="F434" s="471"/>
      <c r="G434" s="471"/>
      <c r="H434" s="2353"/>
      <c r="I434" s="2354"/>
      <c r="J434" s="471"/>
      <c r="K434" s="471"/>
      <c r="L434" s="471"/>
      <c r="M434" s="2353"/>
      <c r="N434" s="2354"/>
      <c r="O434" s="487"/>
      <c r="P434" s="471"/>
      <c r="Q434" s="47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386"/>
      <c r="C435" s="2353"/>
      <c r="D435" s="2354"/>
      <c r="E435" s="471"/>
      <c r="F435" s="471"/>
      <c r="G435" s="471"/>
      <c r="H435" s="2366" t="s">
        <v>230</v>
      </c>
      <c r="I435" s="2354"/>
      <c r="J435" s="2354"/>
      <c r="K435" s="471"/>
      <c r="L435" s="471"/>
      <c r="M435" s="2353"/>
      <c r="N435" s="2354"/>
      <c r="O435" s="471"/>
      <c r="P435" s="471"/>
      <c r="Q435" s="47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386"/>
      <c r="C436" s="2357" t="s">
        <v>230</v>
      </c>
      <c r="D436" s="2354"/>
      <c r="E436" s="2354"/>
      <c r="F436" s="471"/>
      <c r="G436" s="471"/>
      <c r="H436" s="2353"/>
      <c r="I436" s="2354"/>
      <c r="J436" s="472" t="s">
        <v>231</v>
      </c>
      <c r="K436" s="471"/>
      <c r="L436" s="471"/>
      <c r="M436" s="2358" t="s">
        <v>230</v>
      </c>
      <c r="N436" s="2354"/>
      <c r="O436" s="2354"/>
      <c r="P436" s="471"/>
      <c r="Q436" s="47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386"/>
      <c r="C437" s="2353"/>
      <c r="D437" s="2354"/>
      <c r="E437" s="473" t="s">
        <v>231</v>
      </c>
      <c r="F437" s="471"/>
      <c r="G437" s="471"/>
      <c r="H437" s="2372" t="s">
        <v>200</v>
      </c>
      <c r="I437" s="2354"/>
      <c r="J437" s="489">
        <v>0.64151417689703616</v>
      </c>
      <c r="K437" s="471"/>
      <c r="L437" s="471"/>
      <c r="M437" s="2353"/>
      <c r="N437" s="2354"/>
      <c r="O437" s="474" t="s">
        <v>231</v>
      </c>
      <c r="P437" s="471"/>
      <c r="Q437" s="47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386"/>
      <c r="C438" s="2370" t="s">
        <v>200</v>
      </c>
      <c r="D438" s="2354"/>
      <c r="E438" s="488">
        <v>0.72801323912148574</v>
      </c>
      <c r="F438" s="471"/>
      <c r="G438" s="471"/>
      <c r="H438" s="2369" t="s">
        <v>206</v>
      </c>
      <c r="I438" s="2354"/>
      <c r="J438" s="492">
        <v>0.35439486867274167</v>
      </c>
      <c r="K438" s="471"/>
      <c r="L438" s="471"/>
      <c r="M438" s="2371" t="s">
        <v>200</v>
      </c>
      <c r="N438" s="2354"/>
      <c r="O438" s="490">
        <v>0.57943739126973859</v>
      </c>
      <c r="P438" s="471"/>
      <c r="Q438" s="47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386"/>
      <c r="C439" s="2363" t="s">
        <v>206</v>
      </c>
      <c r="D439" s="2354"/>
      <c r="E439" s="491">
        <v>0.31297207129385302</v>
      </c>
      <c r="F439" s="471"/>
      <c r="G439" s="471"/>
      <c r="H439" s="2369" t="s">
        <v>203</v>
      </c>
      <c r="I439" s="2354"/>
      <c r="J439" s="492">
        <v>0.5561855467188539</v>
      </c>
      <c r="K439" s="471"/>
      <c r="L439" s="471"/>
      <c r="M439" s="2364" t="s">
        <v>206</v>
      </c>
      <c r="N439" s="2354"/>
      <c r="O439" s="493">
        <v>0.16648305592767665</v>
      </c>
      <c r="P439" s="471"/>
      <c r="Q439" s="47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386"/>
      <c r="C440" s="2363" t="s">
        <v>203</v>
      </c>
      <c r="D440" s="2354"/>
      <c r="E440" s="491">
        <v>0.57813336385699221</v>
      </c>
      <c r="F440" s="471"/>
      <c r="G440" s="471"/>
      <c r="H440" s="2369" t="s">
        <v>204</v>
      </c>
      <c r="I440" s="2354"/>
      <c r="J440" s="492">
        <v>0.40671994001285117</v>
      </c>
      <c r="K440" s="471"/>
      <c r="L440" s="471"/>
      <c r="M440" s="2364" t="s">
        <v>203</v>
      </c>
      <c r="N440" s="2354"/>
      <c r="O440" s="493">
        <v>0.50707228427867967</v>
      </c>
      <c r="P440" s="471"/>
      <c r="Q440" s="47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386"/>
      <c r="C441" s="2363" t="s">
        <v>204</v>
      </c>
      <c r="D441" s="2354"/>
      <c r="E441" s="491">
        <v>0.36660428694853131</v>
      </c>
      <c r="F441" s="471"/>
      <c r="G441" s="471"/>
      <c r="H441" s="2369" t="s">
        <v>217</v>
      </c>
      <c r="I441" s="2354"/>
      <c r="J441" s="492">
        <v>2.4906044990688401E-3</v>
      </c>
      <c r="K441" s="471"/>
      <c r="L441" s="471"/>
      <c r="M441" s="2364" t="s">
        <v>204</v>
      </c>
      <c r="N441" s="2354"/>
      <c r="O441" s="493">
        <v>0.37253970242778245</v>
      </c>
      <c r="P441" s="471"/>
      <c r="Q441" s="47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386"/>
      <c r="C442" s="2363" t="s">
        <v>217</v>
      </c>
      <c r="D442" s="2354"/>
      <c r="E442" s="491">
        <v>5.8444970132861408E-2</v>
      </c>
      <c r="F442" s="471"/>
      <c r="G442" s="471"/>
      <c r="H442" s="2369" t="s">
        <v>220</v>
      </c>
      <c r="I442" s="2354"/>
      <c r="J442" s="492">
        <v>9.2299325426959001E-3</v>
      </c>
      <c r="K442" s="471"/>
      <c r="L442" s="471"/>
      <c r="M442" s="2364" t="s">
        <v>217</v>
      </c>
      <c r="N442" s="2354"/>
      <c r="O442" s="493">
        <v>0.11443103167332772</v>
      </c>
      <c r="P442" s="471"/>
      <c r="Q442" s="47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386"/>
      <c r="C443" s="2363" t="s">
        <v>220</v>
      </c>
      <c r="D443" s="2354"/>
      <c r="E443" s="491">
        <v>2.6799909091471133E-2</v>
      </c>
      <c r="F443" s="471"/>
      <c r="G443" s="471"/>
      <c r="H443" s="2369" t="s">
        <v>209</v>
      </c>
      <c r="I443" s="2354"/>
      <c r="J443" s="492">
        <v>0.19073041352870551</v>
      </c>
      <c r="K443" s="471"/>
      <c r="L443" s="471"/>
      <c r="M443" s="2364" t="s">
        <v>220</v>
      </c>
      <c r="N443" s="2354"/>
      <c r="O443" s="493">
        <v>5.2446916566988758E-2</v>
      </c>
      <c r="P443" s="471"/>
      <c r="Q443" s="47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386"/>
      <c r="C444" s="2363" t="s">
        <v>209</v>
      </c>
      <c r="D444" s="2354"/>
      <c r="E444" s="491">
        <v>0.16562529251916258</v>
      </c>
      <c r="F444" s="471"/>
      <c r="G444" s="471"/>
      <c r="H444" s="2369" t="s">
        <v>208</v>
      </c>
      <c r="I444" s="2354"/>
      <c r="J444" s="492">
        <v>0.27452639363603693</v>
      </c>
      <c r="K444" s="471"/>
      <c r="L444" s="471"/>
      <c r="M444" s="2364" t="s">
        <v>209</v>
      </c>
      <c r="N444" s="2354"/>
      <c r="O444" s="493">
        <v>0.24795418256009116</v>
      </c>
      <c r="P444" s="471"/>
      <c r="Q444" s="47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386"/>
      <c r="C445" s="2363" t="s">
        <v>208</v>
      </c>
      <c r="D445" s="2354"/>
      <c r="E445" s="491">
        <v>0.2125482044791544</v>
      </c>
      <c r="F445" s="471"/>
      <c r="G445" s="471"/>
      <c r="H445" s="2369" t="s">
        <v>201</v>
      </c>
      <c r="I445" s="2354"/>
      <c r="J445" s="492">
        <v>0.62611252184569999</v>
      </c>
      <c r="K445" s="471"/>
      <c r="L445" s="471"/>
      <c r="M445" s="2364" t="s">
        <v>208</v>
      </c>
      <c r="N445" s="2354"/>
      <c r="O445" s="493">
        <v>0.1829605086706009</v>
      </c>
      <c r="P445" s="471"/>
      <c r="Q445" s="47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363" t="s">
        <v>201</v>
      </c>
      <c r="D446" s="2354"/>
      <c r="E446" s="491">
        <v>0.71409600452360467</v>
      </c>
      <c r="F446" s="471"/>
      <c r="G446" s="471"/>
      <c r="H446" s="2369" t="s">
        <v>214</v>
      </c>
      <c r="I446" s="2354"/>
      <c r="J446" s="492">
        <v>9.0183560674373997E-2</v>
      </c>
      <c r="K446" s="471"/>
      <c r="L446" s="471"/>
      <c r="M446" s="2364" t="s">
        <v>201</v>
      </c>
      <c r="N446" s="2354"/>
      <c r="O446" s="493">
        <v>0.52420202258651638</v>
      </c>
      <c r="P446" s="471"/>
      <c r="Q446" s="47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363" t="s">
        <v>214</v>
      </c>
      <c r="D447" s="2354"/>
      <c r="E447" s="491">
        <v>7.6185580664902122E-2</v>
      </c>
      <c r="F447" s="471"/>
      <c r="G447" s="471"/>
      <c r="H447" s="2369" t="s">
        <v>222</v>
      </c>
      <c r="I447" s="2354"/>
      <c r="J447" s="492">
        <v>1.7485477992693663E-2</v>
      </c>
      <c r="K447" s="471"/>
      <c r="L447" s="471"/>
      <c r="M447" s="2364" t="s">
        <v>214</v>
      </c>
      <c r="N447" s="2354"/>
      <c r="O447" s="493">
        <v>0.13209479152555903</v>
      </c>
      <c r="P447" s="471"/>
      <c r="Q447" s="47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363" t="s">
        <v>222</v>
      </c>
      <c r="D448" s="2354"/>
      <c r="E448" s="497">
        <v>3.9869439119819602E-5</v>
      </c>
      <c r="F448" s="471"/>
      <c r="G448" s="471"/>
      <c r="H448" s="2369" t="s">
        <v>219</v>
      </c>
      <c r="I448" s="2354"/>
      <c r="J448" s="492">
        <v>3.2198788046661625E-2</v>
      </c>
      <c r="K448" s="471"/>
      <c r="L448" s="471"/>
      <c r="M448" s="2364" t="s">
        <v>222</v>
      </c>
      <c r="N448" s="2354"/>
      <c r="O448" s="493">
        <v>6.9110256485126773E-4</v>
      </c>
      <c r="P448" s="471"/>
      <c r="Q448" s="47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363" t="s">
        <v>219</v>
      </c>
      <c r="D449" s="2354"/>
      <c r="E449" s="491">
        <v>1.7524904924026738E-2</v>
      </c>
      <c r="F449" s="471"/>
      <c r="G449" s="471"/>
      <c r="H449" s="2369" t="s">
        <v>218</v>
      </c>
      <c r="I449" s="2354"/>
      <c r="J449" s="492">
        <v>4.0396055634734321E-2</v>
      </c>
      <c r="K449" s="471"/>
      <c r="L449" s="471"/>
      <c r="M449" s="2364" t="s">
        <v>219</v>
      </c>
      <c r="N449" s="2354"/>
      <c r="O449" s="493">
        <v>7.2443884982084936E-3</v>
      </c>
      <c r="P449" s="471"/>
      <c r="Q449" s="47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363" t="s">
        <v>218</v>
      </c>
      <c r="D450" s="2354"/>
      <c r="E450" s="491">
        <v>4.0427651169566432E-2</v>
      </c>
      <c r="F450" s="471"/>
      <c r="G450" s="471"/>
      <c r="H450" s="2369" t="s">
        <v>207</v>
      </c>
      <c r="I450" s="2354"/>
      <c r="J450" s="492">
        <v>0.30273663464539186</v>
      </c>
      <c r="K450" s="471"/>
      <c r="L450" s="471"/>
      <c r="M450" s="2364" t="s">
        <v>218</v>
      </c>
      <c r="N450" s="2354"/>
      <c r="O450" s="493">
        <v>3.2864877243468345E-4</v>
      </c>
      <c r="P450" s="471"/>
      <c r="Q450" s="47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363" t="s">
        <v>207</v>
      </c>
      <c r="D451" s="2354"/>
      <c r="E451" s="491">
        <v>0.44322289535560283</v>
      </c>
      <c r="F451" s="471"/>
      <c r="G451" s="471"/>
      <c r="H451" s="2369" t="s">
        <v>225</v>
      </c>
      <c r="I451" s="2354"/>
      <c r="J451" s="498">
        <v>4.7713472912474218E-6</v>
      </c>
      <c r="K451" s="471"/>
      <c r="L451" s="471"/>
      <c r="M451" s="2364" t="s">
        <v>207</v>
      </c>
      <c r="N451" s="2354"/>
      <c r="O451" s="493">
        <v>0.21724559649987696</v>
      </c>
      <c r="P451" s="471"/>
      <c r="Q451" s="47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363" t="s">
        <v>225</v>
      </c>
      <c r="D452" s="2354"/>
      <c r="E452" s="491">
        <v>3.405485171724168E-4</v>
      </c>
      <c r="F452" s="471"/>
      <c r="G452" s="471"/>
      <c r="H452" s="2369" t="s">
        <v>212</v>
      </c>
      <c r="I452" s="2354"/>
      <c r="J452" s="492">
        <v>0.1730256371724396</v>
      </c>
      <c r="K452" s="471"/>
      <c r="L452" s="471"/>
      <c r="M452" s="2364" t="s">
        <v>225</v>
      </c>
      <c r="N452" s="2354"/>
      <c r="O452" s="493">
        <v>7.1902400577017207E-4</v>
      </c>
      <c r="P452" s="471"/>
      <c r="Q452" s="47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363" t="s">
        <v>212</v>
      </c>
      <c r="D453" s="2354"/>
      <c r="E453" s="491">
        <v>0.14945772401978907</v>
      </c>
      <c r="F453" s="471"/>
      <c r="G453" s="471"/>
      <c r="H453" s="2369" t="s">
        <v>211</v>
      </c>
      <c r="I453" s="2354"/>
      <c r="J453" s="492">
        <v>5.74530611632336E-2</v>
      </c>
      <c r="K453" s="471"/>
      <c r="L453" s="471"/>
      <c r="M453" s="2364" t="s">
        <v>212</v>
      </c>
      <c r="N453" s="2354"/>
      <c r="O453" s="493">
        <v>0.17668527918717589</v>
      </c>
      <c r="P453" s="471"/>
      <c r="Q453" s="47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363" t="s">
        <v>211</v>
      </c>
      <c r="D454" s="2354"/>
      <c r="E454" s="491">
        <v>0.28958454734810912</v>
      </c>
      <c r="F454" s="471"/>
      <c r="G454" s="471"/>
      <c r="H454" s="2369" t="s">
        <v>228</v>
      </c>
      <c r="I454" s="2354"/>
      <c r="J454" s="492">
        <v>2.7820612013170751E-4</v>
      </c>
      <c r="K454" s="471"/>
      <c r="L454" s="471"/>
      <c r="M454" s="2364" t="s">
        <v>211</v>
      </c>
      <c r="N454" s="2354"/>
      <c r="O454" s="493">
        <v>0.16633787776988349</v>
      </c>
      <c r="P454" s="471"/>
      <c r="Q454" s="47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363" t="s">
        <v>228</v>
      </c>
      <c r="D455" s="2354"/>
      <c r="E455" s="497">
        <v>8.6389778322653061E-5</v>
      </c>
      <c r="F455" s="471"/>
      <c r="G455" s="471"/>
      <c r="H455" s="2369" t="s">
        <v>227</v>
      </c>
      <c r="I455" s="2354"/>
      <c r="J455" s="492">
        <v>7.2578289895545111E-4</v>
      </c>
      <c r="K455" s="471"/>
      <c r="L455" s="471"/>
      <c r="M455" s="2364" t="s">
        <v>228</v>
      </c>
      <c r="N455" s="2354"/>
      <c r="O455" s="499">
        <v>4.6970870467403235E-5</v>
      </c>
      <c r="P455" s="471"/>
      <c r="Q455" s="47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363" t="s">
        <v>229</v>
      </c>
      <c r="D456" s="2354"/>
      <c r="E456" s="497">
        <v>1.9397671397720567E-7</v>
      </c>
      <c r="F456" s="471"/>
      <c r="G456" s="471"/>
      <c r="H456" s="2369" t="s">
        <v>215</v>
      </c>
      <c r="I456" s="2354"/>
      <c r="J456" s="492">
        <v>6.899119075449367E-2</v>
      </c>
      <c r="K456" s="471"/>
      <c r="L456" s="471"/>
      <c r="M456" s="2364" t="s">
        <v>229</v>
      </c>
      <c r="N456" s="2354"/>
      <c r="O456" s="493">
        <v>1.1691322279728718E-4</v>
      </c>
      <c r="P456" s="471"/>
      <c r="Q456" s="47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363" t="s">
        <v>227</v>
      </c>
      <c r="D457" s="2354"/>
      <c r="E457" s="491">
        <v>4.27719641492781E-4</v>
      </c>
      <c r="F457" s="471"/>
      <c r="G457" s="471"/>
      <c r="H457" s="2369" t="s">
        <v>216</v>
      </c>
      <c r="I457" s="2354"/>
      <c r="J457" s="492">
        <v>5.2881313177486469E-2</v>
      </c>
      <c r="K457" s="471"/>
      <c r="L457" s="471"/>
      <c r="M457" s="2364" t="s">
        <v>227</v>
      </c>
      <c r="N457" s="2354"/>
      <c r="O457" s="499">
        <v>7.5753955735016996E-7</v>
      </c>
      <c r="P457" s="471"/>
      <c r="Q457" s="47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363" t="s">
        <v>215</v>
      </c>
      <c r="D458" s="2354"/>
      <c r="E458" s="491">
        <v>5.6248544324102458E-2</v>
      </c>
      <c r="F458" s="471"/>
      <c r="G458" s="471"/>
      <c r="H458" s="2369" t="s">
        <v>221</v>
      </c>
      <c r="I458" s="2354"/>
      <c r="J458" s="492">
        <v>2.0859301175623016E-2</v>
      </c>
      <c r="K458" s="471"/>
      <c r="L458" s="471"/>
      <c r="M458" s="2364" t="s">
        <v>215</v>
      </c>
      <c r="N458" s="2354"/>
      <c r="O458" s="493">
        <v>0.10386790365408936</v>
      </c>
      <c r="P458" s="471"/>
      <c r="Q458" s="47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363" t="s">
        <v>216</v>
      </c>
      <c r="D459" s="2354"/>
      <c r="E459" s="491">
        <v>4.0172702065677121E-2</v>
      </c>
      <c r="F459" s="471"/>
      <c r="G459" s="471"/>
      <c r="H459" s="2369" t="s">
        <v>205</v>
      </c>
      <c r="I459" s="2354"/>
      <c r="J459" s="492">
        <v>4.3256840873239145E-2</v>
      </c>
      <c r="K459" s="471"/>
      <c r="L459" s="471"/>
      <c r="M459" s="2364" t="s">
        <v>216</v>
      </c>
      <c r="N459" s="2354"/>
      <c r="O459" s="493">
        <v>5.0491622393768552E-2</v>
      </c>
      <c r="P459" s="471"/>
      <c r="Q459" s="47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363" t="s">
        <v>221</v>
      </c>
      <c r="D460" s="2354"/>
      <c r="E460" s="491">
        <v>2.7450441185118888E-2</v>
      </c>
      <c r="F460" s="471"/>
      <c r="G460" s="471"/>
      <c r="H460" s="2369" t="s">
        <v>202</v>
      </c>
      <c r="I460" s="2354"/>
      <c r="J460" s="492">
        <v>0.25351830457182606</v>
      </c>
      <c r="K460" s="471"/>
      <c r="L460" s="471"/>
      <c r="M460" s="2364" t="s">
        <v>221</v>
      </c>
      <c r="N460" s="2354"/>
      <c r="O460" s="493">
        <v>1.4410529290141649E-2</v>
      </c>
      <c r="P460" s="471"/>
      <c r="Q460" s="47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363" t="s">
        <v>205</v>
      </c>
      <c r="D461" s="2354"/>
      <c r="E461" s="491">
        <v>0.4491854890466831</v>
      </c>
      <c r="F461" s="471"/>
      <c r="G461" s="471"/>
      <c r="H461" s="2369" t="s">
        <v>224</v>
      </c>
      <c r="I461" s="2354"/>
      <c r="J461" s="492">
        <v>8.1948600481698188E-3</v>
      </c>
      <c r="K461" s="471"/>
      <c r="L461" s="471"/>
      <c r="M461" s="2364" t="s">
        <v>205</v>
      </c>
      <c r="N461" s="2354"/>
      <c r="O461" s="493">
        <v>0.31437920077241083</v>
      </c>
      <c r="P461" s="471"/>
      <c r="Q461" s="47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363" t="s">
        <v>202</v>
      </c>
      <c r="D462" s="2354"/>
      <c r="E462" s="491">
        <v>0.61826266258774287</v>
      </c>
      <c r="F462" s="471"/>
      <c r="G462" s="471"/>
      <c r="H462" s="2369" t="s">
        <v>213</v>
      </c>
      <c r="I462" s="2354"/>
      <c r="J462" s="492">
        <v>2.7479018002718139E-2</v>
      </c>
      <c r="K462" s="471"/>
      <c r="L462" s="471"/>
      <c r="M462" s="2364" t="s">
        <v>202</v>
      </c>
      <c r="N462" s="2354"/>
      <c r="O462" s="493">
        <v>0.40073445328306162</v>
      </c>
      <c r="P462" s="471"/>
      <c r="Q462" s="47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363" t="s">
        <v>224</v>
      </c>
      <c r="D463" s="2354"/>
      <c r="E463" s="491">
        <v>1.557598863675437E-3</v>
      </c>
      <c r="F463" s="471"/>
      <c r="G463" s="471"/>
      <c r="H463" s="2369" t="s">
        <v>210</v>
      </c>
      <c r="I463" s="2354"/>
      <c r="J463" s="492">
        <v>3.6404626560643541E-2</v>
      </c>
      <c r="K463" s="471"/>
      <c r="L463" s="471"/>
      <c r="M463" s="2364" t="s">
        <v>224</v>
      </c>
      <c r="N463" s="2354"/>
      <c r="O463" s="493">
        <v>3.4087077137093303E-3</v>
      </c>
      <c r="P463" s="471"/>
      <c r="Q463" s="47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363" t="s">
        <v>213</v>
      </c>
      <c r="D464" s="2354"/>
      <c r="E464" s="491">
        <v>0.26840252368763767</v>
      </c>
      <c r="F464" s="471"/>
      <c r="G464" s="471"/>
      <c r="H464" s="2369" t="s">
        <v>226</v>
      </c>
      <c r="I464" s="2354"/>
      <c r="J464" s="498">
        <v>7.915778118678769E-5</v>
      </c>
      <c r="K464" s="471"/>
      <c r="L464" s="471"/>
      <c r="M464" s="2364" t="s">
        <v>213</v>
      </c>
      <c r="N464" s="2354"/>
      <c r="O464" s="493">
        <v>8.6140148153822163E-2</v>
      </c>
      <c r="P464" s="471"/>
      <c r="Q464" s="47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363" t="s">
        <v>210</v>
      </c>
      <c r="D465" s="2354"/>
      <c r="E465" s="491">
        <v>0.29503815713133003</v>
      </c>
      <c r="F465" s="471"/>
      <c r="G465" s="471"/>
      <c r="H465" s="2368" t="s">
        <v>223</v>
      </c>
      <c r="I465" s="2354"/>
      <c r="J465" s="494">
        <v>2.6900725407903612E-3</v>
      </c>
      <c r="K465" s="471"/>
      <c r="L465" s="471"/>
      <c r="M465" s="2364" t="s">
        <v>210</v>
      </c>
      <c r="N465" s="2354"/>
      <c r="O465" s="493">
        <v>0.10577346956684797</v>
      </c>
      <c r="P465" s="471"/>
      <c r="Q465" s="47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363" t="s">
        <v>226</v>
      </c>
      <c r="D466" s="2354"/>
      <c r="E466" s="491">
        <v>1.0939313933160599E-3</v>
      </c>
      <c r="F466" s="471"/>
      <c r="G466" s="471"/>
      <c r="H466" s="2353"/>
      <c r="I466" s="2354"/>
      <c r="J466" s="487"/>
      <c r="K466" s="471"/>
      <c r="L466" s="471"/>
      <c r="M466" s="2364" t="s">
        <v>226</v>
      </c>
      <c r="N466" s="2354"/>
      <c r="O466" s="493">
        <v>3.0116549723652745E-4</v>
      </c>
      <c r="P466" s="471"/>
      <c r="Q466" s="47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365" t="s">
        <v>223</v>
      </c>
      <c r="D467" s="2354"/>
      <c r="E467" s="495">
        <v>1.3062737949781106E-3</v>
      </c>
      <c r="F467" s="471"/>
      <c r="G467" s="471"/>
      <c r="H467" s="2353"/>
      <c r="I467" s="2354"/>
      <c r="J467" s="471"/>
      <c r="K467" s="471"/>
      <c r="L467" s="471"/>
      <c r="M467" s="2367" t="s">
        <v>223</v>
      </c>
      <c r="N467" s="2354"/>
      <c r="O467" s="496">
        <v>5.204735343195697E-3</v>
      </c>
      <c r="P467" s="471"/>
      <c r="Q467" s="47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353"/>
      <c r="D468" s="2354"/>
      <c r="E468" s="487"/>
      <c r="F468" s="471"/>
      <c r="G468" s="471"/>
      <c r="H468" s="2366" t="s">
        <v>232</v>
      </c>
      <c r="I468" s="2354"/>
      <c r="J468" s="2354"/>
      <c r="K468" s="2354"/>
      <c r="L468" s="2354"/>
      <c r="M468" s="2353"/>
      <c r="N468" s="2354"/>
      <c r="O468" s="487"/>
      <c r="P468" s="471"/>
      <c r="Q468" s="47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353"/>
      <c r="D469" s="2354"/>
      <c r="E469" s="471"/>
      <c r="F469" s="471"/>
      <c r="G469" s="471"/>
      <c r="H469" s="2381" t="s">
        <v>198</v>
      </c>
      <c r="I469" s="2354"/>
      <c r="J469" s="2382" t="s">
        <v>233</v>
      </c>
      <c r="K469" s="2383"/>
      <c r="L469" s="2384"/>
      <c r="M469" s="2353"/>
      <c r="N469" s="2354"/>
      <c r="O469" s="471"/>
      <c r="P469" s="471"/>
      <c r="Q469" s="47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357" t="s">
        <v>232</v>
      </c>
      <c r="D470" s="2354"/>
      <c r="E470" s="2354"/>
      <c r="F470" s="2354"/>
      <c r="G470" s="2354"/>
      <c r="H470" s="2354"/>
      <c r="I470" s="2354"/>
      <c r="J470" s="475" t="s">
        <v>181</v>
      </c>
      <c r="K470" s="476" t="s">
        <v>234</v>
      </c>
      <c r="L470" s="477" t="s">
        <v>235</v>
      </c>
      <c r="M470" s="2358" t="s">
        <v>232</v>
      </c>
      <c r="N470" s="2354"/>
      <c r="O470" s="2354"/>
      <c r="P470" s="2354"/>
      <c r="Q470" s="2354"/>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373" t="s">
        <v>198</v>
      </c>
      <c r="D471" s="2354"/>
      <c r="E471" s="2374" t="s">
        <v>233</v>
      </c>
      <c r="F471" s="2375"/>
      <c r="G471" s="2376"/>
      <c r="H471" s="2362" t="s">
        <v>199</v>
      </c>
      <c r="I471" s="2354"/>
      <c r="J471" s="500">
        <v>4.2907470595357742</v>
      </c>
      <c r="K471" s="501">
        <v>14.7956795156406</v>
      </c>
      <c r="L471" s="502">
        <v>14.7956795156406</v>
      </c>
      <c r="M471" s="2377" t="s">
        <v>198</v>
      </c>
      <c r="N471" s="2354"/>
      <c r="O471" s="2378" t="s">
        <v>233</v>
      </c>
      <c r="P471" s="2379"/>
      <c r="Q471" s="2380"/>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354"/>
      <c r="D472" s="2354"/>
      <c r="E472" s="478" t="s">
        <v>181</v>
      </c>
      <c r="F472" s="479" t="s">
        <v>234</v>
      </c>
      <c r="G472" s="480" t="s">
        <v>235</v>
      </c>
      <c r="H472" s="2353"/>
      <c r="I472" s="2354"/>
      <c r="J472" s="487"/>
      <c r="K472" s="487"/>
      <c r="L472" s="487"/>
      <c r="M472" s="2354"/>
      <c r="N472" s="2354"/>
      <c r="O472" s="481" t="s">
        <v>181</v>
      </c>
      <c r="P472" s="482" t="s">
        <v>234</v>
      </c>
      <c r="Q472" s="483" t="s">
        <v>235</v>
      </c>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355" t="s">
        <v>199</v>
      </c>
      <c r="D473" s="2354"/>
      <c r="E473" s="503">
        <v>5.9392536908821958</v>
      </c>
      <c r="F473" s="504">
        <v>19.797512302940653</v>
      </c>
      <c r="G473" s="505">
        <v>19.797512302940653</v>
      </c>
      <c r="H473" s="2353"/>
      <c r="I473" s="2354"/>
      <c r="J473" s="471"/>
      <c r="K473" s="471"/>
      <c r="L473" s="471"/>
      <c r="M473" s="2356" t="s">
        <v>199</v>
      </c>
      <c r="N473" s="2354"/>
      <c r="O473" s="506">
        <v>4.5337503820862679</v>
      </c>
      <c r="P473" s="507">
        <v>15.112501273620893</v>
      </c>
      <c r="Q473" s="508">
        <v>15.112501273620893</v>
      </c>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353"/>
      <c r="D474" s="2354"/>
      <c r="E474" s="487"/>
      <c r="F474" s="487"/>
      <c r="G474" s="487"/>
      <c r="H474" s="2366" t="s">
        <v>236</v>
      </c>
      <c r="I474" s="2354"/>
      <c r="J474" s="2354"/>
      <c r="K474" s="471"/>
      <c r="L474" s="471"/>
      <c r="M474" s="2353"/>
      <c r="N474" s="2354"/>
      <c r="O474" s="487"/>
      <c r="P474" s="487"/>
      <c r="Q474" s="487"/>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353"/>
      <c r="D475" s="2354"/>
      <c r="E475" s="471"/>
      <c r="F475" s="471"/>
      <c r="G475" s="471"/>
      <c r="H475" s="2353"/>
      <c r="I475" s="2354"/>
      <c r="J475" s="484" t="s">
        <v>198</v>
      </c>
      <c r="K475" s="471"/>
      <c r="L475" s="471"/>
      <c r="M475" s="2353"/>
      <c r="N475" s="2354"/>
      <c r="O475" s="471"/>
      <c r="P475" s="471"/>
      <c r="Q475" s="47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357" t="s">
        <v>236</v>
      </c>
      <c r="D476" s="2354"/>
      <c r="E476" s="2354"/>
      <c r="F476" s="471"/>
      <c r="G476" s="471"/>
      <c r="H476" s="2354"/>
      <c r="I476" s="2354"/>
      <c r="J476" s="509" t="s">
        <v>199</v>
      </c>
      <c r="K476" s="471"/>
      <c r="L476" s="471"/>
      <c r="M476" s="2358" t="s">
        <v>236</v>
      </c>
      <c r="N476" s="2354"/>
      <c r="O476" s="2354"/>
      <c r="P476" s="471"/>
      <c r="Q476" s="47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353"/>
      <c r="D477" s="2354"/>
      <c r="E477" s="485" t="s">
        <v>198</v>
      </c>
      <c r="F477" s="471"/>
      <c r="G477" s="471"/>
      <c r="H477" s="2372" t="s">
        <v>200</v>
      </c>
      <c r="I477" s="2354"/>
      <c r="J477" s="489">
        <v>0.18666814667922593</v>
      </c>
      <c r="K477" s="471"/>
      <c r="L477" s="471"/>
      <c r="M477" s="2353"/>
      <c r="N477" s="2354"/>
      <c r="O477" s="486" t="s">
        <v>198</v>
      </c>
      <c r="P477" s="471"/>
      <c r="Q477" s="47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354"/>
      <c r="D478" s="2354"/>
      <c r="E478" s="510" t="s">
        <v>199</v>
      </c>
      <c r="F478" s="471"/>
      <c r="G478" s="471"/>
      <c r="H478" s="2369" t="s">
        <v>206</v>
      </c>
      <c r="I478" s="2354"/>
      <c r="J478" s="492">
        <v>0.1387429099436425</v>
      </c>
      <c r="K478" s="471"/>
      <c r="L478" s="471"/>
      <c r="M478" s="2354"/>
      <c r="N478" s="2354"/>
      <c r="O478" s="511" t="s">
        <v>199</v>
      </c>
      <c r="P478" s="471"/>
      <c r="Q478" s="47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370" t="s">
        <v>200</v>
      </c>
      <c r="D479" s="2354"/>
      <c r="E479" s="488">
        <v>0.14366062857821915</v>
      </c>
      <c r="F479" s="471"/>
      <c r="G479" s="471"/>
      <c r="H479" s="2369" t="s">
        <v>203</v>
      </c>
      <c r="I479" s="2354"/>
      <c r="J479" s="492">
        <v>0.17381087100480169</v>
      </c>
      <c r="K479" s="471"/>
      <c r="L479" s="471"/>
      <c r="M479" s="2371" t="s">
        <v>200</v>
      </c>
      <c r="N479" s="2354"/>
      <c r="O479" s="490">
        <v>0.16789805041968744</v>
      </c>
      <c r="P479" s="471"/>
      <c r="Q479" s="47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363" t="s">
        <v>206</v>
      </c>
      <c r="D480" s="2354"/>
      <c r="E480" s="491">
        <v>9.4193495943103361E-2</v>
      </c>
      <c r="F480" s="471"/>
      <c r="G480" s="471"/>
      <c r="H480" s="2369" t="s">
        <v>204</v>
      </c>
      <c r="I480" s="2354"/>
      <c r="J480" s="492">
        <v>0.14863285462329276</v>
      </c>
      <c r="K480" s="471"/>
      <c r="L480" s="471"/>
      <c r="M480" s="2364" t="s">
        <v>206</v>
      </c>
      <c r="N480" s="2354"/>
      <c r="O480" s="493">
        <v>8.9996871860531832E-2</v>
      </c>
      <c r="P480" s="471"/>
      <c r="Q480" s="47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363" t="s">
        <v>203</v>
      </c>
      <c r="D481" s="2354"/>
      <c r="E481" s="491">
        <v>0.12802127268500682</v>
      </c>
      <c r="F481" s="471"/>
      <c r="G481" s="471"/>
      <c r="H481" s="2369" t="s">
        <v>217</v>
      </c>
      <c r="I481" s="2354"/>
      <c r="J481" s="492">
        <v>1.1631064673940728E-2</v>
      </c>
      <c r="K481" s="471"/>
      <c r="L481" s="471"/>
      <c r="M481" s="2364" t="s">
        <v>203</v>
      </c>
      <c r="N481" s="2354"/>
      <c r="O481" s="493">
        <v>0.1570642451753502</v>
      </c>
      <c r="P481" s="471"/>
      <c r="Q481" s="47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363" t="s">
        <v>204</v>
      </c>
      <c r="D482" s="2354"/>
      <c r="E482" s="491">
        <v>0.10194522608136522</v>
      </c>
      <c r="F482" s="471"/>
      <c r="G482" s="471"/>
      <c r="H482" s="2369" t="s">
        <v>220</v>
      </c>
      <c r="I482" s="2354"/>
      <c r="J482" s="492">
        <v>2.2390631884972305E-2</v>
      </c>
      <c r="K482" s="471"/>
      <c r="L482" s="471"/>
      <c r="M482" s="2364" t="s">
        <v>204</v>
      </c>
      <c r="N482" s="2354"/>
      <c r="O482" s="493">
        <v>0.13462591761290466</v>
      </c>
      <c r="P482" s="471"/>
      <c r="Q482" s="47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363" t="s">
        <v>217</v>
      </c>
      <c r="D483" s="2354"/>
      <c r="E483" s="491">
        <v>4.0704431569414834E-2</v>
      </c>
      <c r="F483" s="471"/>
      <c r="G483" s="471"/>
      <c r="H483" s="2369" t="s">
        <v>209</v>
      </c>
      <c r="I483" s="2354"/>
      <c r="J483" s="492">
        <v>0.10178342521523259</v>
      </c>
      <c r="K483" s="471"/>
      <c r="L483" s="471"/>
      <c r="M483" s="2364" t="s">
        <v>217</v>
      </c>
      <c r="N483" s="2354"/>
      <c r="O483" s="493">
        <v>7.4612965518497609E-2</v>
      </c>
      <c r="P483" s="471"/>
      <c r="Q483" s="47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363" t="s">
        <v>220</v>
      </c>
      <c r="D484" s="2354"/>
      <c r="E484" s="491">
        <v>2.7563526715893759E-2</v>
      </c>
      <c r="F484" s="471"/>
      <c r="G484" s="471"/>
      <c r="H484" s="2369" t="s">
        <v>208</v>
      </c>
      <c r="I484" s="2354"/>
      <c r="J484" s="492">
        <v>0.12211222341356526</v>
      </c>
      <c r="K484" s="471"/>
      <c r="L484" s="471"/>
      <c r="M484" s="2364" t="s">
        <v>220</v>
      </c>
      <c r="N484" s="2354"/>
      <c r="O484" s="493">
        <v>5.0512908432069674E-2</v>
      </c>
      <c r="P484" s="471"/>
      <c r="Q484" s="47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363" t="s">
        <v>209</v>
      </c>
      <c r="D485" s="2354"/>
      <c r="E485" s="491">
        <v>6.8522224419086938E-2</v>
      </c>
      <c r="F485" s="471"/>
      <c r="G485" s="471"/>
      <c r="H485" s="2369" t="s">
        <v>201</v>
      </c>
      <c r="I485" s="2354"/>
      <c r="J485" s="492">
        <v>0.18441374236694863</v>
      </c>
      <c r="K485" s="471"/>
      <c r="L485" s="471"/>
      <c r="M485" s="2364" t="s">
        <v>209</v>
      </c>
      <c r="N485" s="2354"/>
      <c r="O485" s="493">
        <v>0.1098318032561956</v>
      </c>
      <c r="P485" s="471"/>
      <c r="Q485" s="47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363" t="s">
        <v>208</v>
      </c>
      <c r="D486" s="2354"/>
      <c r="E486" s="491">
        <v>7.7624147577035396E-2</v>
      </c>
      <c r="F486" s="471"/>
      <c r="G486" s="471"/>
      <c r="H486" s="2369" t="s">
        <v>214</v>
      </c>
      <c r="I486" s="2354"/>
      <c r="J486" s="492">
        <v>6.9989159103567289E-2</v>
      </c>
      <c r="K486" s="471"/>
      <c r="L486" s="471"/>
      <c r="M486" s="2364" t="s">
        <v>208</v>
      </c>
      <c r="N486" s="2354"/>
      <c r="O486" s="493">
        <v>9.4345474776368066E-2</v>
      </c>
      <c r="P486" s="471"/>
      <c r="Q486" s="47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363" t="s">
        <v>201</v>
      </c>
      <c r="D487" s="2354"/>
      <c r="E487" s="491">
        <v>0.14228084157506876</v>
      </c>
      <c r="F487" s="471"/>
      <c r="G487" s="471"/>
      <c r="H487" s="2369" t="s">
        <v>222</v>
      </c>
      <c r="I487" s="2354"/>
      <c r="J487" s="492">
        <v>3.0818098643061006E-2</v>
      </c>
      <c r="K487" s="471"/>
      <c r="L487" s="471"/>
      <c r="M487" s="2364" t="s">
        <v>201</v>
      </c>
      <c r="N487" s="2354"/>
      <c r="O487" s="493">
        <v>0.15969515525980948</v>
      </c>
      <c r="P487" s="471"/>
      <c r="Q487" s="47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363" t="s">
        <v>214</v>
      </c>
      <c r="D488" s="2354"/>
      <c r="E488" s="491">
        <v>4.6473407282642432E-2</v>
      </c>
      <c r="F488" s="471"/>
      <c r="G488" s="471"/>
      <c r="H488" s="2369" t="s">
        <v>219</v>
      </c>
      <c r="I488" s="2354"/>
      <c r="J488" s="492">
        <v>4.1820271610452486E-2</v>
      </c>
      <c r="K488" s="471"/>
      <c r="L488" s="471"/>
      <c r="M488" s="2364" t="s">
        <v>214</v>
      </c>
      <c r="N488" s="2354"/>
      <c r="O488" s="493">
        <v>8.0165082105026056E-2</v>
      </c>
      <c r="P488" s="471"/>
      <c r="Q488" s="47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363" t="s">
        <v>222</v>
      </c>
      <c r="D489" s="2354"/>
      <c r="E489" s="491">
        <v>-1.0631344388924472E-3</v>
      </c>
      <c r="F489" s="471"/>
      <c r="G489" s="471"/>
      <c r="H489" s="2369" t="s">
        <v>218</v>
      </c>
      <c r="I489" s="2354"/>
      <c r="J489" s="492">
        <v>-4.6842122693042394E-2</v>
      </c>
      <c r="K489" s="471"/>
      <c r="L489" s="471"/>
      <c r="M489" s="2364" t="s">
        <v>222</v>
      </c>
      <c r="N489" s="2354"/>
      <c r="O489" s="493">
        <v>-5.7984731058613554E-3</v>
      </c>
      <c r="P489" s="471"/>
      <c r="Q489" s="47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363" t="s">
        <v>219</v>
      </c>
      <c r="D490" s="2354"/>
      <c r="E490" s="491">
        <v>2.2289275848661669E-2</v>
      </c>
      <c r="F490" s="471"/>
      <c r="G490" s="471"/>
      <c r="H490" s="2369" t="s">
        <v>207</v>
      </c>
      <c r="I490" s="2354"/>
      <c r="J490" s="492">
        <v>-0.12823293303387773</v>
      </c>
      <c r="K490" s="471"/>
      <c r="L490" s="471"/>
      <c r="M490" s="2364" t="s">
        <v>219</v>
      </c>
      <c r="N490" s="2354"/>
      <c r="O490" s="493">
        <v>1.8773414150487309E-2</v>
      </c>
      <c r="P490" s="471"/>
      <c r="Q490" s="47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363" t="s">
        <v>218</v>
      </c>
      <c r="D491" s="2354"/>
      <c r="E491" s="491">
        <v>-3.3853796449309095E-2</v>
      </c>
      <c r="F491" s="471"/>
      <c r="G491" s="471"/>
      <c r="H491" s="2369" t="s">
        <v>225</v>
      </c>
      <c r="I491" s="2354"/>
      <c r="J491" s="492">
        <v>-5.0908183489759571E-4</v>
      </c>
      <c r="K491" s="471"/>
      <c r="L491" s="471"/>
      <c r="M491" s="2364" t="s">
        <v>218</v>
      </c>
      <c r="N491" s="2354"/>
      <c r="O491" s="493">
        <v>-3.9986040546511042E-3</v>
      </c>
      <c r="P491" s="471"/>
      <c r="Q491" s="47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363" t="s">
        <v>207</v>
      </c>
      <c r="D492" s="2354"/>
      <c r="E492" s="491">
        <v>-0.11209318697585335</v>
      </c>
      <c r="F492" s="471"/>
      <c r="G492" s="471"/>
      <c r="H492" s="2369" t="s">
        <v>212</v>
      </c>
      <c r="I492" s="2354"/>
      <c r="J492" s="492">
        <v>9.6944308029432408E-2</v>
      </c>
      <c r="K492" s="471"/>
      <c r="L492" s="471"/>
      <c r="M492" s="2364" t="s">
        <v>207</v>
      </c>
      <c r="N492" s="2354"/>
      <c r="O492" s="493">
        <v>-0.10280586366450395</v>
      </c>
      <c r="P492" s="471"/>
      <c r="Q492" s="47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363" t="s">
        <v>225</v>
      </c>
      <c r="D493" s="2354"/>
      <c r="E493" s="491">
        <v>-3.1071170960435914E-3</v>
      </c>
      <c r="F493" s="471"/>
      <c r="G493" s="471"/>
      <c r="H493" s="2369" t="s">
        <v>211</v>
      </c>
      <c r="I493" s="2354"/>
      <c r="J493" s="492">
        <v>5.5862925177556956E-2</v>
      </c>
      <c r="K493" s="471"/>
      <c r="L493" s="471"/>
      <c r="M493" s="2364" t="s">
        <v>225</v>
      </c>
      <c r="N493" s="2354"/>
      <c r="O493" s="493">
        <v>-5.9144462584171578E-3</v>
      </c>
      <c r="P493" s="471"/>
      <c r="Q493" s="47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363" t="s">
        <v>212</v>
      </c>
      <c r="D494" s="2354"/>
      <c r="E494" s="491">
        <v>6.5091953567240499E-2</v>
      </c>
      <c r="F494" s="471"/>
      <c r="G494" s="471"/>
      <c r="H494" s="2369" t="s">
        <v>228</v>
      </c>
      <c r="I494" s="2354"/>
      <c r="J494" s="492">
        <v>-3.8873211950697811E-3</v>
      </c>
      <c r="K494" s="471"/>
      <c r="L494" s="471"/>
      <c r="M494" s="2364" t="s">
        <v>212</v>
      </c>
      <c r="N494" s="2354"/>
      <c r="O494" s="493">
        <v>9.2713415044128916E-2</v>
      </c>
      <c r="P494" s="471"/>
      <c r="Q494" s="47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363" t="s">
        <v>211</v>
      </c>
      <c r="D495" s="2354"/>
      <c r="E495" s="491">
        <v>9.0605761660834394E-2</v>
      </c>
      <c r="F495" s="471"/>
      <c r="G495" s="471"/>
      <c r="H495" s="2369" t="s">
        <v>227</v>
      </c>
      <c r="I495" s="2354"/>
      <c r="J495" s="492">
        <v>6.2787103988744672E-3</v>
      </c>
      <c r="K495" s="471"/>
      <c r="L495" s="471"/>
      <c r="M495" s="2364" t="s">
        <v>211</v>
      </c>
      <c r="N495" s="2354"/>
      <c r="O495" s="493">
        <v>8.9957623332725514E-2</v>
      </c>
      <c r="P495" s="471"/>
      <c r="Q495" s="47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363" t="s">
        <v>228</v>
      </c>
      <c r="D496" s="2354"/>
      <c r="E496" s="491">
        <v>-1.5649458096405311E-3</v>
      </c>
      <c r="F496" s="471"/>
      <c r="G496" s="471"/>
      <c r="H496" s="2369" t="s">
        <v>215</v>
      </c>
      <c r="I496" s="2354"/>
      <c r="J496" s="492">
        <v>6.1215853192756652E-2</v>
      </c>
      <c r="K496" s="471"/>
      <c r="L496" s="471"/>
      <c r="M496" s="2364" t="s">
        <v>228</v>
      </c>
      <c r="N496" s="2354"/>
      <c r="O496" s="493">
        <v>1.5116689724888163E-3</v>
      </c>
      <c r="P496" s="471"/>
      <c r="Q496" s="47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363" t="s">
        <v>229</v>
      </c>
      <c r="D497" s="2354"/>
      <c r="E497" s="491">
        <v>-7.4155424055733464E-5</v>
      </c>
      <c r="F497" s="471"/>
      <c r="G497" s="471"/>
      <c r="H497" s="2369" t="s">
        <v>216</v>
      </c>
      <c r="I497" s="2354"/>
      <c r="J497" s="492">
        <v>5.3594250533495008E-2</v>
      </c>
      <c r="K497" s="471"/>
      <c r="L497" s="471"/>
      <c r="M497" s="2364" t="s">
        <v>229</v>
      </c>
      <c r="N497" s="2354"/>
      <c r="O497" s="493">
        <v>2.3849221711561095E-3</v>
      </c>
      <c r="P497" s="471"/>
      <c r="Q497" s="47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363" t="s">
        <v>227</v>
      </c>
      <c r="D498" s="2354"/>
      <c r="E498" s="491">
        <v>3.4821519692576626E-3</v>
      </c>
      <c r="F498" s="471"/>
      <c r="G498" s="471"/>
      <c r="H498" s="2369" t="s">
        <v>221</v>
      </c>
      <c r="I498" s="2354"/>
      <c r="J498" s="492">
        <v>3.366022105800448E-2</v>
      </c>
      <c r="K498" s="471"/>
      <c r="L498" s="471"/>
      <c r="M498" s="2364" t="s">
        <v>227</v>
      </c>
      <c r="N498" s="2354"/>
      <c r="O498" s="493">
        <v>1.9197516641469289E-4</v>
      </c>
      <c r="P498" s="471"/>
      <c r="Q498" s="47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363" t="s">
        <v>215</v>
      </c>
      <c r="D499" s="2354"/>
      <c r="E499" s="491">
        <v>3.9932248730614205E-2</v>
      </c>
      <c r="F499" s="471"/>
      <c r="G499" s="471"/>
      <c r="H499" s="2369" t="s">
        <v>205</v>
      </c>
      <c r="I499" s="2354"/>
      <c r="J499" s="492">
        <v>4.8472395823579401E-2</v>
      </c>
      <c r="K499" s="471"/>
      <c r="L499" s="471"/>
      <c r="M499" s="2364" t="s">
        <v>215</v>
      </c>
      <c r="N499" s="2354"/>
      <c r="O499" s="493">
        <v>7.108583645005756E-2</v>
      </c>
      <c r="P499" s="471"/>
      <c r="Q499" s="47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363" t="s">
        <v>216</v>
      </c>
      <c r="D500" s="2354"/>
      <c r="E500" s="491">
        <v>3.3746881437971936E-2</v>
      </c>
      <c r="F500" s="471"/>
      <c r="G500" s="471"/>
      <c r="H500" s="2369" t="s">
        <v>202</v>
      </c>
      <c r="I500" s="2354"/>
      <c r="J500" s="492">
        <v>-0.11734693410312846</v>
      </c>
      <c r="K500" s="471"/>
      <c r="L500" s="471"/>
      <c r="M500" s="2364" t="s">
        <v>216</v>
      </c>
      <c r="N500" s="2354"/>
      <c r="O500" s="493">
        <v>4.9562369099090314E-2</v>
      </c>
      <c r="P500" s="471"/>
      <c r="Q500" s="47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363" t="s">
        <v>221</v>
      </c>
      <c r="D501" s="2354"/>
      <c r="E501" s="491">
        <v>2.7896054842873483E-2</v>
      </c>
      <c r="F501" s="471"/>
      <c r="G501" s="471"/>
      <c r="H501" s="2369" t="s">
        <v>224</v>
      </c>
      <c r="I501" s="2354"/>
      <c r="J501" s="492">
        <v>-2.1097833323722958E-2</v>
      </c>
      <c r="K501" s="471"/>
      <c r="L501" s="471"/>
      <c r="M501" s="2364" t="s">
        <v>221</v>
      </c>
      <c r="N501" s="2354"/>
      <c r="O501" s="493">
        <v>2.6477828267671564E-2</v>
      </c>
      <c r="P501" s="471"/>
      <c r="Q501" s="47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363" t="s">
        <v>205</v>
      </c>
      <c r="D502" s="2354"/>
      <c r="E502" s="491">
        <v>0.11284465229919242</v>
      </c>
      <c r="F502" s="471"/>
      <c r="G502" s="471"/>
      <c r="H502" s="2369" t="s">
        <v>213</v>
      </c>
      <c r="I502" s="2354"/>
      <c r="J502" s="492">
        <v>-3.8633823444681838E-2</v>
      </c>
      <c r="K502" s="471"/>
      <c r="L502" s="471"/>
      <c r="M502" s="2364" t="s">
        <v>205</v>
      </c>
      <c r="N502" s="2354"/>
      <c r="O502" s="493">
        <v>0.12367140581156187</v>
      </c>
      <c r="P502" s="471"/>
      <c r="Q502" s="47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363" t="s">
        <v>202</v>
      </c>
      <c r="D503" s="2354"/>
      <c r="E503" s="491">
        <v>-0.13238983280363797</v>
      </c>
      <c r="F503" s="471"/>
      <c r="G503" s="471"/>
      <c r="H503" s="2369" t="s">
        <v>210</v>
      </c>
      <c r="I503" s="2354"/>
      <c r="J503" s="492">
        <v>4.4467772659197595E-2</v>
      </c>
      <c r="K503" s="471"/>
      <c r="L503" s="471"/>
      <c r="M503" s="2364" t="s">
        <v>202</v>
      </c>
      <c r="N503" s="2354"/>
      <c r="O503" s="493">
        <v>-0.13962742733925187</v>
      </c>
      <c r="P503" s="471"/>
      <c r="Q503" s="47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363" t="s">
        <v>224</v>
      </c>
      <c r="D504" s="2354"/>
      <c r="E504" s="491">
        <v>6.6450145251916387E-3</v>
      </c>
      <c r="F504" s="471"/>
      <c r="G504" s="471"/>
      <c r="H504" s="2369" t="s">
        <v>226</v>
      </c>
      <c r="I504" s="2354"/>
      <c r="J504" s="492">
        <v>2.073547042438392E-3</v>
      </c>
      <c r="K504" s="471"/>
      <c r="L504" s="471"/>
      <c r="M504" s="2364" t="s">
        <v>224</v>
      </c>
      <c r="N504" s="2354"/>
      <c r="O504" s="493">
        <v>1.287766954735387E-2</v>
      </c>
      <c r="P504" s="471"/>
      <c r="Q504" s="47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363" t="s">
        <v>213</v>
      </c>
      <c r="D505" s="2354"/>
      <c r="E505" s="491">
        <v>-8.7229105959251055E-2</v>
      </c>
      <c r="F505" s="471"/>
      <c r="G505" s="471"/>
      <c r="H505" s="2368" t="s">
        <v>223</v>
      </c>
      <c r="I505" s="2354"/>
      <c r="J505" s="494">
        <v>-1.2087850557375051E-2</v>
      </c>
      <c r="K505" s="471"/>
      <c r="L505" s="471"/>
      <c r="M505" s="2364" t="s">
        <v>213</v>
      </c>
      <c r="N505" s="2354"/>
      <c r="O505" s="493">
        <v>-6.4735901755847813E-2</v>
      </c>
      <c r="P505" s="471"/>
      <c r="Q505" s="47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363" t="s">
        <v>210</v>
      </c>
      <c r="D506" s="2354"/>
      <c r="E506" s="491">
        <v>9.145495009662194E-2</v>
      </c>
      <c r="F506" s="471"/>
      <c r="G506" s="471"/>
      <c r="H506" s="2353"/>
      <c r="I506" s="2354"/>
      <c r="J506" s="487"/>
      <c r="K506" s="471"/>
      <c r="L506" s="471"/>
      <c r="M506" s="2364" t="s">
        <v>210</v>
      </c>
      <c r="N506" s="2354"/>
      <c r="O506" s="493">
        <v>7.173494504528552E-2</v>
      </c>
      <c r="P506" s="471"/>
      <c r="Q506" s="47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363" t="s">
        <v>226</v>
      </c>
      <c r="D507" s="2354"/>
      <c r="E507" s="491">
        <v>5.568819822354576E-3</v>
      </c>
      <c r="F507" s="471"/>
      <c r="G507" s="471"/>
      <c r="H507" s="2353"/>
      <c r="I507" s="2354"/>
      <c r="J507" s="471"/>
      <c r="K507" s="471"/>
      <c r="L507" s="471"/>
      <c r="M507" s="2364" t="s">
        <v>226</v>
      </c>
      <c r="N507" s="2354"/>
      <c r="O507" s="493">
        <v>3.8277626701962806E-3</v>
      </c>
      <c r="P507" s="471"/>
      <c r="Q507" s="47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365" t="s">
        <v>223</v>
      </c>
      <c r="D508" s="2354"/>
      <c r="E508" s="495">
        <v>6.0853453654621265E-3</v>
      </c>
      <c r="F508" s="471"/>
      <c r="G508" s="471"/>
      <c r="H508" s="2366" t="s">
        <v>237</v>
      </c>
      <c r="I508" s="2354"/>
      <c r="J508" s="2354"/>
      <c r="K508" s="471"/>
      <c r="L508" s="471"/>
      <c r="M508" s="2367" t="s">
        <v>223</v>
      </c>
      <c r="N508" s="2354"/>
      <c r="O508" s="496">
        <v>1.591262104333982E-2</v>
      </c>
      <c r="P508" s="471"/>
      <c r="Q508" s="47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353"/>
      <c r="D509" s="2354"/>
      <c r="E509" s="487"/>
      <c r="F509" s="471"/>
      <c r="G509" s="471"/>
      <c r="H509" s="2361" t="s">
        <v>198</v>
      </c>
      <c r="I509" s="2354"/>
      <c r="J509" s="512" t="s">
        <v>199</v>
      </c>
      <c r="K509" s="471"/>
      <c r="L509" s="471"/>
      <c r="M509" s="2353"/>
      <c r="N509" s="2354"/>
      <c r="O509" s="487"/>
      <c r="P509" s="471"/>
      <c r="Q509" s="47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353"/>
      <c r="D510" s="2354"/>
      <c r="E510" s="471"/>
      <c r="F510" s="471"/>
      <c r="G510" s="471"/>
      <c r="H510" s="2362" t="s">
        <v>199</v>
      </c>
      <c r="I510" s="2354"/>
      <c r="J510" s="513">
        <v>0.99999999999999978</v>
      </c>
      <c r="K510" s="471"/>
      <c r="L510" s="471"/>
      <c r="M510" s="2353"/>
      <c r="N510" s="2354"/>
      <c r="O510" s="471"/>
      <c r="P510" s="471"/>
      <c r="Q510" s="47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357" t="s">
        <v>237</v>
      </c>
      <c r="D511" s="2354"/>
      <c r="E511" s="2354"/>
      <c r="F511" s="471"/>
      <c r="G511" s="471"/>
      <c r="H511" s="2353"/>
      <c r="I511" s="2354"/>
      <c r="J511" s="487"/>
      <c r="K511" s="471"/>
      <c r="L511" s="471"/>
      <c r="M511" s="2358" t="s">
        <v>237</v>
      </c>
      <c r="N511" s="2354"/>
      <c r="O511" s="2354"/>
      <c r="P511" s="471"/>
      <c r="Q511" s="47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359" t="s">
        <v>198</v>
      </c>
      <c r="D512" s="2354"/>
      <c r="E512" s="514" t="s">
        <v>199</v>
      </c>
      <c r="F512" s="471"/>
      <c r="G512" s="471"/>
      <c r="H512" s="2353"/>
      <c r="I512" s="2354"/>
      <c r="J512" s="471"/>
      <c r="K512" s="471"/>
      <c r="L512" s="471"/>
      <c r="M512" s="2360" t="s">
        <v>198</v>
      </c>
      <c r="N512" s="2354"/>
      <c r="O512" s="515" t="s">
        <v>199</v>
      </c>
      <c r="P512" s="471"/>
      <c r="Q512" s="47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355" t="s">
        <v>199</v>
      </c>
      <c r="D513" s="2354"/>
      <c r="E513" s="516">
        <v>0.99999999999999967</v>
      </c>
      <c r="F513" s="471"/>
      <c r="G513" s="471"/>
      <c r="H513" s="2353"/>
      <c r="I513" s="2354"/>
      <c r="J513" s="471"/>
      <c r="K513" s="471"/>
      <c r="L513" s="471"/>
      <c r="M513" s="2356" t="s">
        <v>199</v>
      </c>
      <c r="N513" s="2354"/>
      <c r="O513" s="517">
        <v>1.0000000000000002</v>
      </c>
      <c r="P513" s="471"/>
      <c r="Q513" s="47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353"/>
      <c r="D514" s="2354"/>
      <c r="E514" s="487"/>
      <c r="F514" s="471"/>
      <c r="G514" s="471"/>
      <c r="H514" s="2353"/>
      <c r="I514" s="2354"/>
      <c r="J514" s="471"/>
      <c r="K514" s="471"/>
      <c r="L514" s="471"/>
      <c r="M514" s="2353"/>
      <c r="N514" s="2354"/>
      <c r="O514" s="487"/>
      <c r="P514" s="471"/>
      <c r="Q514" s="47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353"/>
      <c r="D515" s="2354"/>
      <c r="E515" s="471"/>
      <c r="F515" s="471"/>
      <c r="G515" s="471"/>
      <c r="H515" s="2353"/>
      <c r="I515" s="2354"/>
      <c r="J515" s="471"/>
      <c r="K515" s="471"/>
      <c r="L515" s="471"/>
      <c r="M515" s="2353"/>
      <c r="N515" s="2354"/>
      <c r="O515" s="471"/>
      <c r="P515" s="471"/>
      <c r="Q515" s="47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353"/>
      <c r="D516" s="2354"/>
      <c r="E516" s="471"/>
      <c r="F516" s="471"/>
      <c r="G516" s="471"/>
      <c r="H516" s="2353"/>
      <c r="I516" s="2354"/>
      <c r="J516" s="471"/>
      <c r="K516" s="471"/>
      <c r="L516" s="471"/>
      <c r="M516" s="2353"/>
      <c r="N516" s="2354"/>
      <c r="O516" s="471"/>
      <c r="P516" s="471"/>
      <c r="Q516" s="47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353"/>
      <c r="D517" s="2354"/>
      <c r="E517" s="471"/>
      <c r="F517" s="471"/>
      <c r="G517" s="471"/>
      <c r="H517" s="2353"/>
      <c r="I517" s="2354"/>
      <c r="J517" s="471"/>
      <c r="K517" s="471"/>
      <c r="L517" s="471"/>
      <c r="M517" s="2353"/>
      <c r="N517" s="2354"/>
      <c r="O517" s="471"/>
      <c r="P517" s="471"/>
      <c r="Q517" s="47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353"/>
      <c r="D518" s="2354"/>
      <c r="E518" s="471"/>
      <c r="F518" s="471"/>
      <c r="G518" s="471"/>
      <c r="H518" s="2353"/>
      <c r="I518" s="2354"/>
      <c r="J518" s="471"/>
      <c r="K518" s="471"/>
      <c r="L518" s="471"/>
      <c r="M518" s="2353"/>
      <c r="N518" s="2354"/>
      <c r="O518" s="471"/>
      <c r="P518" s="471"/>
      <c r="Q518" s="47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353"/>
      <c r="D519" s="2354"/>
      <c r="E519" s="471"/>
      <c r="F519" s="471"/>
      <c r="G519" s="471"/>
      <c r="H519" s="2353"/>
      <c r="I519" s="2354"/>
      <c r="J519" s="471"/>
      <c r="K519" s="471"/>
      <c r="L519" s="471"/>
      <c r="M519" s="2353"/>
      <c r="N519" s="2354"/>
      <c r="O519" s="471"/>
      <c r="P519" s="471"/>
      <c r="Q519" s="47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353"/>
      <c r="D520" s="2354"/>
      <c r="E520" s="471"/>
      <c r="F520" s="471"/>
      <c r="G520" s="471"/>
      <c r="H520" s="2353"/>
      <c r="I520" s="2354"/>
      <c r="J520" s="471"/>
      <c r="K520" s="471"/>
      <c r="L520" s="471"/>
      <c r="M520" s="2353"/>
      <c r="N520" s="2354"/>
      <c r="O520" s="471"/>
      <c r="P520" s="471"/>
      <c r="Q520" s="47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353"/>
      <c r="D521" s="2354"/>
      <c r="E521" s="471"/>
      <c r="F521" s="471"/>
      <c r="G521" s="471"/>
      <c r="H521" s="2353"/>
      <c r="I521" s="2354"/>
      <c r="J521" s="471"/>
      <c r="K521" s="471"/>
      <c r="L521" s="471"/>
      <c r="M521" s="2353"/>
      <c r="N521" s="2354"/>
      <c r="O521" s="471"/>
      <c r="P521" s="471"/>
      <c r="Q521" s="47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353"/>
      <c r="D522" s="2354"/>
      <c r="E522" s="471"/>
      <c r="F522" s="471"/>
      <c r="G522" s="471"/>
      <c r="H522" s="2353"/>
      <c r="I522" s="2354"/>
      <c r="J522" s="471"/>
      <c r="K522" s="471"/>
      <c r="L522" s="471"/>
      <c r="M522" s="2353"/>
      <c r="N522" s="2354"/>
      <c r="O522" s="471"/>
      <c r="P522" s="471"/>
      <c r="Q522" s="47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353"/>
      <c r="D523" s="2354"/>
      <c r="E523" s="471"/>
      <c r="F523" s="471"/>
      <c r="G523" s="471"/>
      <c r="H523" s="2353"/>
      <c r="I523" s="2354"/>
      <c r="J523" s="471"/>
      <c r="K523" s="471"/>
      <c r="L523" s="471"/>
      <c r="M523" s="2353"/>
      <c r="N523" s="2354"/>
      <c r="O523" s="471"/>
      <c r="P523" s="471"/>
      <c r="Q523" s="47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353"/>
      <c r="D524" s="2354"/>
      <c r="E524" s="471"/>
      <c r="F524" s="471"/>
      <c r="G524" s="471"/>
      <c r="H524" s="2353"/>
      <c r="I524" s="2354"/>
      <c r="J524" s="471"/>
      <c r="K524" s="471"/>
      <c r="L524" s="471"/>
      <c r="M524" s="2353"/>
      <c r="N524" s="2354"/>
      <c r="O524" s="471"/>
      <c r="P524" s="471"/>
      <c r="Q524" s="47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353"/>
      <c r="D525" s="2354"/>
      <c r="E525" s="471"/>
      <c r="F525" s="471"/>
      <c r="G525" s="471"/>
      <c r="H525" s="2353"/>
      <c r="I525" s="2354"/>
      <c r="J525" s="471"/>
      <c r="K525" s="471"/>
      <c r="L525" s="471"/>
      <c r="M525" s="2353"/>
      <c r="N525" s="2354"/>
      <c r="O525" s="471"/>
      <c r="P525" s="471"/>
      <c r="Q525" s="47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353"/>
      <c r="D526" s="2354"/>
      <c r="E526" s="471"/>
      <c r="F526" s="471"/>
      <c r="G526" s="471"/>
      <c r="H526" s="2353"/>
      <c r="I526" s="2354"/>
      <c r="J526" s="471"/>
      <c r="K526" s="471"/>
      <c r="L526" s="471"/>
      <c r="M526" s="2353"/>
      <c r="N526" s="2354"/>
      <c r="O526" s="471"/>
      <c r="P526" s="471"/>
      <c r="Q526" s="47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353"/>
      <c r="D527" s="2354"/>
      <c r="E527" s="471"/>
      <c r="F527" s="471"/>
      <c r="G527" s="471"/>
      <c r="H527" s="2353"/>
      <c r="I527" s="2354"/>
      <c r="J527" s="471"/>
      <c r="K527" s="471"/>
      <c r="L527" s="471"/>
      <c r="M527" s="2353"/>
      <c r="N527" s="2354"/>
      <c r="O527" s="471"/>
      <c r="P527" s="471"/>
      <c r="Q527" s="47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353"/>
      <c r="D528" s="2354"/>
      <c r="E528" s="471"/>
      <c r="F528" s="471"/>
      <c r="G528" s="471"/>
      <c r="H528" s="2353"/>
      <c r="I528" s="2354"/>
      <c r="J528" s="471"/>
      <c r="K528" s="471"/>
      <c r="L528" s="471"/>
      <c r="M528" s="2353"/>
      <c r="N528" s="2354"/>
      <c r="O528" s="471"/>
      <c r="P528" s="471"/>
      <c r="Q528" s="47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353"/>
      <c r="D529" s="2354"/>
      <c r="E529" s="471"/>
      <c r="F529" s="471"/>
      <c r="G529" s="471"/>
      <c r="H529" s="2353"/>
      <c r="I529" s="2354"/>
      <c r="J529" s="471"/>
      <c r="K529" s="471"/>
      <c r="L529" s="471"/>
      <c r="M529" s="2353"/>
      <c r="N529" s="2354"/>
      <c r="O529" s="471"/>
      <c r="P529" s="471"/>
      <c r="Q529" s="47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353"/>
      <c r="D530" s="2354"/>
      <c r="E530" s="471"/>
      <c r="F530" s="471"/>
      <c r="G530" s="471"/>
      <c r="H530" s="2353"/>
      <c r="I530" s="2354"/>
      <c r="J530" s="471"/>
      <c r="K530" s="471"/>
      <c r="L530" s="471"/>
      <c r="M530" s="2353"/>
      <c r="N530" s="2354"/>
      <c r="O530" s="471"/>
      <c r="P530" s="471"/>
      <c r="Q530" s="47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353"/>
      <c r="D531" s="2354"/>
      <c r="E531" s="471"/>
      <c r="F531" s="471"/>
      <c r="G531" s="471"/>
      <c r="H531" s="2353"/>
      <c r="I531" s="2354"/>
      <c r="J531" s="471"/>
      <c r="K531" s="471"/>
      <c r="L531" s="471"/>
      <c r="M531" s="2353"/>
      <c r="N531" s="2354"/>
      <c r="O531" s="471"/>
      <c r="P531" s="471"/>
      <c r="Q531" s="47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353"/>
      <c r="D532" s="2354"/>
      <c r="E532" s="471"/>
      <c r="F532" s="471"/>
      <c r="G532" s="471"/>
      <c r="H532" s="2353"/>
      <c r="I532" s="2354"/>
      <c r="J532" s="471"/>
      <c r="K532" s="471"/>
      <c r="L532" s="471"/>
      <c r="M532" s="2353"/>
      <c r="N532" s="2354"/>
      <c r="O532" s="471"/>
      <c r="P532" s="471"/>
      <c r="Q532" s="47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353"/>
      <c r="D533" s="2354"/>
      <c r="E533" s="471"/>
      <c r="F533" s="471"/>
      <c r="G533" s="471"/>
      <c r="H533" s="2353"/>
      <c r="I533" s="2354"/>
      <c r="J533" s="471"/>
      <c r="K533" s="471"/>
      <c r="L533" s="471"/>
      <c r="M533" s="2353"/>
      <c r="N533" s="2354"/>
      <c r="O533" s="471"/>
      <c r="P533" s="471"/>
      <c r="Q533" s="47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353"/>
      <c r="D534" s="2354"/>
      <c r="E534" s="471"/>
      <c r="F534" s="471"/>
      <c r="G534" s="471"/>
      <c r="H534" s="2353"/>
      <c r="I534" s="2354"/>
      <c r="J534" s="471"/>
      <c r="K534" s="471"/>
      <c r="L534" s="471"/>
      <c r="M534" s="2353"/>
      <c r="N534" s="2354"/>
      <c r="O534" s="471"/>
      <c r="P534" s="471"/>
      <c r="Q534" s="47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353"/>
      <c r="D535" s="2354"/>
      <c r="E535" s="471"/>
      <c r="F535" s="471"/>
      <c r="G535" s="471"/>
      <c r="H535" s="2353"/>
      <c r="I535" s="2354"/>
      <c r="J535" s="471"/>
      <c r="K535" s="471"/>
      <c r="L535" s="471"/>
      <c r="M535" s="2353"/>
      <c r="N535" s="2354"/>
      <c r="O535" s="471"/>
      <c r="P535" s="471"/>
      <c r="Q535" s="47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353"/>
      <c r="D536" s="2354"/>
      <c r="E536" s="471"/>
      <c r="F536" s="471"/>
      <c r="G536" s="471"/>
      <c r="H536" s="2353"/>
      <c r="I536" s="2354"/>
      <c r="J536" s="471"/>
      <c r="K536" s="471"/>
      <c r="L536" s="471"/>
      <c r="M536" s="2353"/>
      <c r="N536" s="2354"/>
      <c r="O536" s="471"/>
      <c r="P536" s="471"/>
      <c r="Q536" s="47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353"/>
      <c r="D537" s="2354"/>
      <c r="E537" s="471"/>
      <c r="F537" s="471"/>
      <c r="G537" s="471"/>
      <c r="H537" s="2353"/>
      <c r="I537" s="2354"/>
      <c r="J537" s="471"/>
      <c r="K537" s="471"/>
      <c r="L537" s="471"/>
      <c r="M537" s="2353"/>
      <c r="N537" s="2354"/>
      <c r="O537" s="471"/>
      <c r="P537" s="471"/>
      <c r="Q537" s="47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353"/>
      <c r="D538" s="2354"/>
      <c r="E538" s="471"/>
      <c r="F538" s="471"/>
      <c r="G538" s="471"/>
      <c r="H538" s="2353"/>
      <c r="I538" s="2354"/>
      <c r="J538" s="471"/>
      <c r="K538" s="471"/>
      <c r="L538" s="471"/>
      <c r="M538" s="2353"/>
      <c r="N538" s="2354"/>
      <c r="O538" s="471"/>
      <c r="P538" s="471"/>
      <c r="Q538" s="47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353"/>
      <c r="D539" s="2354"/>
      <c r="E539" s="471"/>
      <c r="F539" s="471"/>
      <c r="G539" s="471"/>
      <c r="H539" s="2353"/>
      <c r="I539" s="2354"/>
      <c r="J539" s="471"/>
      <c r="K539" s="471"/>
      <c r="L539" s="471"/>
      <c r="M539" s="2353"/>
      <c r="N539" s="2354"/>
      <c r="O539" s="471"/>
      <c r="P539" s="471"/>
      <c r="Q539" s="47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353"/>
      <c r="D540" s="2354"/>
      <c r="E540" s="471"/>
      <c r="F540" s="471"/>
      <c r="G540" s="471"/>
      <c r="H540" s="2353"/>
      <c r="I540" s="2354"/>
      <c r="J540" s="471"/>
      <c r="K540" s="471"/>
      <c r="L540" s="471"/>
      <c r="M540" s="2353"/>
      <c r="N540" s="2354"/>
      <c r="O540" s="471"/>
      <c r="P540" s="471"/>
      <c r="Q540" s="47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353"/>
      <c r="D541" s="2354"/>
      <c r="E541" s="471"/>
      <c r="F541" s="471"/>
      <c r="G541" s="471"/>
      <c r="H541" s="2353"/>
      <c r="I541" s="2354"/>
      <c r="J541" s="471"/>
      <c r="K541" s="471"/>
      <c r="L541" s="471"/>
      <c r="M541" s="2353"/>
      <c r="N541" s="2354"/>
      <c r="O541" s="471"/>
      <c r="P541" s="471"/>
      <c r="Q541" s="47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353"/>
      <c r="D542" s="2354"/>
      <c r="E542" s="471"/>
      <c r="F542" s="471"/>
      <c r="G542" s="471"/>
      <c r="H542" s="2353"/>
      <c r="I542" s="2354"/>
      <c r="J542" s="471"/>
      <c r="K542" s="471"/>
      <c r="L542" s="471"/>
      <c r="M542" s="2353"/>
      <c r="N542" s="2354"/>
      <c r="O542" s="471"/>
      <c r="P542" s="471"/>
      <c r="Q542" s="47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353"/>
      <c r="D543" s="2354"/>
      <c r="E543" s="471"/>
      <c r="F543" s="471"/>
      <c r="G543" s="471"/>
      <c r="H543" s="2353"/>
      <c r="I543" s="2354"/>
      <c r="J543" s="471"/>
      <c r="K543" s="471"/>
      <c r="L543" s="471"/>
      <c r="M543" s="2353"/>
      <c r="N543" s="2354"/>
      <c r="O543" s="471"/>
      <c r="P543" s="471"/>
      <c r="Q543" s="47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353"/>
      <c r="D544" s="2354"/>
      <c r="E544" s="471"/>
      <c r="F544" s="471"/>
      <c r="G544" s="471"/>
      <c r="H544" s="2353"/>
      <c r="I544" s="2354"/>
      <c r="J544" s="471"/>
      <c r="K544" s="471"/>
      <c r="L544" s="471"/>
      <c r="M544" s="2353"/>
      <c r="N544" s="2354"/>
      <c r="O544" s="471"/>
      <c r="P544" s="471"/>
      <c r="Q544" s="47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353"/>
      <c r="D545" s="2354"/>
      <c r="E545" s="471"/>
      <c r="F545" s="471"/>
      <c r="G545" s="471"/>
      <c r="H545" s="2353"/>
      <c r="I545" s="2354"/>
      <c r="J545" s="471"/>
      <c r="K545" s="471"/>
      <c r="L545" s="471"/>
      <c r="M545" s="2353"/>
      <c r="N545" s="2354"/>
      <c r="O545" s="471"/>
      <c r="P545" s="471"/>
      <c r="Q545" s="47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353"/>
      <c r="D546" s="2354"/>
      <c r="E546" s="471"/>
      <c r="F546" s="471"/>
      <c r="G546" s="471"/>
      <c r="H546" s="2353"/>
      <c r="I546" s="2354"/>
      <c r="J546" s="471"/>
      <c r="K546" s="471"/>
      <c r="L546" s="471"/>
      <c r="M546" s="2353"/>
      <c r="N546" s="2354"/>
      <c r="O546" s="471"/>
      <c r="P546" s="471"/>
      <c r="Q546" s="47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353"/>
      <c r="D547" s="2354"/>
      <c r="E547" s="471"/>
      <c r="F547" s="471"/>
      <c r="G547" s="471"/>
      <c r="H547" s="2353"/>
      <c r="I547" s="2354"/>
      <c r="J547" s="471"/>
      <c r="K547" s="471"/>
      <c r="L547" s="471"/>
      <c r="M547" s="2353"/>
      <c r="N547" s="2354"/>
      <c r="O547" s="471"/>
      <c r="P547" s="471"/>
      <c r="Q547" s="47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353"/>
      <c r="D548" s="2354"/>
      <c r="E548" s="471"/>
      <c r="F548" s="471"/>
      <c r="G548" s="471"/>
      <c r="H548" s="2353"/>
      <c r="I548" s="2354"/>
      <c r="J548" s="471"/>
      <c r="K548" s="471"/>
      <c r="L548" s="471"/>
      <c r="M548" s="2353"/>
      <c r="N548" s="2354"/>
      <c r="O548" s="471"/>
      <c r="P548" s="471"/>
      <c r="Q548" s="47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353"/>
      <c r="D549" s="2354"/>
      <c r="E549" s="471"/>
      <c r="F549" s="471"/>
      <c r="G549" s="471"/>
      <c r="H549" s="2353"/>
      <c r="I549" s="2354"/>
      <c r="J549" s="471"/>
      <c r="K549" s="471"/>
      <c r="L549" s="471"/>
      <c r="M549" s="2353"/>
      <c r="N549" s="2354"/>
      <c r="O549" s="471"/>
      <c r="P549" s="471"/>
      <c r="Q549" s="47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353"/>
      <c r="D550" s="2354"/>
      <c r="E550" s="471"/>
      <c r="F550" s="471"/>
      <c r="G550" s="471"/>
      <c r="H550" s="2353"/>
      <c r="I550" s="2354"/>
      <c r="J550" s="471"/>
      <c r="K550" s="471"/>
      <c r="L550" s="471"/>
      <c r="M550" s="2353"/>
      <c r="N550" s="2354"/>
      <c r="O550" s="471"/>
      <c r="P550" s="471"/>
      <c r="Q550" s="47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353"/>
      <c r="D551" s="2354"/>
      <c r="E551" s="471"/>
      <c r="F551" s="471"/>
      <c r="G551" s="471"/>
      <c r="H551" s="2353"/>
      <c r="I551" s="2354"/>
      <c r="J551" s="471"/>
      <c r="K551" s="471"/>
      <c r="L551" s="471"/>
      <c r="M551" s="2353"/>
      <c r="N551" s="2354"/>
      <c r="O551" s="471"/>
      <c r="P551" s="471"/>
      <c r="Q551" s="47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353"/>
      <c r="D552" s="2354"/>
      <c r="E552" s="471"/>
      <c r="F552" s="471"/>
      <c r="G552" s="471"/>
      <c r="H552" s="2353"/>
      <c r="I552" s="2354"/>
      <c r="J552" s="471"/>
      <c r="K552" s="471"/>
      <c r="L552" s="471"/>
      <c r="M552" s="2353"/>
      <c r="N552" s="2354"/>
      <c r="O552" s="471"/>
      <c r="P552" s="471"/>
      <c r="Q552" s="47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353"/>
      <c r="D553" s="2354"/>
      <c r="E553" s="471"/>
      <c r="F553" s="471"/>
      <c r="G553" s="471"/>
      <c r="H553" s="2353"/>
      <c r="I553" s="2354"/>
      <c r="J553" s="471"/>
      <c r="K553" s="471"/>
      <c r="L553" s="471"/>
      <c r="M553" s="2353"/>
      <c r="N553" s="2354"/>
      <c r="O553" s="471"/>
      <c r="P553" s="471"/>
      <c r="Q553" s="47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353"/>
      <c r="D554" s="2354"/>
      <c r="E554" s="471"/>
      <c r="F554" s="471"/>
      <c r="G554" s="471"/>
      <c r="H554" s="2353"/>
      <c r="I554" s="2354"/>
      <c r="J554" s="471"/>
      <c r="K554" s="471"/>
      <c r="L554" s="471"/>
      <c r="M554" s="2353"/>
      <c r="N554" s="2354"/>
      <c r="O554" s="471"/>
      <c r="P554" s="471"/>
      <c r="Q554" s="47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353"/>
      <c r="D555" s="2354"/>
      <c r="E555" s="471"/>
      <c r="F555" s="471"/>
      <c r="G555" s="471"/>
      <c r="H555" s="2353"/>
      <c r="I555" s="2354"/>
      <c r="J555" s="471"/>
      <c r="K555" s="471"/>
      <c r="L555" s="471"/>
      <c r="M555" s="2353"/>
      <c r="N555" s="2354"/>
      <c r="O555" s="471"/>
      <c r="P555" s="471"/>
      <c r="Q555" s="47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353"/>
      <c r="D556" s="2354"/>
      <c r="E556" s="471"/>
      <c r="F556" s="471"/>
      <c r="G556" s="471"/>
      <c r="H556" s="2353"/>
      <c r="I556" s="2354"/>
      <c r="J556" s="471"/>
      <c r="K556" s="471"/>
      <c r="L556" s="471"/>
      <c r="M556" s="2353"/>
      <c r="N556" s="2354"/>
      <c r="O556" s="471"/>
      <c r="P556" s="471"/>
      <c r="Q556" s="47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353"/>
      <c r="D557" s="2354"/>
      <c r="E557" s="471"/>
      <c r="F557" s="471"/>
      <c r="G557" s="471"/>
      <c r="H557" s="2353"/>
      <c r="I557" s="2354"/>
      <c r="J557" s="471"/>
      <c r="K557" s="471"/>
      <c r="L557" s="471"/>
      <c r="M557" s="2353"/>
      <c r="N557" s="2354"/>
      <c r="O557" s="471"/>
      <c r="P557" s="471"/>
      <c r="Q557" s="47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353"/>
      <c r="D558" s="2354"/>
      <c r="E558" s="471"/>
      <c r="F558" s="471"/>
      <c r="G558" s="471"/>
      <c r="H558" s="2353"/>
      <c r="I558" s="2354"/>
      <c r="J558" s="471"/>
      <c r="K558" s="471"/>
      <c r="L558" s="471"/>
      <c r="M558" s="2353"/>
      <c r="N558" s="2354"/>
      <c r="O558" s="471"/>
      <c r="P558" s="471"/>
      <c r="Q558" s="47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353"/>
      <c r="D559" s="2354"/>
      <c r="E559" s="471"/>
      <c r="F559" s="471"/>
      <c r="G559" s="471"/>
      <c r="H559" s="2353"/>
      <c r="I559" s="2354"/>
      <c r="J559" s="471"/>
      <c r="K559" s="471"/>
      <c r="L559" s="471"/>
      <c r="M559" s="2353"/>
      <c r="N559" s="2354"/>
      <c r="O559" s="471"/>
      <c r="P559" s="471"/>
      <c r="Q559" s="47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353"/>
      <c r="D560" s="2354"/>
      <c r="E560" s="471"/>
      <c r="F560" s="471"/>
      <c r="G560" s="471"/>
      <c r="H560" s="2353"/>
      <c r="I560" s="2354"/>
      <c r="J560" s="471"/>
      <c r="K560" s="471"/>
      <c r="L560" s="471"/>
      <c r="M560" s="2353"/>
      <c r="N560" s="2354"/>
      <c r="O560" s="471"/>
      <c r="P560" s="471"/>
      <c r="Q560" s="47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353"/>
      <c r="D561" s="2354"/>
      <c r="E561" s="471"/>
      <c r="F561" s="471"/>
      <c r="G561" s="471"/>
      <c r="H561" s="2353"/>
      <c r="I561" s="2354"/>
      <c r="J561" s="471"/>
      <c r="K561" s="471"/>
      <c r="L561" s="471"/>
      <c r="M561" s="2353"/>
      <c r="N561" s="2354"/>
      <c r="O561" s="471"/>
      <c r="P561" s="471"/>
      <c r="Q561" s="47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353"/>
      <c r="D562" s="2354"/>
      <c r="E562" s="471"/>
      <c r="F562" s="471"/>
      <c r="G562" s="471"/>
      <c r="H562" s="2353"/>
      <c r="I562" s="2354"/>
      <c r="J562" s="471"/>
      <c r="K562" s="471"/>
      <c r="L562" s="471"/>
      <c r="M562" s="2353"/>
      <c r="N562" s="2354"/>
      <c r="O562" s="471"/>
      <c r="P562" s="471"/>
      <c r="Q562" s="47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353"/>
      <c r="D563" s="2354"/>
      <c r="E563" s="471"/>
      <c r="F563" s="471"/>
      <c r="G563" s="471"/>
      <c r="H563" s="2353"/>
      <c r="I563" s="2354"/>
      <c r="J563" s="471"/>
      <c r="K563" s="471"/>
      <c r="L563" s="471"/>
      <c r="M563" s="2353"/>
      <c r="N563" s="2354"/>
      <c r="O563" s="471"/>
      <c r="P563" s="471"/>
      <c r="Q563" s="47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353"/>
      <c r="D564" s="2354"/>
      <c r="E564" s="471"/>
      <c r="F564" s="471"/>
      <c r="G564" s="471"/>
      <c r="H564" s="2353"/>
      <c r="I564" s="2354"/>
      <c r="J564" s="471"/>
      <c r="K564" s="471"/>
      <c r="L564" s="471"/>
      <c r="M564" s="2353"/>
      <c r="N564" s="2354"/>
      <c r="O564" s="471"/>
      <c r="P564" s="471"/>
      <c r="Q564" s="47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353"/>
      <c r="D565" s="2354"/>
      <c r="E565" s="471"/>
      <c r="F565" s="471"/>
      <c r="G565" s="471"/>
      <c r="H565" s="2353"/>
      <c r="I565" s="2354"/>
      <c r="J565" s="471"/>
      <c r="K565" s="471"/>
      <c r="L565" s="471"/>
      <c r="M565" s="2353"/>
      <c r="N565" s="2354"/>
      <c r="O565" s="471"/>
      <c r="P565" s="471"/>
      <c r="Q565" s="47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353"/>
      <c r="D566" s="2354"/>
      <c r="E566" s="471"/>
      <c r="F566" s="471"/>
      <c r="G566" s="471"/>
      <c r="H566" s="2353"/>
      <c r="I566" s="2354"/>
      <c r="J566" s="471"/>
      <c r="K566" s="471"/>
      <c r="L566" s="471"/>
      <c r="M566" s="2353"/>
      <c r="N566" s="2354"/>
      <c r="O566" s="471"/>
      <c r="P566" s="471"/>
      <c r="Q566" s="47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353"/>
      <c r="D567" s="2354"/>
      <c r="E567" s="471"/>
      <c r="F567" s="471"/>
      <c r="G567" s="471"/>
      <c r="H567" s="2353"/>
      <c r="I567" s="2354"/>
      <c r="J567" s="471"/>
      <c r="K567" s="471"/>
      <c r="L567" s="471"/>
      <c r="M567" s="2353"/>
      <c r="N567" s="2354"/>
      <c r="O567" s="471"/>
      <c r="P567" s="471"/>
      <c r="Q567" s="47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353"/>
      <c r="D568" s="2354"/>
      <c r="E568" s="471"/>
      <c r="F568" s="471"/>
      <c r="G568" s="471"/>
      <c r="H568" s="2353"/>
      <c r="I568" s="2354"/>
      <c r="J568" s="471"/>
      <c r="K568" s="471"/>
      <c r="L568" s="471"/>
      <c r="M568" s="2353"/>
      <c r="N568" s="2354"/>
      <c r="O568" s="471"/>
      <c r="P568" s="471"/>
      <c r="Q568" s="47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353"/>
      <c r="D569" s="2354"/>
      <c r="E569" s="471"/>
      <c r="F569" s="471"/>
      <c r="G569" s="471"/>
      <c r="H569" s="2353"/>
      <c r="I569" s="2354"/>
      <c r="J569" s="471"/>
      <c r="K569" s="471"/>
      <c r="L569" s="471"/>
      <c r="M569" s="2353"/>
      <c r="N569" s="2354"/>
      <c r="O569" s="471"/>
      <c r="P569" s="471"/>
      <c r="Q569" s="47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353"/>
      <c r="D570" s="2354"/>
      <c r="E570" s="471"/>
      <c r="F570" s="471"/>
      <c r="G570" s="471"/>
      <c r="H570" s="2353"/>
      <c r="I570" s="2354"/>
      <c r="J570" s="471"/>
      <c r="K570" s="471"/>
      <c r="L570" s="471"/>
      <c r="M570" s="2353"/>
      <c r="N570" s="2354"/>
      <c r="O570" s="471"/>
      <c r="P570" s="471"/>
      <c r="Q570" s="47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353"/>
      <c r="D571" s="2354"/>
      <c r="E571" s="471"/>
      <c r="F571" s="471"/>
      <c r="G571" s="471"/>
      <c r="H571" s="2353"/>
      <c r="I571" s="2354"/>
      <c r="J571" s="471"/>
      <c r="K571" s="471"/>
      <c r="L571" s="471"/>
      <c r="M571" s="2353"/>
      <c r="N571" s="2354"/>
      <c r="O571" s="471"/>
      <c r="P571" s="471"/>
      <c r="Q571" s="47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353"/>
      <c r="D572" s="2354"/>
      <c r="E572" s="471"/>
      <c r="F572" s="471"/>
      <c r="G572" s="471"/>
      <c r="H572" s="2353"/>
      <c r="I572" s="2354"/>
      <c r="J572" s="471"/>
      <c r="K572" s="471"/>
      <c r="L572" s="471"/>
      <c r="M572" s="2353"/>
      <c r="N572" s="2354"/>
      <c r="O572" s="471"/>
      <c r="P572" s="471"/>
      <c r="Q572" s="47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353"/>
      <c r="D573" s="2354"/>
      <c r="E573" s="471"/>
      <c r="F573" s="471"/>
      <c r="G573" s="471"/>
      <c r="H573" s="2353"/>
      <c r="I573" s="2354"/>
      <c r="J573" s="471"/>
      <c r="K573" s="471"/>
      <c r="L573" s="471"/>
      <c r="M573" s="2353"/>
      <c r="N573" s="2354"/>
      <c r="O573" s="471"/>
      <c r="P573" s="471"/>
      <c r="Q573" s="47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353"/>
      <c r="D574" s="2354"/>
      <c r="E574" s="471"/>
      <c r="F574" s="471"/>
      <c r="G574" s="471"/>
      <c r="H574" s="2353"/>
      <c r="I574" s="2354"/>
      <c r="J574" s="471"/>
      <c r="K574" s="471"/>
      <c r="L574" s="471"/>
      <c r="M574" s="2353"/>
      <c r="N574" s="2354"/>
      <c r="O574" s="471"/>
      <c r="P574" s="471"/>
      <c r="Q574" s="47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353"/>
      <c r="D575" s="2354"/>
      <c r="E575" s="471"/>
      <c r="F575" s="471"/>
      <c r="G575" s="471"/>
      <c r="H575" s="2353"/>
      <c r="I575" s="2354"/>
      <c r="J575" s="471"/>
      <c r="K575" s="471"/>
      <c r="L575" s="471"/>
      <c r="M575" s="2353"/>
      <c r="N575" s="2354"/>
      <c r="O575" s="471"/>
      <c r="P575" s="471"/>
      <c r="Q575" s="47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353"/>
      <c r="D576" s="2354"/>
      <c r="E576" s="471"/>
      <c r="F576" s="471"/>
      <c r="G576" s="471"/>
      <c r="H576" s="2353"/>
      <c r="I576" s="2354"/>
      <c r="J576" s="471"/>
      <c r="K576" s="471"/>
      <c r="L576" s="471"/>
      <c r="M576" s="2353"/>
      <c r="N576" s="2354"/>
      <c r="O576" s="471"/>
      <c r="P576" s="471"/>
      <c r="Q576" s="47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353"/>
      <c r="D577" s="2354"/>
      <c r="E577" s="471"/>
      <c r="F577" s="471"/>
      <c r="G577" s="471"/>
      <c r="H577" s="2353"/>
      <c r="I577" s="2354"/>
      <c r="J577" s="471"/>
      <c r="K577" s="471"/>
      <c r="L577" s="471"/>
      <c r="M577" s="2353"/>
      <c r="N577" s="2354"/>
      <c r="O577" s="471"/>
      <c r="P577" s="471"/>
      <c r="Q577" s="47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353"/>
      <c r="D578" s="2354"/>
      <c r="E578" s="471"/>
      <c r="F578" s="471"/>
      <c r="G578" s="471"/>
      <c r="H578" s="2353"/>
      <c r="I578" s="2354"/>
      <c r="J578" s="471"/>
      <c r="K578" s="471"/>
      <c r="L578" s="471"/>
      <c r="M578" s="2353"/>
      <c r="N578" s="2354"/>
      <c r="O578" s="471"/>
      <c r="P578" s="471"/>
      <c r="Q578" s="47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353"/>
      <c r="D579" s="2354"/>
      <c r="E579" s="471"/>
      <c r="F579" s="471"/>
      <c r="G579" s="471"/>
      <c r="H579" s="2353"/>
      <c r="I579" s="2354"/>
      <c r="J579" s="471"/>
      <c r="K579" s="471"/>
      <c r="L579" s="471"/>
      <c r="M579" s="2353"/>
      <c r="N579" s="2354"/>
      <c r="O579" s="471"/>
      <c r="P579" s="471"/>
      <c r="Q579" s="47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353"/>
      <c r="D580" s="2354"/>
      <c r="E580" s="471"/>
      <c r="F580" s="471"/>
      <c r="G580" s="471"/>
      <c r="H580" s="2353"/>
      <c r="I580" s="2354"/>
      <c r="J580" s="471"/>
      <c r="K580" s="471"/>
      <c r="L580" s="471"/>
      <c r="M580" s="2353"/>
      <c r="N580" s="2354"/>
      <c r="O580" s="471"/>
      <c r="P580" s="471"/>
      <c r="Q580" s="47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353"/>
      <c r="D581" s="2354"/>
      <c r="E581" s="471"/>
      <c r="F581" s="471"/>
      <c r="G581" s="471"/>
      <c r="H581" s="2353"/>
      <c r="I581" s="2354"/>
      <c r="J581" s="471"/>
      <c r="K581" s="471"/>
      <c r="L581" s="471"/>
      <c r="M581" s="2353"/>
      <c r="N581" s="2354"/>
      <c r="O581" s="471"/>
      <c r="P581" s="471"/>
      <c r="Q581" s="47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353"/>
      <c r="D582" s="2354"/>
      <c r="E582" s="471"/>
      <c r="F582" s="471"/>
      <c r="G582" s="471"/>
      <c r="H582" s="2353"/>
      <c r="I582" s="2354"/>
      <c r="J582" s="471"/>
      <c r="K582" s="471"/>
      <c r="L582" s="471"/>
      <c r="M582" s="2353"/>
      <c r="N582" s="2354"/>
      <c r="O582" s="471"/>
      <c r="P582" s="471"/>
      <c r="Q582" s="47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353"/>
      <c r="D583" s="2354"/>
      <c r="E583" s="471"/>
      <c r="F583" s="471"/>
      <c r="G583" s="471"/>
      <c r="H583" s="2353"/>
      <c r="I583" s="2354"/>
      <c r="J583" s="471"/>
      <c r="K583" s="471"/>
      <c r="L583" s="471"/>
      <c r="M583" s="2353"/>
      <c r="N583" s="2354"/>
      <c r="O583" s="471"/>
      <c r="P583" s="471"/>
      <c r="Q583" s="47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353"/>
      <c r="D584" s="2354"/>
      <c r="E584" s="471"/>
      <c r="F584" s="471"/>
      <c r="G584" s="471"/>
      <c r="H584" s="2353"/>
      <c r="I584" s="2354"/>
      <c r="J584" s="471"/>
      <c r="K584" s="471"/>
      <c r="L584" s="471"/>
      <c r="M584" s="2353"/>
      <c r="N584" s="2354"/>
      <c r="O584" s="471"/>
      <c r="P584" s="471"/>
      <c r="Q584" s="47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353"/>
      <c r="D585" s="2354"/>
      <c r="E585" s="471"/>
      <c r="F585" s="471"/>
      <c r="G585" s="471"/>
      <c r="H585" s="2353"/>
      <c r="I585" s="2354"/>
      <c r="J585" s="471"/>
      <c r="K585" s="471"/>
      <c r="L585" s="471"/>
      <c r="M585" s="2353"/>
      <c r="N585" s="2354"/>
      <c r="O585" s="471"/>
      <c r="P585" s="471"/>
      <c r="Q585" s="47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353"/>
      <c r="D586" s="2354"/>
      <c r="E586" s="471"/>
      <c r="F586" s="471"/>
      <c r="G586" s="471"/>
      <c r="H586" s="2353"/>
      <c r="I586" s="2354"/>
      <c r="J586" s="471"/>
      <c r="K586" s="471"/>
      <c r="L586" s="471"/>
      <c r="M586" s="2353"/>
      <c r="N586" s="2354"/>
      <c r="O586" s="471"/>
      <c r="P586" s="471"/>
      <c r="Q586" s="47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353"/>
      <c r="D587" s="2354"/>
      <c r="E587" s="471"/>
      <c r="F587" s="471"/>
      <c r="G587" s="471"/>
      <c r="H587" s="2353"/>
      <c r="I587" s="2354"/>
      <c r="J587" s="471"/>
      <c r="K587" s="471"/>
      <c r="L587" s="471"/>
      <c r="M587" s="2353"/>
      <c r="N587" s="2354"/>
      <c r="O587" s="471"/>
      <c r="P587" s="471"/>
      <c r="Q587" s="47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353"/>
      <c r="D588" s="2354"/>
      <c r="E588" s="471"/>
      <c r="F588" s="471"/>
      <c r="G588" s="471"/>
      <c r="H588" s="2353"/>
      <c r="I588" s="2354"/>
      <c r="J588" s="471"/>
      <c r="K588" s="471"/>
      <c r="L588" s="471"/>
      <c r="M588" s="2353"/>
      <c r="N588" s="2354"/>
      <c r="O588" s="471"/>
      <c r="P588" s="471"/>
      <c r="Q588" s="47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353"/>
      <c r="D589" s="2354"/>
      <c r="E589" s="471"/>
      <c r="F589" s="471"/>
      <c r="G589" s="471"/>
      <c r="H589" s="2353"/>
      <c r="I589" s="2354"/>
      <c r="J589" s="471"/>
      <c r="K589" s="471"/>
      <c r="L589" s="471"/>
      <c r="M589" s="2353"/>
      <c r="N589" s="2354"/>
      <c r="O589" s="471"/>
      <c r="P589" s="471"/>
      <c r="Q589" s="47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353"/>
      <c r="D590" s="2354"/>
      <c r="E590" s="471"/>
      <c r="F590" s="471"/>
      <c r="G590" s="471"/>
      <c r="H590" s="2353"/>
      <c r="I590" s="2354"/>
      <c r="J590" s="471"/>
      <c r="K590" s="471"/>
      <c r="L590" s="471"/>
      <c r="M590" s="2353"/>
      <c r="N590" s="2354"/>
      <c r="O590" s="471"/>
      <c r="P590" s="471"/>
      <c r="Q590" s="47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353"/>
      <c r="D591" s="2354"/>
      <c r="E591" s="471"/>
      <c r="F591" s="471"/>
      <c r="G591" s="471"/>
      <c r="H591" s="2353"/>
      <c r="I591" s="2354"/>
      <c r="J591" s="471"/>
      <c r="K591" s="471"/>
      <c r="L591" s="471"/>
      <c r="M591" s="2353"/>
      <c r="N591" s="2354"/>
      <c r="O591" s="471"/>
      <c r="P591" s="471"/>
      <c r="Q591" s="47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353"/>
      <c r="D592" s="2354"/>
      <c r="E592" s="471"/>
      <c r="F592" s="471"/>
      <c r="G592" s="471"/>
      <c r="H592" s="2353"/>
      <c r="I592" s="2354"/>
      <c r="J592" s="471"/>
      <c r="K592" s="471"/>
      <c r="L592" s="471"/>
      <c r="M592" s="2353"/>
      <c r="N592" s="2354"/>
      <c r="O592" s="471"/>
      <c r="P592" s="471"/>
      <c r="Q592" s="47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353"/>
      <c r="D593" s="2354"/>
      <c r="E593" s="471"/>
      <c r="F593" s="471"/>
      <c r="G593" s="471"/>
      <c r="H593" s="2353"/>
      <c r="I593" s="2354"/>
      <c r="J593" s="471"/>
      <c r="K593" s="471"/>
      <c r="L593" s="471"/>
      <c r="M593" s="2353"/>
      <c r="N593" s="2354"/>
      <c r="O593" s="471"/>
      <c r="P593" s="471"/>
      <c r="Q593" s="47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353"/>
      <c r="D594" s="2354"/>
      <c r="E594" s="471"/>
      <c r="F594" s="471"/>
      <c r="G594" s="471"/>
      <c r="H594" s="2353"/>
      <c r="I594" s="2354"/>
      <c r="J594" s="471"/>
      <c r="K594" s="471"/>
      <c r="L594" s="471"/>
      <c r="M594" s="2353"/>
      <c r="N594" s="2354"/>
      <c r="O594" s="471"/>
      <c r="P594" s="471"/>
      <c r="Q594" s="47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353"/>
      <c r="D595" s="2354"/>
      <c r="E595" s="471"/>
      <c r="F595" s="471"/>
      <c r="G595" s="471"/>
      <c r="H595" s="2353"/>
      <c r="I595" s="2354"/>
      <c r="J595" s="471"/>
      <c r="K595" s="471"/>
      <c r="L595" s="471"/>
      <c r="M595" s="2353"/>
      <c r="N595" s="2354"/>
      <c r="O595" s="471"/>
      <c r="P595" s="471"/>
      <c r="Q595" s="47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353"/>
      <c r="D596" s="2354"/>
      <c r="E596" s="471"/>
      <c r="F596" s="471"/>
      <c r="G596" s="471"/>
      <c r="H596" s="2353"/>
      <c r="I596" s="2354"/>
      <c r="J596" s="471"/>
      <c r="K596" s="471"/>
      <c r="L596" s="471"/>
      <c r="M596" s="2353"/>
      <c r="N596" s="2354"/>
      <c r="O596" s="471"/>
      <c r="P596" s="471"/>
      <c r="Q596" s="47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353"/>
      <c r="D597" s="2354"/>
      <c r="E597" s="471"/>
      <c r="F597" s="471"/>
      <c r="G597" s="471"/>
      <c r="H597" s="2353"/>
      <c r="I597" s="2354"/>
      <c r="J597" s="471"/>
      <c r="K597" s="471"/>
      <c r="L597" s="471"/>
      <c r="M597" s="2353"/>
      <c r="N597" s="2354"/>
      <c r="O597" s="471"/>
      <c r="P597" s="471"/>
      <c r="Q597" s="47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353"/>
      <c r="D598" s="2354"/>
      <c r="E598" s="471"/>
      <c r="F598" s="471"/>
      <c r="G598" s="471"/>
      <c r="H598" s="2353"/>
      <c r="I598" s="2354"/>
      <c r="J598" s="471"/>
      <c r="K598" s="471"/>
      <c r="L598" s="471"/>
      <c r="M598" s="2353"/>
      <c r="N598" s="2354"/>
      <c r="O598" s="471"/>
      <c r="P598" s="471"/>
      <c r="Q598" s="47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353"/>
      <c r="D599" s="2354"/>
      <c r="E599" s="471"/>
      <c r="F599" s="471"/>
      <c r="G599" s="471"/>
      <c r="H599" s="2353"/>
      <c r="I599" s="2354"/>
      <c r="J599" s="471"/>
      <c r="K599" s="471"/>
      <c r="L599" s="471"/>
      <c r="M599" s="2353"/>
      <c r="N599" s="2354"/>
      <c r="O599" s="471"/>
      <c r="P599" s="471"/>
      <c r="Q599" s="47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353"/>
      <c r="D600" s="2354"/>
      <c r="E600" s="471"/>
      <c r="F600" s="471"/>
      <c r="G600" s="471"/>
      <c r="H600" s="2353"/>
      <c r="I600" s="2354"/>
      <c r="J600" s="471"/>
      <c r="K600" s="471"/>
      <c r="L600" s="471"/>
      <c r="M600" s="2353"/>
      <c r="N600" s="2354"/>
      <c r="O600" s="471"/>
      <c r="P600" s="471"/>
      <c r="Q600" s="47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353"/>
      <c r="D601" s="2354"/>
      <c r="E601" s="471"/>
      <c r="F601" s="471"/>
      <c r="G601" s="471"/>
      <c r="H601" s="2353"/>
      <c r="I601" s="2354"/>
      <c r="J601" s="471"/>
      <c r="K601" s="471"/>
      <c r="L601" s="471"/>
      <c r="M601" s="2353"/>
      <c r="N601" s="2354"/>
      <c r="O601" s="471"/>
      <c r="P601" s="471"/>
      <c r="Q601" s="47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353"/>
      <c r="D602" s="2354"/>
      <c r="E602" s="471"/>
      <c r="F602" s="471"/>
      <c r="G602" s="471"/>
      <c r="H602" s="2353"/>
      <c r="I602" s="2354"/>
      <c r="J602" s="471"/>
      <c r="K602" s="471"/>
      <c r="L602" s="471"/>
      <c r="M602" s="2353"/>
      <c r="N602" s="2354"/>
      <c r="O602" s="471"/>
      <c r="P602" s="471"/>
      <c r="Q602" s="47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353"/>
      <c r="D603" s="2354"/>
      <c r="E603" s="471"/>
      <c r="F603" s="471"/>
      <c r="G603" s="471"/>
      <c r="H603" s="2353"/>
      <c r="I603" s="2354"/>
      <c r="J603" s="471"/>
      <c r="K603" s="471"/>
      <c r="L603" s="471"/>
      <c r="M603" s="2353"/>
      <c r="N603" s="2354"/>
      <c r="O603" s="471"/>
      <c r="P603" s="471"/>
      <c r="Q603" s="47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353"/>
      <c r="D604" s="2354"/>
      <c r="E604" s="471"/>
      <c r="F604" s="471"/>
      <c r="G604" s="471"/>
      <c r="H604" s="2353"/>
      <c r="I604" s="2354"/>
      <c r="J604" s="471"/>
      <c r="K604" s="471"/>
      <c r="L604" s="471"/>
      <c r="M604" s="2353"/>
      <c r="N604" s="2354"/>
      <c r="O604" s="471"/>
      <c r="P604" s="471"/>
      <c r="Q604" s="47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353"/>
      <c r="D605" s="2354"/>
      <c r="E605" s="471"/>
      <c r="F605" s="471"/>
      <c r="G605" s="471"/>
      <c r="H605" s="2353"/>
      <c r="I605" s="2354"/>
      <c r="J605" s="471"/>
      <c r="K605" s="471"/>
      <c r="L605" s="471"/>
      <c r="M605" s="2353"/>
      <c r="N605" s="2354"/>
      <c r="O605" s="471"/>
      <c r="P605" s="471"/>
      <c r="Q605" s="47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353"/>
      <c r="D606" s="2354"/>
      <c r="E606" s="471"/>
      <c r="F606" s="471"/>
      <c r="G606" s="471"/>
      <c r="H606" s="2353"/>
      <c r="I606" s="2354"/>
      <c r="J606" s="471"/>
      <c r="K606" s="471"/>
      <c r="L606" s="471"/>
      <c r="M606" s="2353"/>
      <c r="N606" s="2354"/>
      <c r="O606" s="471"/>
      <c r="P606" s="471"/>
      <c r="Q606" s="47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353"/>
      <c r="D607" s="2354"/>
      <c r="E607" s="471"/>
      <c r="F607" s="471"/>
      <c r="G607" s="471"/>
      <c r="H607" s="2353"/>
      <c r="I607" s="2354"/>
      <c r="J607" s="471"/>
      <c r="K607" s="471"/>
      <c r="L607" s="471"/>
      <c r="M607" s="2353"/>
      <c r="N607" s="2354"/>
      <c r="O607" s="471"/>
      <c r="P607" s="471"/>
      <c r="Q607" s="47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353"/>
      <c r="D608" s="2354"/>
      <c r="E608" s="471"/>
      <c r="F608" s="471"/>
      <c r="G608" s="471"/>
      <c r="H608" s="2353"/>
      <c r="I608" s="2354"/>
      <c r="J608" s="471"/>
      <c r="K608" s="471"/>
      <c r="L608" s="471"/>
      <c r="M608" s="2353"/>
      <c r="N608" s="2354"/>
      <c r="O608" s="471"/>
      <c r="P608" s="471"/>
      <c r="Q608" s="47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353"/>
      <c r="D609" s="2354"/>
      <c r="E609" s="471"/>
      <c r="F609" s="471"/>
      <c r="G609" s="471"/>
      <c r="H609" s="2353"/>
      <c r="I609" s="2354"/>
      <c r="J609" s="471"/>
      <c r="K609" s="471"/>
      <c r="L609" s="471"/>
      <c r="M609" s="2353"/>
      <c r="N609" s="2354"/>
      <c r="O609" s="471"/>
      <c r="P609" s="471"/>
      <c r="Q609" s="47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353"/>
      <c r="D610" s="2354"/>
      <c r="E610" s="471"/>
      <c r="F610" s="471"/>
      <c r="G610" s="471"/>
      <c r="H610" s="2353"/>
      <c r="I610" s="2354"/>
      <c r="J610" s="471"/>
      <c r="K610" s="471"/>
      <c r="L610" s="471"/>
      <c r="M610" s="2353"/>
      <c r="N610" s="2354"/>
      <c r="O610" s="471"/>
      <c r="P610" s="471"/>
      <c r="Q610" s="47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353"/>
      <c r="D611" s="2354"/>
      <c r="E611" s="471"/>
      <c r="F611" s="471"/>
      <c r="G611" s="471"/>
      <c r="H611" s="2353"/>
      <c r="I611" s="2354"/>
      <c r="J611" s="471"/>
      <c r="K611" s="471"/>
      <c r="L611" s="471"/>
      <c r="M611" s="2353"/>
      <c r="N611" s="2354"/>
      <c r="O611" s="471"/>
      <c r="P611" s="471"/>
      <c r="Q611" s="47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353"/>
      <c r="D612" s="2354"/>
      <c r="E612" s="471"/>
      <c r="F612" s="471"/>
      <c r="G612" s="471"/>
      <c r="H612" s="2353"/>
      <c r="I612" s="2354"/>
      <c r="J612" s="471"/>
      <c r="K612" s="471"/>
      <c r="L612" s="471"/>
      <c r="M612" s="2353"/>
      <c r="N612" s="2354"/>
      <c r="O612" s="471"/>
      <c r="P612" s="471"/>
      <c r="Q612" s="47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353"/>
      <c r="D613" s="2354"/>
      <c r="E613" s="471"/>
      <c r="F613" s="471"/>
      <c r="G613" s="471"/>
      <c r="H613" s="2353"/>
      <c r="I613" s="2354"/>
      <c r="J613" s="471"/>
      <c r="K613" s="471"/>
      <c r="L613" s="471"/>
      <c r="M613" s="2353"/>
      <c r="N613" s="2354"/>
      <c r="O613" s="471"/>
      <c r="P613" s="471"/>
      <c r="Q613" s="47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353"/>
      <c r="D614" s="2354"/>
      <c r="E614" s="471"/>
      <c r="F614" s="471"/>
      <c r="G614" s="471"/>
      <c r="H614" s="2353"/>
      <c r="I614" s="2354"/>
      <c r="J614" s="471"/>
      <c r="K614" s="471"/>
      <c r="L614" s="471"/>
      <c r="M614" s="2353"/>
      <c r="N614" s="2354"/>
      <c r="O614" s="471"/>
      <c r="P614" s="471"/>
      <c r="Q614" s="47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353"/>
      <c r="D615" s="2354"/>
      <c r="E615" s="471"/>
      <c r="F615" s="471"/>
      <c r="G615" s="471"/>
      <c r="H615" s="2353"/>
      <c r="I615" s="2354"/>
      <c r="J615" s="471"/>
      <c r="K615" s="471"/>
      <c r="L615" s="471"/>
      <c r="M615" s="2353"/>
      <c r="N615" s="2354"/>
      <c r="O615" s="471"/>
      <c r="P615" s="471"/>
      <c r="Q615" s="47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353"/>
      <c r="D616" s="2354"/>
      <c r="E616" s="471"/>
      <c r="F616" s="471"/>
      <c r="G616" s="471"/>
      <c r="H616" s="2353"/>
      <c r="I616" s="2354"/>
      <c r="J616" s="471"/>
      <c r="K616" s="471"/>
      <c r="L616" s="471"/>
      <c r="M616" s="2353"/>
      <c r="N616" s="2354"/>
      <c r="O616" s="471"/>
      <c r="P616" s="471"/>
      <c r="Q616" s="47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353"/>
      <c r="D617" s="2354"/>
      <c r="E617" s="471"/>
      <c r="F617" s="471"/>
      <c r="G617" s="471"/>
      <c r="H617" s="2353"/>
      <c r="I617" s="2354"/>
      <c r="J617" s="471"/>
      <c r="K617" s="471"/>
      <c r="L617" s="471"/>
      <c r="M617" s="2353"/>
      <c r="N617" s="2354"/>
      <c r="O617" s="471"/>
      <c r="P617" s="471"/>
      <c r="Q617" s="47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353"/>
      <c r="D618" s="2354"/>
      <c r="E618" s="471"/>
      <c r="F618" s="471"/>
      <c r="G618" s="471"/>
      <c r="H618" s="2353"/>
      <c r="I618" s="2354"/>
      <c r="J618" s="471"/>
      <c r="K618" s="471"/>
      <c r="L618" s="471"/>
      <c r="M618" s="2353"/>
      <c r="N618" s="2354"/>
      <c r="O618" s="471"/>
      <c r="P618" s="471"/>
      <c r="Q618" s="47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353"/>
      <c r="D619" s="2354"/>
      <c r="E619" s="471"/>
      <c r="F619" s="471"/>
      <c r="G619" s="471"/>
      <c r="H619" s="2353"/>
      <c r="I619" s="2354"/>
      <c r="J619" s="471"/>
      <c r="K619" s="471"/>
      <c r="L619" s="471"/>
      <c r="M619" s="2353"/>
      <c r="N619" s="2354"/>
      <c r="O619" s="471"/>
      <c r="P619" s="471"/>
      <c r="Q619" s="47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353"/>
      <c r="D620" s="2354"/>
      <c r="E620" s="471"/>
      <c r="F620" s="471"/>
      <c r="G620" s="471"/>
      <c r="H620" s="2353"/>
      <c r="I620" s="2354"/>
      <c r="J620" s="471"/>
      <c r="K620" s="471"/>
      <c r="L620" s="471"/>
      <c r="M620" s="2353"/>
      <c r="N620" s="2354"/>
      <c r="O620" s="471"/>
      <c r="P620" s="471"/>
      <c r="Q620" s="47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353"/>
      <c r="D621" s="2354"/>
      <c r="E621" s="471"/>
      <c r="F621" s="471"/>
      <c r="G621" s="471"/>
      <c r="H621" s="2353"/>
      <c r="I621" s="2354"/>
      <c r="J621" s="471"/>
      <c r="K621" s="471"/>
      <c r="L621" s="471"/>
      <c r="M621" s="2353"/>
      <c r="N621" s="2354"/>
      <c r="O621" s="471"/>
      <c r="P621" s="471"/>
      <c r="Q621" s="47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353"/>
      <c r="D622" s="2354"/>
      <c r="E622" s="471"/>
      <c r="F622" s="471"/>
      <c r="G622" s="471"/>
      <c r="H622" s="2353"/>
      <c r="I622" s="2354"/>
      <c r="J622" s="471"/>
      <c r="K622" s="471"/>
      <c r="L622" s="471"/>
      <c r="M622" s="2353"/>
      <c r="N622" s="2354"/>
      <c r="O622" s="471"/>
      <c r="P622" s="471"/>
      <c r="Q622" s="47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353"/>
      <c r="D623" s="2354"/>
      <c r="E623" s="471"/>
      <c r="F623" s="471"/>
      <c r="G623" s="471"/>
      <c r="H623" s="2353"/>
      <c r="I623" s="2354"/>
      <c r="J623" s="471"/>
      <c r="K623" s="471"/>
      <c r="L623" s="471"/>
      <c r="M623" s="2353"/>
      <c r="N623" s="2354"/>
      <c r="O623" s="471"/>
      <c r="P623" s="471"/>
      <c r="Q623" s="47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353"/>
      <c r="D624" s="2354"/>
      <c r="E624" s="471"/>
      <c r="F624" s="471"/>
      <c r="G624" s="471"/>
      <c r="H624" s="2353"/>
      <c r="I624" s="2354"/>
      <c r="J624" s="471"/>
      <c r="K624" s="471"/>
      <c r="L624" s="471"/>
      <c r="M624" s="2353"/>
      <c r="N624" s="2354"/>
      <c r="O624" s="471"/>
      <c r="P624" s="471"/>
      <c r="Q624" s="47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353"/>
      <c r="D625" s="2354"/>
      <c r="E625" s="471"/>
      <c r="F625" s="471"/>
      <c r="G625" s="471"/>
      <c r="H625" s="2353"/>
      <c r="I625" s="2354"/>
      <c r="J625" s="471"/>
      <c r="K625" s="471"/>
      <c r="L625" s="471"/>
      <c r="M625" s="2353"/>
      <c r="N625" s="2354"/>
      <c r="O625" s="471"/>
      <c r="P625" s="471"/>
      <c r="Q625" s="47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353"/>
      <c r="D626" s="2354"/>
      <c r="E626" s="471"/>
      <c r="F626" s="471"/>
      <c r="G626" s="471"/>
      <c r="H626" s="2353"/>
      <c r="I626" s="2354"/>
      <c r="J626" s="471"/>
      <c r="K626" s="471"/>
      <c r="L626" s="471"/>
      <c r="M626" s="2353"/>
      <c r="N626" s="2354"/>
      <c r="O626" s="471"/>
      <c r="P626" s="471"/>
      <c r="Q626" s="47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353"/>
      <c r="D627" s="2354"/>
      <c r="E627" s="471"/>
      <c r="F627" s="471"/>
      <c r="G627" s="471"/>
      <c r="H627" s="2353"/>
      <c r="I627" s="2354"/>
      <c r="J627" s="471"/>
      <c r="K627" s="471"/>
      <c r="L627" s="471"/>
      <c r="M627" s="2353"/>
      <c r="N627" s="2354"/>
      <c r="O627" s="471"/>
      <c r="P627" s="471"/>
      <c r="Q627" s="47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353"/>
      <c r="D628" s="2354"/>
      <c r="E628" s="471"/>
      <c r="F628" s="471"/>
      <c r="G628" s="471"/>
      <c r="H628" s="2353"/>
      <c r="I628" s="2354"/>
      <c r="J628" s="471"/>
      <c r="K628" s="471"/>
      <c r="L628" s="471"/>
      <c r="M628" s="2353"/>
      <c r="N628" s="2354"/>
      <c r="O628" s="471"/>
      <c r="P628" s="471"/>
      <c r="Q628" s="47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353"/>
      <c r="D629" s="2354"/>
      <c r="E629" s="471"/>
      <c r="F629" s="471"/>
      <c r="G629" s="471"/>
      <c r="H629" s="2353"/>
      <c r="I629" s="2354"/>
      <c r="J629" s="471"/>
      <c r="K629" s="471"/>
      <c r="L629" s="471"/>
      <c r="M629" s="2353"/>
      <c r="N629" s="2354"/>
      <c r="O629" s="471"/>
      <c r="P629" s="471"/>
      <c r="Q629" s="47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353"/>
      <c r="D630" s="2354"/>
      <c r="E630" s="471"/>
      <c r="F630" s="471"/>
      <c r="G630" s="471"/>
      <c r="H630" s="2353"/>
      <c r="I630" s="2354"/>
      <c r="J630" s="471"/>
      <c r="K630" s="471"/>
      <c r="L630" s="471"/>
      <c r="M630" s="2353"/>
      <c r="N630" s="2354"/>
      <c r="O630" s="471"/>
      <c r="P630" s="471"/>
      <c r="Q630" s="47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353"/>
      <c r="D631" s="2354"/>
      <c r="E631" s="471"/>
      <c r="F631" s="471"/>
      <c r="G631" s="471"/>
      <c r="H631" s="2353"/>
      <c r="I631" s="2354"/>
      <c r="J631" s="471"/>
      <c r="K631" s="471"/>
      <c r="L631" s="471"/>
      <c r="M631" s="2353"/>
      <c r="N631" s="2354"/>
      <c r="O631" s="471"/>
      <c r="P631" s="471"/>
      <c r="Q631" s="47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353"/>
      <c r="D632" s="2354"/>
      <c r="E632" s="471"/>
      <c r="F632" s="471"/>
      <c r="G632" s="471"/>
      <c r="H632" s="2353"/>
      <c r="I632" s="2354"/>
      <c r="J632" s="471"/>
      <c r="K632" s="471"/>
      <c r="L632" s="471"/>
      <c r="M632" s="2353"/>
      <c r="N632" s="2354"/>
      <c r="O632" s="471"/>
      <c r="P632" s="471"/>
      <c r="Q632" s="47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353"/>
      <c r="D633" s="2354"/>
      <c r="E633" s="471"/>
      <c r="F633" s="471"/>
      <c r="G633" s="471"/>
      <c r="H633" s="2353"/>
      <c r="I633" s="2354"/>
      <c r="J633" s="471"/>
      <c r="K633" s="471"/>
      <c r="L633" s="471"/>
      <c r="M633" s="2353"/>
      <c r="N633" s="2354"/>
      <c r="O633" s="471"/>
      <c r="P633" s="471"/>
      <c r="Q633" s="47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353"/>
      <c r="D634" s="2354"/>
      <c r="E634" s="471"/>
      <c r="F634" s="471"/>
      <c r="G634" s="471"/>
      <c r="H634" s="2353"/>
      <c r="I634" s="2354"/>
      <c r="J634" s="471"/>
      <c r="K634" s="471"/>
      <c r="L634" s="471"/>
      <c r="M634" s="2353"/>
      <c r="N634" s="2354"/>
      <c r="O634" s="471"/>
      <c r="P634" s="471"/>
      <c r="Q634" s="47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353"/>
      <c r="D635" s="2354"/>
      <c r="E635" s="471"/>
      <c r="F635" s="471"/>
      <c r="G635" s="471"/>
      <c r="H635" s="2353"/>
      <c r="I635" s="2354"/>
      <c r="J635" s="471"/>
      <c r="K635" s="471"/>
      <c r="L635" s="471"/>
      <c r="M635" s="2353"/>
      <c r="N635" s="2354"/>
      <c r="O635" s="471"/>
      <c r="P635" s="471"/>
      <c r="Q635" s="47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353"/>
      <c r="D636" s="2354"/>
      <c r="E636" s="471"/>
      <c r="F636" s="471"/>
      <c r="G636" s="471"/>
      <c r="H636" s="2353"/>
      <c r="I636" s="2354"/>
      <c r="J636" s="471"/>
      <c r="K636" s="471"/>
      <c r="L636" s="471"/>
      <c r="M636" s="2353"/>
      <c r="N636" s="2354"/>
      <c r="O636" s="471"/>
      <c r="P636" s="471"/>
      <c r="Q636" s="47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353"/>
      <c r="D637" s="2354"/>
      <c r="E637" s="471"/>
      <c r="F637" s="471"/>
      <c r="G637" s="471"/>
      <c r="H637" s="2353"/>
      <c r="I637" s="2354"/>
      <c r="J637" s="471"/>
      <c r="K637" s="471"/>
      <c r="L637" s="471"/>
      <c r="M637" s="2353"/>
      <c r="N637" s="2354"/>
      <c r="O637" s="471"/>
      <c r="P637" s="471"/>
      <c r="Q637" s="47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353"/>
      <c r="D638" s="2354"/>
      <c r="E638" s="471"/>
      <c r="F638" s="471"/>
      <c r="G638" s="471"/>
      <c r="H638" s="2353"/>
      <c r="I638" s="2354"/>
      <c r="J638" s="471"/>
      <c r="K638" s="471"/>
      <c r="L638" s="471"/>
      <c r="M638" s="2353"/>
      <c r="N638" s="2354"/>
      <c r="O638" s="471"/>
      <c r="P638" s="471"/>
      <c r="Q638" s="47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353"/>
      <c r="D639" s="2354"/>
      <c r="E639" s="471"/>
      <c r="F639" s="471"/>
      <c r="G639" s="471"/>
      <c r="H639" s="2353"/>
      <c r="I639" s="2354"/>
      <c r="J639" s="471"/>
      <c r="K639" s="471"/>
      <c r="L639" s="471"/>
      <c r="M639" s="2353"/>
      <c r="N639" s="2354"/>
      <c r="O639" s="471"/>
      <c r="P639" s="471"/>
      <c r="Q639" s="47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353"/>
      <c r="D640" s="2354"/>
      <c r="E640" s="471"/>
      <c r="F640" s="471"/>
      <c r="G640" s="471"/>
      <c r="H640" s="2353"/>
      <c r="I640" s="2354"/>
      <c r="J640" s="471"/>
      <c r="K640" s="471"/>
      <c r="L640" s="471"/>
      <c r="M640" s="2353"/>
      <c r="N640" s="2354"/>
      <c r="O640" s="471"/>
      <c r="P640" s="471"/>
      <c r="Q640" s="47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353"/>
      <c r="D641" s="2354"/>
      <c r="E641" s="471"/>
      <c r="F641" s="471"/>
      <c r="G641" s="471"/>
      <c r="H641" s="2353"/>
      <c r="I641" s="2354"/>
      <c r="J641" s="471"/>
      <c r="K641" s="471"/>
      <c r="L641" s="471"/>
      <c r="M641" s="2353"/>
      <c r="N641" s="2354"/>
      <c r="O641" s="471"/>
      <c r="P641" s="471"/>
      <c r="Q641" s="47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353"/>
      <c r="D642" s="2354"/>
      <c r="E642" s="471"/>
      <c r="F642" s="471"/>
      <c r="G642" s="471"/>
      <c r="H642" s="2353"/>
      <c r="I642" s="2354"/>
      <c r="J642" s="471"/>
      <c r="K642" s="471"/>
      <c r="L642" s="471"/>
      <c r="M642" s="2353"/>
      <c r="N642" s="2354"/>
      <c r="O642" s="471"/>
      <c r="P642" s="471"/>
      <c r="Q642" s="47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353"/>
      <c r="D643" s="2354"/>
      <c r="E643" s="471"/>
      <c r="F643" s="471"/>
      <c r="G643" s="471"/>
      <c r="H643" s="2353"/>
      <c r="I643" s="2354"/>
      <c r="J643" s="471"/>
      <c r="K643" s="471"/>
      <c r="L643" s="471"/>
      <c r="M643" s="2353"/>
      <c r="N643" s="2354"/>
      <c r="O643" s="471"/>
      <c r="P643" s="471"/>
      <c r="Q643" s="47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353"/>
      <c r="D644" s="2354"/>
      <c r="E644" s="471"/>
      <c r="F644" s="471"/>
      <c r="G644" s="471"/>
      <c r="H644" s="2353"/>
      <c r="I644" s="2354"/>
      <c r="J644" s="471"/>
      <c r="K644" s="471"/>
      <c r="L644" s="471"/>
      <c r="M644" s="2353"/>
      <c r="N644" s="2354"/>
      <c r="O644" s="471"/>
      <c r="P644" s="471"/>
      <c r="Q644" s="47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353"/>
      <c r="D645" s="2354"/>
      <c r="E645" s="471"/>
      <c r="F645" s="471"/>
      <c r="G645" s="471"/>
      <c r="H645" s="2353"/>
      <c r="I645" s="2354"/>
      <c r="J645" s="471"/>
      <c r="K645" s="471"/>
      <c r="L645" s="471"/>
      <c r="M645" s="2353"/>
      <c r="N645" s="2354"/>
      <c r="O645" s="471"/>
      <c r="P645" s="471"/>
      <c r="Q645" s="47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353"/>
      <c r="D646" s="2354"/>
      <c r="E646" s="471"/>
      <c r="F646" s="471"/>
      <c r="G646" s="471"/>
      <c r="H646" s="2353"/>
      <c r="I646" s="2354"/>
      <c r="J646" s="471"/>
      <c r="K646" s="471"/>
      <c r="L646" s="471"/>
      <c r="M646" s="2353"/>
      <c r="N646" s="2354"/>
      <c r="O646" s="471"/>
      <c r="P646" s="471"/>
      <c r="Q646" s="47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353"/>
      <c r="D647" s="2354"/>
      <c r="E647" s="471"/>
      <c r="F647" s="471"/>
      <c r="G647" s="471"/>
      <c r="H647" s="2353"/>
      <c r="I647" s="2354"/>
      <c r="J647" s="471"/>
      <c r="K647" s="471"/>
      <c r="L647" s="471"/>
      <c r="M647" s="2353"/>
      <c r="N647" s="2354"/>
      <c r="O647" s="471"/>
      <c r="P647" s="471"/>
      <c r="Q647" s="47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353"/>
      <c r="D648" s="2354"/>
      <c r="E648" s="471"/>
      <c r="F648" s="471"/>
      <c r="G648" s="471"/>
      <c r="H648" s="2353"/>
      <c r="I648" s="2354"/>
      <c r="J648" s="471"/>
      <c r="K648" s="471"/>
      <c r="L648" s="471"/>
      <c r="M648" s="2353"/>
      <c r="N648" s="2354"/>
      <c r="O648" s="471"/>
      <c r="P648" s="471"/>
      <c r="Q648" s="47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353"/>
      <c r="D649" s="2354"/>
      <c r="E649" s="471"/>
      <c r="F649" s="471"/>
      <c r="G649" s="471"/>
      <c r="H649" s="2353"/>
      <c r="I649" s="2354"/>
      <c r="J649" s="471"/>
      <c r="K649" s="471"/>
      <c r="L649" s="471"/>
      <c r="M649" s="2353"/>
      <c r="N649" s="2354"/>
      <c r="O649" s="471"/>
      <c r="P649" s="471"/>
      <c r="Q649" s="47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353"/>
      <c r="D650" s="2354"/>
      <c r="E650" s="471"/>
      <c r="F650" s="471"/>
      <c r="G650" s="471"/>
      <c r="H650" s="2353"/>
      <c r="I650" s="2354"/>
      <c r="J650" s="471"/>
      <c r="K650" s="471"/>
      <c r="L650" s="471"/>
      <c r="M650" s="2353"/>
      <c r="N650" s="2354"/>
      <c r="O650" s="471"/>
      <c r="P650" s="471"/>
      <c r="Q650" s="47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353"/>
      <c r="D651" s="2354"/>
      <c r="E651" s="471"/>
      <c r="F651" s="471"/>
      <c r="G651" s="471"/>
      <c r="H651" s="2353"/>
      <c r="I651" s="2354"/>
      <c r="J651" s="471"/>
      <c r="K651" s="471"/>
      <c r="L651" s="471"/>
      <c r="M651" s="2353"/>
      <c r="N651" s="2354"/>
      <c r="O651" s="471"/>
      <c r="P651" s="471"/>
      <c r="Q651" s="47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353"/>
      <c r="D652" s="2354"/>
      <c r="E652" s="471"/>
      <c r="F652" s="471"/>
      <c r="G652" s="471"/>
      <c r="H652" s="2353"/>
      <c r="I652" s="2354"/>
      <c r="J652" s="471"/>
      <c r="K652" s="471"/>
      <c r="L652" s="471"/>
      <c r="M652" s="2353"/>
      <c r="N652" s="2354"/>
      <c r="O652" s="471"/>
      <c r="P652" s="471"/>
      <c r="Q652" s="47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353"/>
      <c r="D653" s="2354"/>
      <c r="E653" s="471"/>
      <c r="F653" s="471"/>
      <c r="G653" s="471"/>
      <c r="H653" s="2353"/>
      <c r="I653" s="2354"/>
      <c r="J653" s="471"/>
      <c r="K653" s="471"/>
      <c r="L653" s="471"/>
      <c r="M653" s="2353"/>
      <c r="N653" s="2354"/>
      <c r="O653" s="471"/>
      <c r="P653" s="471"/>
      <c r="Q653" s="47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353"/>
      <c r="D654" s="2354"/>
      <c r="E654" s="471"/>
      <c r="F654" s="471"/>
      <c r="G654" s="471"/>
      <c r="H654" s="2353"/>
      <c r="I654" s="2354"/>
      <c r="J654" s="471"/>
      <c r="K654" s="471"/>
      <c r="L654" s="471"/>
      <c r="M654" s="2353"/>
      <c r="N654" s="2354"/>
      <c r="O654" s="471"/>
      <c r="P654" s="471"/>
      <c r="Q654" s="47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353"/>
      <c r="D655" s="2354"/>
      <c r="E655" s="471"/>
      <c r="F655" s="471"/>
      <c r="G655" s="471"/>
      <c r="H655" s="2353"/>
      <c r="I655" s="2354"/>
      <c r="J655" s="471"/>
      <c r="K655" s="471"/>
      <c r="L655" s="471"/>
      <c r="M655" s="2353"/>
      <c r="N655" s="2354"/>
      <c r="O655" s="471"/>
      <c r="P655" s="471"/>
      <c r="Q655" s="47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353"/>
      <c r="D656" s="2354"/>
      <c r="E656" s="471"/>
      <c r="F656" s="471"/>
      <c r="G656" s="471"/>
      <c r="H656" s="2353"/>
      <c r="I656" s="2354"/>
      <c r="J656" s="471"/>
      <c r="K656" s="471"/>
      <c r="L656" s="471"/>
      <c r="M656" s="2353"/>
      <c r="N656" s="2354"/>
      <c r="O656" s="471"/>
      <c r="P656" s="471"/>
      <c r="Q656" s="47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353"/>
      <c r="D657" s="2354"/>
      <c r="E657" s="471"/>
      <c r="F657" s="471"/>
      <c r="G657" s="471"/>
      <c r="H657" s="2353"/>
      <c r="I657" s="2354"/>
      <c r="J657" s="471"/>
      <c r="K657" s="471"/>
      <c r="L657" s="471"/>
      <c r="M657" s="2353"/>
      <c r="N657" s="2354"/>
      <c r="O657" s="471"/>
      <c r="P657" s="471"/>
      <c r="Q657" s="47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353"/>
      <c r="D658" s="2354"/>
      <c r="E658" s="471"/>
      <c r="F658" s="471"/>
      <c r="G658" s="471"/>
      <c r="H658" s="2353"/>
      <c r="I658" s="2354"/>
      <c r="J658" s="471"/>
      <c r="K658" s="471"/>
      <c r="L658" s="471"/>
      <c r="M658" s="2353"/>
      <c r="N658" s="2354"/>
      <c r="O658" s="471"/>
      <c r="P658" s="471"/>
      <c r="Q658" s="47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353"/>
      <c r="D659" s="2354"/>
      <c r="E659" s="471"/>
      <c r="F659" s="471"/>
      <c r="G659" s="471"/>
      <c r="H659" s="2353"/>
      <c r="I659" s="2354"/>
      <c r="J659" s="471"/>
      <c r="K659" s="471"/>
      <c r="L659" s="471"/>
      <c r="M659" s="2353"/>
      <c r="N659" s="2354"/>
      <c r="O659" s="471"/>
      <c r="P659" s="471"/>
      <c r="Q659" s="47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353"/>
      <c r="D660" s="2354"/>
      <c r="E660" s="471"/>
      <c r="F660" s="471"/>
      <c r="G660" s="471"/>
      <c r="H660" s="2353"/>
      <c r="I660" s="2354"/>
      <c r="J660" s="471"/>
      <c r="K660" s="471"/>
      <c r="L660" s="471"/>
      <c r="M660" s="2353"/>
      <c r="N660" s="2354"/>
      <c r="O660" s="471"/>
      <c r="P660" s="471"/>
      <c r="Q660" s="47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353"/>
      <c r="D661" s="2354"/>
      <c r="E661" s="471"/>
      <c r="F661" s="471"/>
      <c r="G661" s="471"/>
      <c r="H661" s="2353"/>
      <c r="I661" s="2354"/>
      <c r="J661" s="471"/>
      <c r="K661" s="471"/>
      <c r="L661" s="471"/>
      <c r="M661" s="2353"/>
      <c r="N661" s="2354"/>
      <c r="O661" s="471"/>
      <c r="P661" s="471"/>
      <c r="Q661" s="47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353"/>
      <c r="D662" s="2354"/>
      <c r="E662" s="471"/>
      <c r="F662" s="471"/>
      <c r="G662" s="471"/>
      <c r="H662" s="2353"/>
      <c r="I662" s="2354"/>
      <c r="J662" s="471"/>
      <c r="K662" s="471"/>
      <c r="L662" s="471"/>
      <c r="M662" s="2353"/>
      <c r="N662" s="2354"/>
      <c r="O662" s="471"/>
      <c r="P662" s="471"/>
      <c r="Q662" s="47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353"/>
      <c r="D663" s="2354"/>
      <c r="E663" s="471"/>
      <c r="F663" s="471"/>
      <c r="G663" s="471"/>
      <c r="H663" s="2353"/>
      <c r="I663" s="2354"/>
      <c r="J663" s="471"/>
      <c r="K663" s="471"/>
      <c r="L663" s="471"/>
      <c r="M663" s="2353"/>
      <c r="N663" s="2354"/>
      <c r="O663" s="471"/>
      <c r="P663" s="471"/>
      <c r="Q663" s="47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353"/>
      <c r="D664" s="2354"/>
      <c r="E664" s="471"/>
      <c r="F664" s="471"/>
      <c r="G664" s="471"/>
      <c r="H664" s="2353"/>
      <c r="I664" s="2354"/>
      <c r="J664" s="471"/>
      <c r="K664" s="471"/>
      <c r="L664" s="471"/>
      <c r="M664" s="2353"/>
      <c r="N664" s="2354"/>
      <c r="O664" s="471"/>
      <c r="P664" s="471"/>
      <c r="Q664" s="47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353"/>
      <c r="D665" s="2354"/>
      <c r="E665" s="471"/>
      <c r="F665" s="471"/>
      <c r="G665" s="471"/>
      <c r="H665" s="2353"/>
      <c r="I665" s="2354"/>
      <c r="J665" s="471"/>
      <c r="K665" s="471"/>
      <c r="L665" s="471"/>
      <c r="M665" s="2353"/>
      <c r="N665" s="2354"/>
      <c r="O665" s="471"/>
      <c r="P665" s="471"/>
      <c r="Q665" s="47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353"/>
      <c r="D666" s="2354"/>
      <c r="E666" s="471"/>
      <c r="F666" s="471"/>
      <c r="G666" s="471"/>
      <c r="H666" s="2353"/>
      <c r="I666" s="2354"/>
      <c r="J666" s="471"/>
      <c r="K666" s="471"/>
      <c r="L666" s="471"/>
      <c r="M666" s="2353"/>
      <c r="N666" s="2354"/>
      <c r="O666" s="471"/>
      <c r="P666" s="471"/>
      <c r="Q666" s="47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353"/>
      <c r="D667" s="2354"/>
      <c r="E667" s="471"/>
      <c r="F667" s="471"/>
      <c r="G667" s="471"/>
      <c r="H667" s="2353"/>
      <c r="I667" s="2354"/>
      <c r="J667" s="471"/>
      <c r="K667" s="471"/>
      <c r="L667" s="471"/>
      <c r="M667" s="2353"/>
      <c r="N667" s="2354"/>
      <c r="O667" s="471"/>
      <c r="P667" s="471"/>
      <c r="Q667" s="47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353"/>
      <c r="D668" s="2354"/>
      <c r="E668" s="471"/>
      <c r="F668" s="471"/>
      <c r="G668" s="471"/>
      <c r="H668" s="2353"/>
      <c r="I668" s="2354"/>
      <c r="J668" s="471"/>
      <c r="K668" s="471"/>
      <c r="L668" s="471"/>
      <c r="M668" s="2353"/>
      <c r="N668" s="2354"/>
      <c r="O668" s="471"/>
      <c r="P668" s="471"/>
      <c r="Q668" s="47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353"/>
      <c r="D669" s="2354"/>
      <c r="E669" s="471"/>
      <c r="F669" s="471"/>
      <c r="G669" s="471"/>
      <c r="H669" s="2353"/>
      <c r="I669" s="2354"/>
      <c r="J669" s="471"/>
      <c r="K669" s="471"/>
      <c r="L669" s="471"/>
      <c r="M669" s="2353"/>
      <c r="N669" s="2354"/>
      <c r="O669" s="471"/>
      <c r="P669" s="471"/>
      <c r="Q669" s="47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353"/>
      <c r="D670" s="2354"/>
      <c r="E670" s="471"/>
      <c r="F670" s="471"/>
      <c r="G670" s="471"/>
      <c r="H670" s="2353"/>
      <c r="I670" s="2354"/>
      <c r="J670" s="471"/>
      <c r="K670" s="471"/>
      <c r="L670" s="471"/>
      <c r="M670" s="2353"/>
      <c r="N670" s="2354"/>
      <c r="O670" s="471"/>
      <c r="P670" s="471"/>
      <c r="Q670" s="47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353"/>
      <c r="D671" s="2354"/>
      <c r="E671" s="471"/>
      <c r="F671" s="471"/>
      <c r="G671" s="471"/>
      <c r="H671" s="2353"/>
      <c r="I671" s="2354"/>
      <c r="J671" s="471"/>
      <c r="K671" s="471"/>
      <c r="L671" s="471"/>
      <c r="M671" s="2353"/>
      <c r="N671" s="2354"/>
      <c r="O671" s="471"/>
      <c r="P671" s="471"/>
      <c r="Q671" s="47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353"/>
      <c r="D672" s="2354"/>
      <c r="E672" s="471"/>
      <c r="F672" s="471"/>
      <c r="G672" s="471"/>
      <c r="H672" s="2353"/>
      <c r="I672" s="2354"/>
      <c r="J672" s="471"/>
      <c r="K672" s="471"/>
      <c r="L672" s="471"/>
      <c r="M672" s="2353"/>
      <c r="N672" s="2354"/>
      <c r="O672" s="471"/>
      <c r="P672" s="471"/>
      <c r="Q672" s="47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353"/>
      <c r="D673" s="2354"/>
      <c r="E673" s="471"/>
      <c r="F673" s="471"/>
      <c r="G673" s="471"/>
      <c r="H673" s="2353"/>
      <c r="I673" s="2354"/>
      <c r="J673" s="471"/>
      <c r="K673" s="471"/>
      <c r="L673" s="471"/>
      <c r="M673" s="2353"/>
      <c r="N673" s="2354"/>
      <c r="O673" s="471"/>
      <c r="P673" s="471"/>
      <c r="Q673" s="47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353"/>
      <c r="D674" s="2354"/>
      <c r="E674" s="471"/>
      <c r="F674" s="471"/>
      <c r="G674" s="471"/>
      <c r="H674" s="2353"/>
      <c r="I674" s="2354"/>
      <c r="J674" s="471"/>
      <c r="K674" s="471"/>
      <c r="L674" s="471"/>
      <c r="M674" s="2353"/>
      <c r="N674" s="2354"/>
      <c r="O674" s="471"/>
      <c r="P674" s="471"/>
      <c r="Q674" s="47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353"/>
      <c r="D675" s="2354"/>
      <c r="E675" s="471"/>
      <c r="F675" s="471"/>
      <c r="G675" s="471"/>
      <c r="H675" s="2353"/>
      <c r="I675" s="2354"/>
      <c r="J675" s="471"/>
      <c r="K675" s="471"/>
      <c r="L675" s="471"/>
      <c r="M675" s="2353"/>
      <c r="N675" s="2354"/>
      <c r="O675" s="471"/>
      <c r="P675" s="471"/>
      <c r="Q675" s="47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353"/>
      <c r="D676" s="2354"/>
      <c r="E676" s="471"/>
      <c r="F676" s="471"/>
      <c r="G676" s="471"/>
      <c r="H676" s="2353"/>
      <c r="I676" s="2354"/>
      <c r="J676" s="471"/>
      <c r="K676" s="471"/>
      <c r="L676" s="471"/>
      <c r="M676" s="2353"/>
      <c r="N676" s="2354"/>
      <c r="O676" s="471"/>
      <c r="P676" s="471"/>
      <c r="Q676" s="47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353"/>
      <c r="D677" s="2354"/>
      <c r="E677" s="471"/>
      <c r="F677" s="471"/>
      <c r="G677" s="471"/>
      <c r="H677" s="2353"/>
      <c r="I677" s="2354"/>
      <c r="J677" s="471"/>
      <c r="K677" s="471"/>
      <c r="L677" s="471"/>
      <c r="M677" s="2353"/>
      <c r="N677" s="2354"/>
      <c r="O677" s="471"/>
      <c r="P677" s="471"/>
      <c r="Q677" s="47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353"/>
      <c r="D678" s="2354"/>
      <c r="E678" s="471"/>
      <c r="F678" s="471"/>
      <c r="G678" s="471"/>
      <c r="H678" s="2353"/>
      <c r="I678" s="2354"/>
      <c r="J678" s="471"/>
      <c r="K678" s="471"/>
      <c r="L678" s="471"/>
      <c r="M678" s="2353"/>
      <c r="N678" s="2354"/>
      <c r="O678" s="471"/>
      <c r="P678" s="471"/>
      <c r="Q678" s="47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353"/>
      <c r="D679" s="2354"/>
      <c r="E679" s="471"/>
      <c r="F679" s="471"/>
      <c r="G679" s="471"/>
      <c r="H679" s="2353"/>
      <c r="I679" s="2354"/>
      <c r="J679" s="471"/>
      <c r="K679" s="471"/>
      <c r="L679" s="471"/>
      <c r="M679" s="2353"/>
      <c r="N679" s="2354"/>
      <c r="O679" s="471"/>
      <c r="P679" s="471"/>
      <c r="Q679" s="47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353"/>
      <c r="D680" s="2354"/>
      <c r="E680" s="471"/>
      <c r="F680" s="471"/>
      <c r="G680" s="471"/>
      <c r="H680" s="2353"/>
      <c r="I680" s="2354"/>
      <c r="J680" s="471"/>
      <c r="K680" s="471"/>
      <c r="L680" s="471"/>
      <c r="M680" s="2353"/>
      <c r="N680" s="2354"/>
      <c r="O680" s="471"/>
      <c r="P680" s="471"/>
      <c r="Q680" s="47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353"/>
      <c r="D681" s="2354"/>
      <c r="E681" s="471"/>
      <c r="F681" s="471"/>
      <c r="G681" s="471"/>
      <c r="H681" s="2353"/>
      <c r="I681" s="2354"/>
      <c r="J681" s="471"/>
      <c r="K681" s="471"/>
      <c r="L681" s="471"/>
      <c r="M681" s="2353"/>
      <c r="N681" s="2354"/>
      <c r="O681" s="471"/>
      <c r="P681" s="471"/>
      <c r="Q681" s="47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353"/>
      <c r="D682" s="2354"/>
      <c r="E682" s="471"/>
      <c r="F682" s="471"/>
      <c r="G682" s="471"/>
      <c r="H682" s="2353"/>
      <c r="I682" s="2354"/>
      <c r="J682" s="471"/>
      <c r="K682" s="471"/>
      <c r="L682" s="471"/>
      <c r="M682" s="2353"/>
      <c r="N682" s="2354"/>
      <c r="O682" s="471"/>
      <c r="P682" s="471"/>
      <c r="Q682" s="47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353"/>
      <c r="D683" s="2354"/>
      <c r="E683" s="471"/>
      <c r="F683" s="471"/>
      <c r="G683" s="471"/>
      <c r="H683" s="2353"/>
      <c r="I683" s="2354"/>
      <c r="J683" s="471"/>
      <c r="K683" s="471"/>
      <c r="L683" s="471"/>
      <c r="M683" s="2353"/>
      <c r="N683" s="2354"/>
      <c r="O683" s="471"/>
      <c r="P683" s="471"/>
      <c r="Q683" s="47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353"/>
      <c r="D684" s="2354"/>
      <c r="E684" s="471"/>
      <c r="F684" s="471"/>
      <c r="G684" s="471"/>
      <c r="H684" s="2353"/>
      <c r="I684" s="2354"/>
      <c r="J684" s="471"/>
      <c r="K684" s="471"/>
      <c r="L684" s="471"/>
      <c r="M684" s="2353"/>
      <c r="N684" s="2354"/>
      <c r="O684" s="471"/>
      <c r="P684" s="471"/>
      <c r="Q684" s="47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353"/>
      <c r="D685" s="2354"/>
      <c r="E685" s="471"/>
      <c r="F685" s="471"/>
      <c r="G685" s="471"/>
      <c r="H685" s="2353"/>
      <c r="I685" s="2354"/>
      <c r="J685" s="471"/>
      <c r="K685" s="471"/>
      <c r="L685" s="471"/>
      <c r="M685" s="2353"/>
      <c r="N685" s="2354"/>
      <c r="O685" s="471"/>
      <c r="P685" s="471"/>
      <c r="Q685" s="47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353"/>
      <c r="D686" s="2354"/>
      <c r="E686" s="471"/>
      <c r="F686" s="471"/>
      <c r="G686" s="471"/>
      <c r="H686" s="2353"/>
      <c r="I686" s="2354"/>
      <c r="J686" s="471"/>
      <c r="K686" s="471"/>
      <c r="L686" s="471"/>
      <c r="M686" s="2353"/>
      <c r="N686" s="2354"/>
      <c r="O686" s="471"/>
      <c r="P686" s="471"/>
      <c r="Q686" s="47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353"/>
      <c r="D687" s="2354"/>
      <c r="E687" s="471"/>
      <c r="F687" s="471"/>
      <c r="G687" s="471"/>
      <c r="H687" s="2353"/>
      <c r="I687" s="2354"/>
      <c r="J687" s="471"/>
      <c r="K687" s="471"/>
      <c r="L687" s="471"/>
      <c r="M687" s="2353"/>
      <c r="N687" s="2354"/>
      <c r="O687" s="471"/>
      <c r="P687" s="471"/>
      <c r="Q687" s="47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353"/>
      <c r="D688" s="2354"/>
      <c r="E688" s="471"/>
      <c r="F688" s="471"/>
      <c r="G688" s="471"/>
      <c r="H688" s="2353"/>
      <c r="I688" s="2354"/>
      <c r="J688" s="471"/>
      <c r="K688" s="471"/>
      <c r="L688" s="471"/>
      <c r="M688" s="2353"/>
      <c r="N688" s="2354"/>
      <c r="O688" s="471"/>
      <c r="P688" s="471"/>
      <c r="Q688" s="47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353"/>
      <c r="D689" s="2354"/>
      <c r="E689" s="471"/>
      <c r="F689" s="471"/>
      <c r="G689" s="471"/>
      <c r="H689" s="2353"/>
      <c r="I689" s="2354"/>
      <c r="J689" s="471"/>
      <c r="K689" s="471"/>
      <c r="L689" s="471"/>
      <c r="M689" s="2353"/>
      <c r="N689" s="2354"/>
      <c r="O689" s="471"/>
      <c r="P689" s="471"/>
      <c r="Q689" s="47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353"/>
      <c r="D690" s="2354"/>
      <c r="E690" s="471"/>
      <c r="F690" s="471"/>
      <c r="G690" s="471"/>
      <c r="H690" s="2353"/>
      <c r="I690" s="2354"/>
      <c r="J690" s="471"/>
      <c r="K690" s="471"/>
      <c r="L690" s="471"/>
      <c r="M690" s="2353"/>
      <c r="N690" s="2354"/>
      <c r="O690" s="471"/>
      <c r="P690" s="471"/>
      <c r="Q690" s="47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353"/>
      <c r="D691" s="2354"/>
      <c r="E691" s="471"/>
      <c r="F691" s="471"/>
      <c r="G691" s="471"/>
      <c r="H691" s="2353"/>
      <c r="I691" s="2354"/>
      <c r="J691" s="471"/>
      <c r="K691" s="471"/>
      <c r="L691" s="471"/>
      <c r="M691" s="2353"/>
      <c r="N691" s="2354"/>
      <c r="O691" s="471"/>
      <c r="P691" s="471"/>
      <c r="Q691" s="47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353"/>
      <c r="D692" s="2354"/>
      <c r="E692" s="471"/>
      <c r="F692" s="471"/>
      <c r="G692" s="471"/>
      <c r="H692" s="2353"/>
      <c r="I692" s="2354"/>
      <c r="J692" s="471"/>
      <c r="K692" s="471"/>
      <c r="L692" s="471"/>
      <c r="M692" s="2353"/>
      <c r="N692" s="2354"/>
      <c r="O692" s="471"/>
      <c r="P692" s="471"/>
      <c r="Q692" s="47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71"/>
      <c r="D693" s="471"/>
      <c r="E693" s="471"/>
      <c r="F693" s="471"/>
      <c r="G693" s="471"/>
      <c r="H693" s="471"/>
      <c r="I693" s="471"/>
      <c r="J693" s="471"/>
      <c r="K693" s="471"/>
      <c r="L693" s="471"/>
      <c r="M693" s="471"/>
      <c r="N693" s="471"/>
      <c r="O693" s="471"/>
      <c r="P693" s="471"/>
      <c r="Q693" s="47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71"/>
      <c r="D694" s="471"/>
      <c r="E694" s="471"/>
      <c r="F694" s="471"/>
      <c r="G694" s="471"/>
      <c r="H694" s="471"/>
      <c r="I694" s="471"/>
      <c r="J694" s="471"/>
      <c r="K694" s="471"/>
      <c r="L694" s="471"/>
      <c r="M694" s="471"/>
      <c r="N694" s="471"/>
      <c r="O694" s="471"/>
      <c r="P694" s="471"/>
      <c r="Q694" s="47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71"/>
      <c r="D695" s="471"/>
      <c r="E695" s="471"/>
      <c r="F695" s="471"/>
      <c r="G695" s="471"/>
      <c r="H695" s="471"/>
      <c r="I695" s="471"/>
      <c r="J695" s="471"/>
      <c r="K695" s="471"/>
      <c r="L695" s="471"/>
      <c r="M695" s="471"/>
      <c r="N695" s="471"/>
      <c r="O695" s="471"/>
      <c r="P695" s="471"/>
      <c r="Q695" s="47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71"/>
      <c r="D696" s="471"/>
      <c r="E696" s="471"/>
      <c r="F696" s="471"/>
      <c r="G696" s="471"/>
      <c r="H696" s="471"/>
      <c r="I696" s="471"/>
      <c r="J696" s="471"/>
      <c r="K696" s="471"/>
      <c r="L696" s="471"/>
      <c r="M696" s="471"/>
      <c r="N696" s="471"/>
      <c r="O696" s="471"/>
      <c r="P696" s="471"/>
      <c r="Q696" s="47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71"/>
      <c r="D697" s="471"/>
      <c r="E697" s="471"/>
      <c r="F697" s="471"/>
      <c r="G697" s="471"/>
      <c r="H697" s="471"/>
      <c r="I697" s="471"/>
      <c r="J697" s="471"/>
      <c r="K697" s="471"/>
      <c r="L697" s="471"/>
      <c r="M697" s="471"/>
      <c r="N697" s="471"/>
      <c r="O697" s="471"/>
      <c r="P697" s="471"/>
      <c r="Q697" s="47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71"/>
      <c r="D698" s="471"/>
      <c r="E698" s="471"/>
      <c r="F698" s="471"/>
      <c r="G698" s="471"/>
      <c r="H698" s="471"/>
      <c r="I698" s="471"/>
      <c r="J698" s="471"/>
      <c r="K698" s="471"/>
      <c r="L698" s="471"/>
      <c r="M698" s="471"/>
      <c r="N698" s="471"/>
      <c r="O698" s="471"/>
      <c r="P698" s="471"/>
      <c r="Q698" s="47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71"/>
      <c r="D699" s="471"/>
      <c r="E699" s="471"/>
      <c r="F699" s="471"/>
      <c r="G699" s="471"/>
      <c r="H699" s="471"/>
      <c r="I699" s="471"/>
      <c r="J699" s="471"/>
      <c r="K699" s="471"/>
      <c r="L699" s="471"/>
      <c r="M699" s="471"/>
      <c r="N699" s="471"/>
      <c r="O699" s="471"/>
      <c r="P699" s="471"/>
      <c r="Q699" s="47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1"/>
      <c r="D700" s="471"/>
      <c r="E700" s="471"/>
      <c r="F700" s="471"/>
      <c r="G700" s="471"/>
      <c r="H700" s="471"/>
      <c r="I700" s="471"/>
      <c r="J700" s="471"/>
      <c r="K700" s="471"/>
      <c r="L700" s="471"/>
      <c r="M700" s="471"/>
      <c r="N700" s="471"/>
      <c r="O700" s="471"/>
      <c r="P700" s="471"/>
      <c r="Q700" s="47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87"/>
      <c r="D701" s="487"/>
      <c r="E701" s="487"/>
      <c r="F701" s="487"/>
      <c r="G701" s="487"/>
      <c r="H701" s="487"/>
      <c r="I701" s="487"/>
      <c r="J701" s="487"/>
      <c r="K701" s="487"/>
      <c r="L701" s="487"/>
      <c r="M701" s="487"/>
      <c r="N701" s="487"/>
      <c r="O701" s="487"/>
      <c r="P701" s="487"/>
      <c r="Q701" s="487"/>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87"/>
      <c r="D702" s="487"/>
      <c r="E702" s="487"/>
      <c r="F702" s="487"/>
      <c r="G702" s="487"/>
      <c r="H702" s="487"/>
      <c r="I702" s="487"/>
      <c r="J702" s="487"/>
      <c r="K702" s="487"/>
      <c r="L702" s="487"/>
      <c r="M702" s="487"/>
      <c r="N702" s="487"/>
      <c r="O702" s="487"/>
      <c r="P702" s="487"/>
      <c r="Q702" s="487"/>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87"/>
      <c r="D703" s="487"/>
      <c r="E703" s="487"/>
      <c r="F703" s="487"/>
      <c r="G703" s="487"/>
      <c r="H703" s="487"/>
      <c r="I703" s="487"/>
      <c r="J703" s="487"/>
      <c r="K703" s="487"/>
      <c r="L703" s="487"/>
      <c r="M703" s="487"/>
      <c r="N703" s="487"/>
      <c r="O703" s="487"/>
      <c r="P703" s="487"/>
      <c r="Q703" s="487"/>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87"/>
      <c r="D704" s="487"/>
      <c r="E704" s="487"/>
      <c r="F704" s="487"/>
      <c r="G704" s="487"/>
      <c r="H704" s="487"/>
      <c r="I704" s="487"/>
      <c r="J704" s="487"/>
      <c r="K704" s="487"/>
      <c r="L704" s="487"/>
      <c r="M704" s="487"/>
      <c r="N704" s="487"/>
      <c r="O704" s="487"/>
      <c r="P704" s="487"/>
      <c r="Q704" s="487"/>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87"/>
      <c r="D705" s="487"/>
      <c r="E705" s="487"/>
      <c r="F705" s="487"/>
      <c r="G705" s="487"/>
      <c r="H705" s="487"/>
      <c r="I705" s="487"/>
      <c r="J705" s="487"/>
      <c r="K705" s="487"/>
      <c r="L705" s="487"/>
      <c r="M705" s="487"/>
      <c r="N705" s="487"/>
      <c r="O705" s="487"/>
      <c r="P705" s="487"/>
      <c r="Q705" s="487"/>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87"/>
      <c r="D706" s="487"/>
      <c r="E706" s="487"/>
      <c r="F706" s="487"/>
      <c r="G706" s="487"/>
      <c r="H706" s="487"/>
      <c r="I706" s="487"/>
      <c r="J706" s="487"/>
      <c r="K706" s="487"/>
      <c r="L706" s="487"/>
      <c r="M706" s="487"/>
      <c r="N706" s="487"/>
      <c r="O706" s="487"/>
      <c r="P706" s="487"/>
      <c r="Q706" s="487"/>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87"/>
      <c r="D707" s="487"/>
      <c r="E707" s="487"/>
      <c r="F707" s="487"/>
      <c r="G707" s="487"/>
      <c r="H707" s="487"/>
      <c r="I707" s="487"/>
      <c r="J707" s="487"/>
      <c r="K707" s="487"/>
      <c r="L707" s="487"/>
      <c r="M707" s="487"/>
      <c r="N707" s="487"/>
      <c r="O707" s="487"/>
      <c r="P707" s="487"/>
      <c r="Q707" s="487"/>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87"/>
      <c r="D708" s="487"/>
      <c r="E708" s="487"/>
      <c r="F708" s="487"/>
      <c r="G708" s="487"/>
      <c r="H708" s="487"/>
      <c r="I708" s="487"/>
      <c r="J708" s="487"/>
      <c r="K708" s="487"/>
      <c r="L708" s="487"/>
      <c r="M708" s="487"/>
      <c r="N708" s="487"/>
      <c r="O708" s="487"/>
      <c r="P708" s="487"/>
      <c r="Q708" s="487"/>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87"/>
      <c r="D709" s="487"/>
      <c r="E709" s="487"/>
      <c r="F709" s="487"/>
      <c r="G709" s="487"/>
      <c r="H709" s="487"/>
      <c r="I709" s="487"/>
      <c r="J709" s="487"/>
      <c r="K709" s="487"/>
      <c r="L709" s="487"/>
      <c r="M709" s="487"/>
      <c r="N709" s="487"/>
      <c r="O709" s="487"/>
      <c r="P709" s="487"/>
      <c r="Q709" s="487"/>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87"/>
      <c r="D710" s="487"/>
      <c r="E710" s="487"/>
      <c r="F710" s="487"/>
      <c r="G710" s="487"/>
      <c r="H710" s="487"/>
      <c r="I710" s="487"/>
      <c r="J710" s="487"/>
      <c r="K710" s="487"/>
      <c r="L710" s="487"/>
      <c r="M710" s="487"/>
      <c r="N710" s="487"/>
      <c r="O710" s="487"/>
      <c r="P710" s="487"/>
      <c r="Q710" s="487"/>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87"/>
      <c r="D711" s="487"/>
      <c r="E711" s="487"/>
      <c r="F711" s="487"/>
      <c r="G711" s="487"/>
      <c r="H711" s="487"/>
      <c r="I711" s="487"/>
      <c r="J711" s="487"/>
      <c r="K711" s="487"/>
      <c r="L711" s="487"/>
      <c r="M711" s="487"/>
      <c r="N711" s="487"/>
      <c r="O711" s="487"/>
      <c r="P711" s="487"/>
      <c r="Q711" s="487"/>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87"/>
      <c r="D712" s="487"/>
      <c r="E712" s="487"/>
      <c r="F712" s="487"/>
      <c r="G712" s="487"/>
      <c r="H712" s="487"/>
      <c r="I712" s="487"/>
      <c r="J712" s="487"/>
      <c r="K712" s="487"/>
      <c r="L712" s="487"/>
      <c r="M712" s="487"/>
      <c r="N712" s="487"/>
      <c r="O712" s="487"/>
      <c r="P712" s="487"/>
      <c r="Q712" s="487"/>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87"/>
      <c r="D713" s="487"/>
      <c r="E713" s="487"/>
      <c r="F713" s="487"/>
      <c r="G713" s="487"/>
      <c r="H713" s="487"/>
      <c r="I713" s="487"/>
      <c r="J713" s="487"/>
      <c r="K713" s="487"/>
      <c r="L713" s="487"/>
      <c r="M713" s="487"/>
      <c r="N713" s="487"/>
      <c r="O713" s="487"/>
      <c r="P713" s="487"/>
      <c r="Q713" s="487"/>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87"/>
      <c r="D714" s="487"/>
      <c r="E714" s="487"/>
      <c r="F714" s="487"/>
      <c r="G714" s="487"/>
      <c r="H714" s="487"/>
      <c r="I714" s="487"/>
      <c r="J714" s="487"/>
      <c r="K714" s="487"/>
      <c r="L714" s="487"/>
      <c r="M714" s="487"/>
      <c r="N714" s="487"/>
      <c r="O714" s="487"/>
      <c r="P714" s="487"/>
      <c r="Q714" s="487"/>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87"/>
      <c r="D715" s="487"/>
      <c r="E715" s="487"/>
      <c r="F715" s="487"/>
      <c r="G715" s="487"/>
      <c r="H715" s="487"/>
      <c r="I715" s="487"/>
      <c r="J715" s="487"/>
      <c r="K715" s="487"/>
      <c r="L715" s="487"/>
      <c r="M715" s="487"/>
      <c r="N715" s="487"/>
      <c r="O715" s="487"/>
      <c r="P715" s="487"/>
      <c r="Q715" s="487"/>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87"/>
      <c r="D716" s="487"/>
      <c r="E716" s="487"/>
      <c r="F716" s="487"/>
      <c r="G716" s="487"/>
      <c r="H716" s="487"/>
      <c r="I716" s="487"/>
      <c r="J716" s="487"/>
      <c r="K716" s="487"/>
      <c r="L716" s="487"/>
      <c r="M716" s="487"/>
      <c r="N716" s="487"/>
      <c r="O716" s="487"/>
      <c r="P716" s="487"/>
      <c r="Q716" s="487"/>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87"/>
      <c r="D717" s="487"/>
      <c r="E717" s="487"/>
      <c r="F717" s="487"/>
      <c r="G717" s="487"/>
      <c r="H717" s="487"/>
      <c r="I717" s="487"/>
      <c r="J717" s="487"/>
      <c r="K717" s="487"/>
      <c r="L717" s="487"/>
      <c r="M717" s="487"/>
      <c r="N717" s="487"/>
      <c r="O717" s="487"/>
      <c r="P717" s="487"/>
      <c r="Q717" s="487"/>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87"/>
      <c r="D718" s="487"/>
      <c r="E718" s="487"/>
      <c r="F718" s="487"/>
      <c r="G718" s="487"/>
      <c r="H718" s="487"/>
      <c r="I718" s="487"/>
      <c r="J718" s="487"/>
      <c r="K718" s="487"/>
      <c r="L718" s="487"/>
      <c r="M718" s="487"/>
      <c r="N718" s="487"/>
      <c r="O718" s="487"/>
      <c r="P718" s="487"/>
      <c r="Q718" s="487"/>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87"/>
      <c r="D719" s="487"/>
      <c r="E719" s="487"/>
      <c r="F719" s="487"/>
      <c r="G719" s="487"/>
      <c r="H719" s="487"/>
      <c r="I719" s="487"/>
      <c r="J719" s="487"/>
      <c r="K719" s="487"/>
      <c r="L719" s="487"/>
      <c r="M719" s="487"/>
      <c r="N719" s="487"/>
      <c r="O719" s="487"/>
      <c r="P719" s="487"/>
      <c r="Q719" s="487"/>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87"/>
      <c r="D720" s="487"/>
      <c r="E720" s="487"/>
      <c r="F720" s="487"/>
      <c r="G720" s="487"/>
      <c r="H720" s="487"/>
      <c r="I720" s="487"/>
      <c r="J720" s="487"/>
      <c r="K720" s="487"/>
      <c r="L720" s="487"/>
      <c r="M720" s="487"/>
      <c r="N720" s="487"/>
      <c r="O720" s="487"/>
      <c r="P720" s="487"/>
      <c r="Q720" s="487"/>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87"/>
      <c r="D721" s="487"/>
      <c r="E721" s="487"/>
      <c r="F721" s="487"/>
      <c r="G721" s="487"/>
      <c r="H721" s="487"/>
      <c r="I721" s="487"/>
      <c r="J721" s="487"/>
      <c r="K721" s="487"/>
      <c r="L721" s="487"/>
      <c r="M721" s="487"/>
      <c r="N721" s="487"/>
      <c r="O721" s="487"/>
      <c r="P721" s="487"/>
      <c r="Q721" s="487"/>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87"/>
      <c r="D722" s="487"/>
      <c r="E722" s="487"/>
      <c r="F722" s="487"/>
      <c r="G722" s="487"/>
      <c r="H722" s="487"/>
      <c r="I722" s="487"/>
      <c r="J722" s="487"/>
      <c r="K722" s="487"/>
      <c r="L722" s="487"/>
      <c r="M722" s="487"/>
      <c r="N722" s="487"/>
      <c r="O722" s="487"/>
      <c r="P722" s="487"/>
      <c r="Q722" s="487"/>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87"/>
      <c r="D723" s="487"/>
      <c r="E723" s="487"/>
      <c r="F723" s="487"/>
      <c r="G723" s="487"/>
      <c r="H723" s="487"/>
      <c r="I723" s="487"/>
      <c r="J723" s="487"/>
      <c r="K723" s="487"/>
      <c r="L723" s="487"/>
      <c r="M723" s="487"/>
      <c r="N723" s="487"/>
      <c r="O723" s="487"/>
      <c r="P723" s="487"/>
      <c r="Q723" s="487"/>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87"/>
      <c r="D724" s="487"/>
      <c r="E724" s="487"/>
      <c r="F724" s="487"/>
      <c r="G724" s="487"/>
      <c r="H724" s="487"/>
      <c r="I724" s="487"/>
      <c r="J724" s="487"/>
      <c r="K724" s="487"/>
      <c r="L724" s="487"/>
      <c r="M724" s="487"/>
      <c r="N724" s="487"/>
      <c r="O724" s="487"/>
      <c r="P724" s="487"/>
      <c r="Q724" s="487"/>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87"/>
      <c r="D725" s="487"/>
      <c r="E725" s="487"/>
      <c r="F725" s="487"/>
      <c r="G725" s="487"/>
      <c r="H725" s="487"/>
      <c r="I725" s="487"/>
      <c r="J725" s="487"/>
      <c r="K725" s="487"/>
      <c r="L725" s="487"/>
      <c r="M725" s="487"/>
      <c r="N725" s="487"/>
      <c r="O725" s="487"/>
      <c r="P725" s="487"/>
      <c r="Q725" s="487"/>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87"/>
      <c r="D726" s="487"/>
      <c r="E726" s="487"/>
      <c r="F726" s="487"/>
      <c r="G726" s="487"/>
      <c r="H726" s="487"/>
      <c r="I726" s="487"/>
      <c r="J726" s="487"/>
      <c r="K726" s="487"/>
      <c r="L726" s="487"/>
      <c r="M726" s="487"/>
      <c r="N726" s="487"/>
      <c r="O726" s="487"/>
      <c r="P726" s="487"/>
      <c r="Q726" s="487"/>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87"/>
      <c r="D727" s="487"/>
      <c r="E727" s="487"/>
      <c r="F727" s="487"/>
      <c r="G727" s="487"/>
      <c r="H727" s="487"/>
      <c r="I727" s="487"/>
      <c r="J727" s="487"/>
      <c r="K727" s="487"/>
      <c r="L727" s="487"/>
      <c r="M727" s="487"/>
      <c r="N727" s="487"/>
      <c r="O727" s="487"/>
      <c r="P727" s="487"/>
      <c r="Q727" s="487"/>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87"/>
      <c r="D728" s="487"/>
      <c r="E728" s="487"/>
      <c r="F728" s="487"/>
      <c r="G728" s="487"/>
      <c r="H728" s="487"/>
      <c r="I728" s="487"/>
      <c r="J728" s="487"/>
      <c r="K728" s="487"/>
      <c r="L728" s="487"/>
      <c r="M728" s="487"/>
      <c r="N728" s="487"/>
      <c r="O728" s="487"/>
      <c r="P728" s="487"/>
      <c r="Q728" s="487"/>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87"/>
      <c r="D729" s="487"/>
      <c r="E729" s="487"/>
      <c r="F729" s="487"/>
      <c r="G729" s="487"/>
      <c r="H729" s="487"/>
      <c r="I729" s="487"/>
      <c r="J729" s="487"/>
      <c r="K729" s="487"/>
      <c r="L729" s="487"/>
      <c r="M729" s="487"/>
      <c r="N729" s="487"/>
      <c r="O729" s="487"/>
      <c r="P729" s="487"/>
      <c r="Q729" s="487"/>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87"/>
      <c r="D730" s="487"/>
      <c r="E730" s="487"/>
      <c r="F730" s="487"/>
      <c r="G730" s="487"/>
      <c r="H730" s="487"/>
      <c r="I730" s="487"/>
      <c r="J730" s="487"/>
      <c r="K730" s="487"/>
      <c r="L730" s="487"/>
      <c r="M730" s="487"/>
      <c r="N730" s="487"/>
      <c r="O730" s="487"/>
      <c r="P730" s="487"/>
      <c r="Q730" s="487"/>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87"/>
      <c r="D731" s="487"/>
      <c r="E731" s="487"/>
      <c r="F731" s="487"/>
      <c r="G731" s="487"/>
      <c r="H731" s="487"/>
      <c r="I731" s="487"/>
      <c r="J731" s="487"/>
      <c r="K731" s="487"/>
      <c r="L731" s="487"/>
      <c r="M731" s="487"/>
      <c r="N731" s="487"/>
      <c r="O731" s="487"/>
      <c r="P731" s="487"/>
      <c r="Q731" s="487"/>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87"/>
      <c r="D732" s="487"/>
      <c r="E732" s="487"/>
      <c r="F732" s="487"/>
      <c r="G732" s="487"/>
      <c r="H732" s="487"/>
      <c r="I732" s="487"/>
      <c r="J732" s="487"/>
      <c r="K732" s="487"/>
      <c r="L732" s="487"/>
      <c r="M732" s="487"/>
      <c r="N732" s="487"/>
      <c r="O732" s="487"/>
      <c r="P732" s="487"/>
      <c r="Q732" s="487"/>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87"/>
      <c r="D733" s="487"/>
      <c r="E733" s="487"/>
      <c r="F733" s="487"/>
      <c r="G733" s="487"/>
      <c r="H733" s="487"/>
      <c r="I733" s="487"/>
      <c r="J733" s="487"/>
      <c r="K733" s="487"/>
      <c r="L733" s="487"/>
      <c r="M733" s="487"/>
      <c r="N733" s="487"/>
      <c r="O733" s="487"/>
      <c r="P733" s="487"/>
      <c r="Q733" s="487"/>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87"/>
      <c r="D734" s="487"/>
      <c r="E734" s="487"/>
      <c r="F734" s="487"/>
      <c r="G734" s="487"/>
      <c r="H734" s="487"/>
      <c r="I734" s="487"/>
      <c r="J734" s="487"/>
      <c r="K734" s="487"/>
      <c r="L734" s="487"/>
      <c r="M734" s="487"/>
      <c r="N734" s="487"/>
      <c r="O734" s="487"/>
      <c r="P734" s="487"/>
      <c r="Q734" s="487"/>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87"/>
      <c r="D735" s="487"/>
      <c r="E735" s="487"/>
      <c r="F735" s="487"/>
      <c r="G735" s="487"/>
      <c r="H735" s="487"/>
      <c r="I735" s="487"/>
      <c r="J735" s="487"/>
      <c r="K735" s="487"/>
      <c r="L735" s="487"/>
      <c r="M735" s="487"/>
      <c r="N735" s="487"/>
      <c r="O735" s="487"/>
      <c r="P735" s="487"/>
      <c r="Q735" s="487"/>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87"/>
      <c r="D736" s="487"/>
      <c r="E736" s="487"/>
      <c r="F736" s="487"/>
      <c r="G736" s="487"/>
      <c r="H736" s="487"/>
      <c r="I736" s="487"/>
      <c r="J736" s="487"/>
      <c r="K736" s="487"/>
      <c r="L736" s="487"/>
      <c r="M736" s="487"/>
      <c r="N736" s="487"/>
      <c r="O736" s="487"/>
      <c r="P736" s="487"/>
      <c r="Q736" s="487"/>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87"/>
      <c r="D737" s="487"/>
      <c r="E737" s="487"/>
      <c r="F737" s="487"/>
      <c r="G737" s="487"/>
      <c r="H737" s="487"/>
      <c r="I737" s="487"/>
      <c r="J737" s="487"/>
      <c r="K737" s="487"/>
      <c r="L737" s="487"/>
      <c r="M737" s="487"/>
      <c r="N737" s="487"/>
      <c r="O737" s="487"/>
      <c r="P737" s="487"/>
      <c r="Q737" s="487"/>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87"/>
      <c r="D738" s="487"/>
      <c r="E738" s="487"/>
      <c r="F738" s="487"/>
      <c r="G738" s="487"/>
      <c r="H738" s="487"/>
      <c r="I738" s="487"/>
      <c r="J738" s="487"/>
      <c r="K738" s="487"/>
      <c r="L738" s="487"/>
      <c r="M738" s="487"/>
      <c r="N738" s="487"/>
      <c r="O738" s="487"/>
      <c r="P738" s="487"/>
      <c r="Q738" s="487"/>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87"/>
      <c r="D739" s="487"/>
      <c r="E739" s="487"/>
      <c r="F739" s="487"/>
      <c r="G739" s="487"/>
      <c r="H739" s="487"/>
      <c r="I739" s="487"/>
      <c r="J739" s="487"/>
      <c r="K739" s="487"/>
      <c r="L739" s="487"/>
      <c r="M739" s="487"/>
      <c r="N739" s="487"/>
      <c r="O739" s="487"/>
      <c r="P739" s="487"/>
      <c r="Q739" s="487"/>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87"/>
      <c r="D740" s="487"/>
      <c r="E740" s="487"/>
      <c r="F740" s="487"/>
      <c r="G740" s="487"/>
      <c r="H740" s="487"/>
      <c r="I740" s="487"/>
      <c r="J740" s="487"/>
      <c r="K740" s="487"/>
      <c r="L740" s="487"/>
      <c r="M740" s="487"/>
      <c r="N740" s="487"/>
      <c r="O740" s="487"/>
      <c r="P740" s="487"/>
      <c r="Q740" s="487"/>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87"/>
      <c r="D741" s="487"/>
      <c r="E741" s="487"/>
      <c r="F741" s="487"/>
      <c r="G741" s="487"/>
      <c r="H741" s="487"/>
      <c r="I741" s="487"/>
      <c r="J741" s="487"/>
      <c r="K741" s="487"/>
      <c r="L741" s="487"/>
      <c r="M741" s="487"/>
      <c r="N741" s="487"/>
      <c r="O741" s="487"/>
      <c r="P741" s="487"/>
      <c r="Q741" s="487"/>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87"/>
      <c r="D742" s="487"/>
      <c r="E742" s="487"/>
      <c r="F742" s="487"/>
      <c r="G742" s="487"/>
      <c r="H742" s="487"/>
      <c r="I742" s="487"/>
      <c r="J742" s="487"/>
      <c r="K742" s="487"/>
      <c r="L742" s="487"/>
      <c r="M742" s="487"/>
      <c r="N742" s="487"/>
      <c r="O742" s="487"/>
      <c r="P742" s="487"/>
      <c r="Q742" s="487"/>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87"/>
      <c r="D743" s="487"/>
      <c r="E743" s="487"/>
      <c r="F743" s="487"/>
      <c r="G743" s="487"/>
      <c r="H743" s="487"/>
      <c r="I743" s="487"/>
      <c r="J743" s="487"/>
      <c r="K743" s="487"/>
      <c r="L743" s="487"/>
      <c r="M743" s="487"/>
      <c r="N743" s="487"/>
      <c r="O743" s="487"/>
      <c r="P743" s="487"/>
      <c r="Q743" s="487"/>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87"/>
      <c r="D744" s="487"/>
      <c r="E744" s="487"/>
      <c r="F744" s="487"/>
      <c r="G744" s="487"/>
      <c r="H744" s="487"/>
      <c r="I744" s="487"/>
      <c r="J744" s="487"/>
      <c r="K744" s="487"/>
      <c r="L744" s="487"/>
      <c r="M744" s="487"/>
      <c r="N744" s="487"/>
      <c r="O744" s="487"/>
      <c r="P744" s="487"/>
      <c r="Q744" s="487"/>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87"/>
      <c r="D745" s="487"/>
      <c r="E745" s="487"/>
      <c r="F745" s="487"/>
      <c r="G745" s="487"/>
      <c r="H745" s="487"/>
      <c r="I745" s="487"/>
      <c r="J745" s="487"/>
      <c r="K745" s="487"/>
      <c r="L745" s="487"/>
      <c r="M745" s="487"/>
      <c r="N745" s="487"/>
      <c r="O745" s="487"/>
      <c r="P745" s="487"/>
      <c r="Q745" s="487"/>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87"/>
      <c r="D746" s="487"/>
      <c r="E746" s="487"/>
      <c r="F746" s="487"/>
      <c r="G746" s="487"/>
      <c r="H746" s="487"/>
      <c r="I746" s="487"/>
      <c r="J746" s="487"/>
      <c r="K746" s="487"/>
      <c r="L746" s="487"/>
      <c r="M746" s="487"/>
      <c r="N746" s="487"/>
      <c r="O746" s="487"/>
      <c r="P746" s="487"/>
      <c r="Q746" s="487"/>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87"/>
      <c r="D747" s="487"/>
      <c r="E747" s="487"/>
      <c r="F747" s="487"/>
      <c r="G747" s="487"/>
      <c r="H747" s="487"/>
      <c r="I747" s="487"/>
      <c r="J747" s="487"/>
      <c r="K747" s="487"/>
      <c r="L747" s="487"/>
      <c r="M747" s="487"/>
      <c r="N747" s="487"/>
      <c r="O747" s="487"/>
      <c r="P747" s="487"/>
      <c r="Q747" s="487"/>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87"/>
      <c r="D748" s="487"/>
      <c r="E748" s="487"/>
      <c r="F748" s="487"/>
      <c r="G748" s="487"/>
      <c r="H748" s="487"/>
      <c r="I748" s="487"/>
      <c r="J748" s="487"/>
      <c r="K748" s="487"/>
      <c r="L748" s="487"/>
      <c r="M748" s="487"/>
      <c r="N748" s="487"/>
      <c r="O748" s="487"/>
      <c r="P748" s="487"/>
      <c r="Q748" s="487"/>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87"/>
      <c r="D749" s="487"/>
      <c r="E749" s="487"/>
      <c r="F749" s="487"/>
      <c r="G749" s="487"/>
      <c r="H749" s="487"/>
      <c r="I749" s="487"/>
      <c r="J749" s="487"/>
      <c r="K749" s="487"/>
      <c r="L749" s="487"/>
      <c r="M749" s="487"/>
      <c r="N749" s="487"/>
      <c r="O749" s="487"/>
      <c r="P749" s="487"/>
      <c r="Q749" s="487"/>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87"/>
      <c r="D750" s="487"/>
      <c r="E750" s="487"/>
      <c r="F750" s="487"/>
      <c r="G750" s="487"/>
      <c r="H750" s="487"/>
      <c r="I750" s="487"/>
      <c r="J750" s="487"/>
      <c r="K750" s="487"/>
      <c r="L750" s="487"/>
      <c r="M750" s="487"/>
      <c r="N750" s="487"/>
      <c r="O750" s="487"/>
      <c r="P750" s="487"/>
      <c r="Q750" s="487"/>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87"/>
      <c r="D751" s="487"/>
      <c r="E751" s="487"/>
      <c r="F751" s="487"/>
      <c r="G751" s="487"/>
      <c r="H751" s="487"/>
      <c r="I751" s="487"/>
      <c r="J751" s="487"/>
      <c r="K751" s="487"/>
      <c r="L751" s="487"/>
      <c r="M751" s="487"/>
      <c r="N751" s="487"/>
      <c r="O751" s="487"/>
      <c r="P751" s="487"/>
      <c r="Q751" s="487"/>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87"/>
      <c r="D752" s="487"/>
      <c r="E752" s="487"/>
      <c r="F752" s="487"/>
      <c r="G752" s="487"/>
      <c r="H752" s="487"/>
      <c r="I752" s="487"/>
      <c r="J752" s="487"/>
      <c r="K752" s="487"/>
      <c r="L752" s="487"/>
      <c r="M752" s="487"/>
      <c r="N752" s="487"/>
      <c r="O752" s="487"/>
      <c r="P752" s="487"/>
      <c r="Q752" s="487"/>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87"/>
      <c r="D753" s="487"/>
      <c r="E753" s="487"/>
      <c r="F753" s="487"/>
      <c r="G753" s="487"/>
      <c r="H753" s="487"/>
      <c r="I753" s="487"/>
      <c r="J753" s="487"/>
      <c r="K753" s="487"/>
      <c r="L753" s="487"/>
      <c r="M753" s="487"/>
      <c r="N753" s="487"/>
      <c r="O753" s="487"/>
      <c r="P753" s="487"/>
      <c r="Q753" s="487"/>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87"/>
      <c r="D754" s="487"/>
      <c r="E754" s="487"/>
      <c r="F754" s="487"/>
      <c r="G754" s="487"/>
      <c r="H754" s="487"/>
      <c r="I754" s="487"/>
      <c r="J754" s="487"/>
      <c r="K754" s="487"/>
      <c r="L754" s="487"/>
      <c r="M754" s="487"/>
      <c r="N754" s="487"/>
      <c r="O754" s="487"/>
      <c r="P754" s="487"/>
      <c r="Q754" s="487"/>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87"/>
      <c r="D755" s="487"/>
      <c r="E755" s="487"/>
      <c r="F755" s="487"/>
      <c r="G755" s="487"/>
      <c r="H755" s="487"/>
      <c r="I755" s="487"/>
      <c r="J755" s="487"/>
      <c r="K755" s="487"/>
      <c r="L755" s="487"/>
      <c r="M755" s="487"/>
      <c r="N755" s="487"/>
      <c r="O755" s="487"/>
      <c r="P755" s="487"/>
      <c r="Q755" s="487"/>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87"/>
      <c r="D756" s="487"/>
      <c r="E756" s="487"/>
      <c r="F756" s="487"/>
      <c r="G756" s="487"/>
      <c r="H756" s="487"/>
      <c r="I756" s="487"/>
      <c r="J756" s="487"/>
      <c r="K756" s="487"/>
      <c r="L756" s="487"/>
      <c r="M756" s="487"/>
      <c r="N756" s="487"/>
      <c r="O756" s="487"/>
      <c r="P756" s="487"/>
      <c r="Q756" s="487"/>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87"/>
      <c r="D757" s="487"/>
      <c r="E757" s="487"/>
      <c r="F757" s="487"/>
      <c r="G757" s="487"/>
      <c r="H757" s="487"/>
      <c r="I757" s="487"/>
      <c r="J757" s="487"/>
      <c r="K757" s="487"/>
      <c r="L757" s="487"/>
      <c r="M757" s="487"/>
      <c r="N757" s="487"/>
      <c r="O757" s="487"/>
      <c r="P757" s="487"/>
      <c r="Q757" s="487"/>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87"/>
      <c r="D758" s="487"/>
      <c r="E758" s="487"/>
      <c r="F758" s="487"/>
      <c r="G758" s="487"/>
      <c r="H758" s="487"/>
      <c r="I758" s="487"/>
      <c r="J758" s="487"/>
      <c r="K758" s="487"/>
      <c r="L758" s="487"/>
      <c r="M758" s="487"/>
      <c r="N758" s="487"/>
      <c r="O758" s="487"/>
      <c r="P758" s="487"/>
      <c r="Q758" s="487"/>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87"/>
      <c r="D759" s="487"/>
      <c r="E759" s="487"/>
      <c r="F759" s="487"/>
      <c r="G759" s="487"/>
      <c r="H759" s="487"/>
      <c r="I759" s="487"/>
      <c r="J759" s="487"/>
      <c r="K759" s="487"/>
      <c r="L759" s="487"/>
      <c r="M759" s="487"/>
      <c r="N759" s="487"/>
      <c r="O759" s="487"/>
      <c r="P759" s="487"/>
      <c r="Q759" s="487"/>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87"/>
      <c r="D760" s="487"/>
      <c r="E760" s="487"/>
      <c r="F760" s="487"/>
      <c r="G760" s="487"/>
      <c r="H760" s="487"/>
      <c r="I760" s="487"/>
      <c r="J760" s="487"/>
      <c r="K760" s="487"/>
      <c r="L760" s="487"/>
      <c r="M760" s="487"/>
      <c r="N760" s="487"/>
      <c r="O760" s="487"/>
      <c r="P760" s="487"/>
      <c r="Q760" s="487"/>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87"/>
      <c r="D761" s="487"/>
      <c r="E761" s="487"/>
      <c r="F761" s="487"/>
      <c r="G761" s="487"/>
      <c r="H761" s="487"/>
      <c r="I761" s="487"/>
      <c r="J761" s="487"/>
      <c r="K761" s="487"/>
      <c r="L761" s="487"/>
      <c r="M761" s="487"/>
      <c r="N761" s="487"/>
      <c r="O761" s="487"/>
      <c r="P761" s="487"/>
      <c r="Q761" s="487"/>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87"/>
      <c r="D762" s="487"/>
      <c r="E762" s="487"/>
      <c r="F762" s="487"/>
      <c r="G762" s="487"/>
      <c r="H762" s="487"/>
      <c r="I762" s="487"/>
      <c r="J762" s="487"/>
      <c r="K762" s="487"/>
      <c r="L762" s="487"/>
      <c r="M762" s="487"/>
      <c r="N762" s="487"/>
      <c r="O762" s="487"/>
      <c r="P762" s="487"/>
      <c r="Q762" s="487"/>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87"/>
      <c r="D763" s="487"/>
      <c r="E763" s="487"/>
      <c r="F763" s="487"/>
      <c r="G763" s="487"/>
      <c r="H763" s="487"/>
      <c r="I763" s="487"/>
      <c r="J763" s="487"/>
      <c r="K763" s="487"/>
      <c r="L763" s="487"/>
      <c r="M763" s="487"/>
      <c r="N763" s="487"/>
      <c r="O763" s="487"/>
      <c r="P763" s="487"/>
      <c r="Q763" s="487"/>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87"/>
      <c r="D764" s="487"/>
      <c r="E764" s="487"/>
      <c r="F764" s="487"/>
      <c r="G764" s="487"/>
      <c r="H764" s="487"/>
      <c r="I764" s="487"/>
      <c r="J764" s="487"/>
      <c r="K764" s="487"/>
      <c r="L764" s="487"/>
      <c r="M764" s="487"/>
      <c r="N764" s="487"/>
      <c r="O764" s="487"/>
      <c r="P764" s="487"/>
      <c r="Q764" s="487"/>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87"/>
      <c r="D765" s="487"/>
      <c r="E765" s="487"/>
      <c r="F765" s="487"/>
      <c r="G765" s="487"/>
      <c r="H765" s="487"/>
      <c r="I765" s="487"/>
      <c r="J765" s="487"/>
      <c r="K765" s="487"/>
      <c r="L765" s="487"/>
      <c r="M765" s="487"/>
      <c r="N765" s="487"/>
      <c r="O765" s="487"/>
      <c r="P765" s="487"/>
      <c r="Q765" s="487"/>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87"/>
      <c r="D766" s="487"/>
      <c r="E766" s="487"/>
      <c r="F766" s="487"/>
      <c r="G766" s="487"/>
      <c r="H766" s="487"/>
      <c r="I766" s="487"/>
      <c r="J766" s="487"/>
      <c r="K766" s="487"/>
      <c r="L766" s="487"/>
      <c r="M766" s="487"/>
      <c r="N766" s="487"/>
      <c r="O766" s="487"/>
      <c r="P766" s="487"/>
      <c r="Q766" s="487"/>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87"/>
      <c r="D767" s="487"/>
      <c r="E767" s="487"/>
      <c r="F767" s="487"/>
      <c r="G767" s="487"/>
      <c r="H767" s="487"/>
      <c r="I767" s="487"/>
      <c r="J767" s="487"/>
      <c r="K767" s="487"/>
      <c r="L767" s="487"/>
      <c r="M767" s="487"/>
      <c r="N767" s="487"/>
      <c r="O767" s="487"/>
      <c r="P767" s="487"/>
      <c r="Q767" s="487"/>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87"/>
      <c r="D768" s="487"/>
      <c r="E768" s="487"/>
      <c r="F768" s="487"/>
      <c r="G768" s="487"/>
      <c r="H768" s="487"/>
      <c r="I768" s="487"/>
      <c r="J768" s="487"/>
      <c r="K768" s="487"/>
      <c r="L768" s="487"/>
      <c r="M768" s="487"/>
      <c r="N768" s="487"/>
      <c r="O768" s="487"/>
      <c r="P768" s="487"/>
      <c r="Q768" s="487"/>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87"/>
      <c r="D769" s="487"/>
      <c r="E769" s="487"/>
      <c r="F769" s="487"/>
      <c r="G769" s="487"/>
      <c r="H769" s="487"/>
      <c r="I769" s="487"/>
      <c r="J769" s="487"/>
      <c r="K769" s="487"/>
      <c r="L769" s="487"/>
      <c r="M769" s="487"/>
      <c r="N769" s="487"/>
      <c r="O769" s="487"/>
      <c r="P769" s="487"/>
      <c r="Q769" s="487"/>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87"/>
      <c r="D770" s="487"/>
      <c r="E770" s="487"/>
      <c r="F770" s="487"/>
      <c r="G770" s="487"/>
      <c r="H770" s="487"/>
      <c r="I770" s="487"/>
      <c r="J770" s="487"/>
      <c r="K770" s="487"/>
      <c r="L770" s="487"/>
      <c r="M770" s="487"/>
      <c r="N770" s="487"/>
      <c r="O770" s="487"/>
      <c r="P770" s="487"/>
      <c r="Q770" s="487"/>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87"/>
      <c r="D771" s="487"/>
      <c r="E771" s="487"/>
      <c r="F771" s="487"/>
      <c r="G771" s="487"/>
      <c r="H771" s="487"/>
      <c r="I771" s="487"/>
      <c r="J771" s="487"/>
      <c r="K771" s="487"/>
      <c r="L771" s="487"/>
      <c r="M771" s="487"/>
      <c r="N771" s="487"/>
      <c r="O771" s="487"/>
      <c r="P771" s="487"/>
      <c r="Q771" s="487"/>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87"/>
      <c r="D772" s="487"/>
      <c r="E772" s="487"/>
      <c r="F772" s="487"/>
      <c r="G772" s="487"/>
      <c r="H772" s="487"/>
      <c r="I772" s="487"/>
      <c r="J772" s="487"/>
      <c r="K772" s="487"/>
      <c r="L772" s="487"/>
      <c r="M772" s="487"/>
      <c r="N772" s="487"/>
      <c r="O772" s="487"/>
      <c r="P772" s="487"/>
      <c r="Q772" s="487"/>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87"/>
      <c r="D773" s="487"/>
      <c r="E773" s="487"/>
      <c r="F773" s="487"/>
      <c r="G773" s="487"/>
      <c r="H773" s="487"/>
      <c r="I773" s="487"/>
      <c r="J773" s="487"/>
      <c r="K773" s="487"/>
      <c r="L773" s="487"/>
      <c r="M773" s="487"/>
      <c r="N773" s="487"/>
      <c r="O773" s="487"/>
      <c r="P773" s="487"/>
      <c r="Q773" s="487"/>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87"/>
      <c r="D774" s="487"/>
      <c r="E774" s="487"/>
      <c r="F774" s="487"/>
      <c r="G774" s="487"/>
      <c r="H774" s="487"/>
      <c r="I774" s="487"/>
      <c r="J774" s="487"/>
      <c r="K774" s="487"/>
      <c r="L774" s="487"/>
      <c r="M774" s="487"/>
      <c r="N774" s="487"/>
      <c r="O774" s="487"/>
      <c r="P774" s="487"/>
      <c r="Q774" s="487"/>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87"/>
      <c r="D775" s="487"/>
      <c r="E775" s="487"/>
      <c r="F775" s="487"/>
      <c r="G775" s="487"/>
      <c r="H775" s="487"/>
      <c r="I775" s="487"/>
      <c r="J775" s="487"/>
      <c r="K775" s="487"/>
      <c r="L775" s="487"/>
      <c r="M775" s="487"/>
      <c r="N775" s="487"/>
      <c r="O775" s="487"/>
      <c r="P775" s="487"/>
      <c r="Q775" s="487"/>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87"/>
      <c r="D776" s="487"/>
      <c r="E776" s="487"/>
      <c r="F776" s="487"/>
      <c r="G776" s="487"/>
      <c r="H776" s="487"/>
      <c r="I776" s="487"/>
      <c r="J776" s="487"/>
      <c r="K776" s="487"/>
      <c r="L776" s="487"/>
      <c r="M776" s="487"/>
      <c r="N776" s="487"/>
      <c r="O776" s="487"/>
      <c r="P776" s="487"/>
      <c r="Q776" s="487"/>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87"/>
      <c r="D777" s="487"/>
      <c r="E777" s="487"/>
      <c r="F777" s="487"/>
      <c r="G777" s="487"/>
      <c r="H777" s="487"/>
      <c r="I777" s="487"/>
      <c r="J777" s="487"/>
      <c r="K777" s="487"/>
      <c r="L777" s="487"/>
      <c r="M777" s="487"/>
      <c r="N777" s="487"/>
      <c r="O777" s="487"/>
      <c r="P777" s="487"/>
      <c r="Q777" s="487"/>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87"/>
      <c r="D778" s="487"/>
      <c r="E778" s="487"/>
      <c r="F778" s="487"/>
      <c r="G778" s="487"/>
      <c r="H778" s="487"/>
      <c r="I778" s="487"/>
      <c r="J778" s="487"/>
      <c r="K778" s="487"/>
      <c r="L778" s="487"/>
      <c r="M778" s="487"/>
      <c r="N778" s="487"/>
      <c r="O778" s="487"/>
      <c r="P778" s="487"/>
      <c r="Q778" s="487"/>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87"/>
      <c r="D779" s="487"/>
      <c r="E779" s="487"/>
      <c r="F779" s="487"/>
      <c r="G779" s="487"/>
      <c r="H779" s="487"/>
      <c r="I779" s="487"/>
      <c r="J779" s="487"/>
      <c r="K779" s="487"/>
      <c r="L779" s="487"/>
      <c r="M779" s="487"/>
      <c r="N779" s="487"/>
      <c r="O779" s="487"/>
      <c r="P779" s="487"/>
      <c r="Q779" s="487"/>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87"/>
      <c r="D780" s="487"/>
      <c r="E780" s="487"/>
      <c r="F780" s="487"/>
      <c r="G780" s="487"/>
      <c r="H780" s="487"/>
      <c r="I780" s="487"/>
      <c r="J780" s="487"/>
      <c r="K780" s="487"/>
      <c r="L780" s="487"/>
      <c r="M780" s="487"/>
      <c r="N780" s="487"/>
      <c r="O780" s="487"/>
      <c r="P780" s="487"/>
      <c r="Q780" s="487"/>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87"/>
      <c r="D781" s="487"/>
      <c r="E781" s="487"/>
      <c r="F781" s="487"/>
      <c r="G781" s="487"/>
      <c r="H781" s="487"/>
      <c r="I781" s="487"/>
      <c r="J781" s="487"/>
      <c r="K781" s="487"/>
      <c r="L781" s="487"/>
      <c r="M781" s="487"/>
      <c r="N781" s="487"/>
      <c r="O781" s="487"/>
      <c r="P781" s="487"/>
      <c r="Q781" s="487"/>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87"/>
      <c r="D782" s="487"/>
      <c r="E782" s="487"/>
      <c r="F782" s="487"/>
      <c r="G782" s="487"/>
      <c r="H782" s="487"/>
      <c r="I782" s="487"/>
      <c r="J782" s="487"/>
      <c r="K782" s="487"/>
      <c r="L782" s="487"/>
      <c r="M782" s="487"/>
      <c r="N782" s="487"/>
      <c r="O782" s="487"/>
      <c r="P782" s="487"/>
      <c r="Q782" s="487"/>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87"/>
      <c r="D783" s="487"/>
      <c r="E783" s="487"/>
      <c r="F783" s="487"/>
      <c r="G783" s="487"/>
      <c r="H783" s="487"/>
      <c r="I783" s="487"/>
      <c r="J783" s="487"/>
      <c r="K783" s="487"/>
      <c r="L783" s="487"/>
      <c r="M783" s="487"/>
      <c r="N783" s="487"/>
      <c r="O783" s="487"/>
      <c r="P783" s="487"/>
      <c r="Q783" s="487"/>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87"/>
      <c r="D784" s="487"/>
      <c r="E784" s="487"/>
      <c r="F784" s="487"/>
      <c r="G784" s="487"/>
      <c r="H784" s="487"/>
      <c r="I784" s="487"/>
      <c r="J784" s="487"/>
      <c r="K784" s="487"/>
      <c r="L784" s="487"/>
      <c r="M784" s="487"/>
      <c r="N784" s="487"/>
      <c r="O784" s="487"/>
      <c r="P784" s="487"/>
      <c r="Q784" s="487"/>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87"/>
      <c r="D785" s="487"/>
      <c r="E785" s="487"/>
      <c r="F785" s="487"/>
      <c r="G785" s="487"/>
      <c r="H785" s="487"/>
      <c r="I785" s="487"/>
      <c r="J785" s="487"/>
      <c r="K785" s="487"/>
      <c r="L785" s="487"/>
      <c r="M785" s="487"/>
      <c r="N785" s="487"/>
      <c r="O785" s="487"/>
      <c r="P785" s="487"/>
      <c r="Q785" s="487"/>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87"/>
      <c r="D786" s="487"/>
      <c r="E786" s="487"/>
      <c r="F786" s="487"/>
      <c r="G786" s="487"/>
      <c r="H786" s="487"/>
      <c r="I786" s="487"/>
      <c r="J786" s="487"/>
      <c r="K786" s="487"/>
      <c r="L786" s="487"/>
      <c r="M786" s="487"/>
      <c r="N786" s="487"/>
      <c r="O786" s="487"/>
      <c r="P786" s="487"/>
      <c r="Q786" s="487"/>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87"/>
      <c r="D787" s="487"/>
      <c r="E787" s="487"/>
      <c r="F787" s="487"/>
      <c r="G787" s="487"/>
      <c r="H787" s="487"/>
      <c r="I787" s="487"/>
      <c r="J787" s="487"/>
      <c r="K787" s="487"/>
      <c r="L787" s="487"/>
      <c r="M787" s="487"/>
      <c r="N787" s="487"/>
      <c r="O787" s="487"/>
      <c r="P787" s="487"/>
      <c r="Q787" s="487"/>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87"/>
      <c r="D788" s="487"/>
      <c r="E788" s="487"/>
      <c r="F788" s="487"/>
      <c r="G788" s="487"/>
      <c r="H788" s="487"/>
      <c r="I788" s="487"/>
      <c r="J788" s="487"/>
      <c r="K788" s="487"/>
      <c r="L788" s="487"/>
      <c r="M788" s="487"/>
      <c r="N788" s="487"/>
      <c r="O788" s="487"/>
      <c r="P788" s="487"/>
      <c r="Q788" s="487"/>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87"/>
      <c r="D789" s="487"/>
      <c r="E789" s="487"/>
      <c r="F789" s="487"/>
      <c r="G789" s="487"/>
      <c r="H789" s="487"/>
      <c r="I789" s="487"/>
      <c r="J789" s="487"/>
      <c r="K789" s="487"/>
      <c r="L789" s="487"/>
      <c r="M789" s="487"/>
      <c r="N789" s="487"/>
      <c r="O789" s="487"/>
      <c r="P789" s="487"/>
      <c r="Q789" s="487"/>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87"/>
      <c r="D790" s="487"/>
      <c r="E790" s="487"/>
      <c r="F790" s="487"/>
      <c r="G790" s="487"/>
      <c r="H790" s="487"/>
      <c r="I790" s="487"/>
      <c r="J790" s="487"/>
      <c r="K790" s="487"/>
      <c r="L790" s="487"/>
      <c r="M790" s="487"/>
      <c r="N790" s="487"/>
      <c r="O790" s="487"/>
      <c r="P790" s="487"/>
      <c r="Q790" s="487"/>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87"/>
      <c r="D791" s="487"/>
      <c r="E791" s="487"/>
      <c r="F791" s="487"/>
      <c r="G791" s="487"/>
      <c r="H791" s="487"/>
      <c r="I791" s="487"/>
      <c r="J791" s="487"/>
      <c r="K791" s="487"/>
      <c r="L791" s="487"/>
      <c r="M791" s="487"/>
      <c r="N791" s="487"/>
      <c r="O791" s="487"/>
      <c r="P791" s="487"/>
      <c r="Q791" s="487"/>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87"/>
      <c r="D792" s="487"/>
      <c r="E792" s="487"/>
      <c r="F792" s="487"/>
      <c r="G792" s="487"/>
      <c r="H792" s="487"/>
      <c r="I792" s="487"/>
      <c r="J792" s="487"/>
      <c r="K792" s="487"/>
      <c r="L792" s="487"/>
      <c r="M792" s="487"/>
      <c r="N792" s="487"/>
      <c r="O792" s="487"/>
      <c r="P792" s="487"/>
      <c r="Q792" s="487"/>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87"/>
      <c r="D793" s="487"/>
      <c r="E793" s="487"/>
      <c r="F793" s="487"/>
      <c r="G793" s="487"/>
      <c r="H793" s="487"/>
      <c r="I793" s="487"/>
      <c r="J793" s="487"/>
      <c r="K793" s="487"/>
      <c r="L793" s="487"/>
      <c r="M793" s="487"/>
      <c r="N793" s="487"/>
      <c r="O793" s="487"/>
      <c r="P793" s="487"/>
      <c r="Q793" s="487"/>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87"/>
      <c r="D794" s="487"/>
      <c r="E794" s="487"/>
      <c r="F794" s="487"/>
      <c r="G794" s="487"/>
      <c r="H794" s="487"/>
      <c r="I794" s="487"/>
      <c r="J794" s="487"/>
      <c r="K794" s="487"/>
      <c r="L794" s="487"/>
      <c r="M794" s="487"/>
      <c r="N794" s="487"/>
      <c r="O794" s="487"/>
      <c r="P794" s="487"/>
      <c r="Q794" s="487"/>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87"/>
      <c r="D795" s="487"/>
      <c r="E795" s="487"/>
      <c r="F795" s="487"/>
      <c r="G795" s="487"/>
      <c r="H795" s="487"/>
      <c r="I795" s="487"/>
      <c r="J795" s="487"/>
      <c r="K795" s="487"/>
      <c r="L795" s="487"/>
      <c r="M795" s="487"/>
      <c r="N795" s="487"/>
      <c r="O795" s="487"/>
      <c r="P795" s="487"/>
      <c r="Q795" s="487"/>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87"/>
      <c r="D796" s="487"/>
      <c r="E796" s="487"/>
      <c r="F796" s="487"/>
      <c r="G796" s="487"/>
      <c r="H796" s="487"/>
      <c r="I796" s="487"/>
      <c r="J796" s="487"/>
      <c r="K796" s="487"/>
      <c r="L796" s="487"/>
      <c r="M796" s="487"/>
      <c r="N796" s="487"/>
      <c r="O796" s="487"/>
      <c r="P796" s="487"/>
      <c r="Q796" s="487"/>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87"/>
      <c r="D797" s="487"/>
      <c r="E797" s="487"/>
      <c r="F797" s="487"/>
      <c r="G797" s="487"/>
      <c r="H797" s="487"/>
      <c r="I797" s="487"/>
      <c r="J797" s="487"/>
      <c r="K797" s="487"/>
      <c r="L797" s="487"/>
      <c r="M797" s="487"/>
      <c r="N797" s="487"/>
      <c r="O797" s="487"/>
      <c r="P797" s="487"/>
      <c r="Q797" s="487"/>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87"/>
      <c r="D798" s="487"/>
      <c r="E798" s="487"/>
      <c r="F798" s="487"/>
      <c r="G798" s="487"/>
      <c r="H798" s="487"/>
      <c r="I798" s="487"/>
      <c r="J798" s="487"/>
      <c r="K798" s="487"/>
      <c r="L798" s="487"/>
      <c r="M798" s="487"/>
      <c r="N798" s="487"/>
      <c r="O798" s="487"/>
      <c r="P798" s="487"/>
      <c r="Q798" s="487"/>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87"/>
      <c r="D799" s="487"/>
      <c r="E799" s="487"/>
      <c r="F799" s="487"/>
      <c r="G799" s="487"/>
      <c r="H799" s="487"/>
      <c r="I799" s="487"/>
      <c r="J799" s="487"/>
      <c r="K799" s="487"/>
      <c r="L799" s="487"/>
      <c r="M799" s="487"/>
      <c r="N799" s="487"/>
      <c r="O799" s="487"/>
      <c r="P799" s="487"/>
      <c r="Q799" s="487"/>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87"/>
      <c r="D800" s="487"/>
      <c r="E800" s="487"/>
      <c r="F800" s="487"/>
      <c r="G800" s="487"/>
      <c r="H800" s="487"/>
      <c r="I800" s="487"/>
      <c r="J800" s="487"/>
      <c r="K800" s="487"/>
      <c r="L800" s="487"/>
      <c r="M800" s="487"/>
      <c r="N800" s="487"/>
      <c r="O800" s="487"/>
      <c r="P800" s="487"/>
      <c r="Q800" s="487"/>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87"/>
      <c r="D801" s="487"/>
      <c r="E801" s="487"/>
      <c r="F801" s="487"/>
      <c r="G801" s="487"/>
      <c r="H801" s="487"/>
      <c r="I801" s="487"/>
      <c r="J801" s="487"/>
      <c r="K801" s="487"/>
      <c r="L801" s="487"/>
      <c r="M801" s="487"/>
      <c r="N801" s="487"/>
      <c r="O801" s="487"/>
      <c r="P801" s="487"/>
      <c r="Q801" s="487"/>
    </row>
    <row r="802" ht="25.15" customHeight="true" x14ac:dyDescent="0.2">
      <c r="C802" s="487"/>
      <c r="D802" s="487"/>
      <c r="E802" s="487"/>
      <c r="F802" s="487"/>
      <c r="G802" s="487"/>
      <c r="H802" s="487"/>
      <c r="I802" s="487"/>
      <c r="J802" s="487"/>
      <c r="K802" s="487"/>
      <c r="L802" s="487"/>
      <c r="M802" s="487"/>
      <c r="N802" s="487"/>
      <c r="O802" s="487"/>
      <c r="P802" s="487"/>
      <c r="Q802" s="487"/>
    </row>
    <row r="803" ht="25.15" customHeight="true" x14ac:dyDescent="0.2">
      <c r="C803" s="487"/>
      <c r="D803" s="487"/>
      <c r="E803" s="487"/>
      <c r="F803" s="487"/>
      <c r="G803" s="487"/>
      <c r="H803" s="487"/>
      <c r="I803" s="487"/>
      <c r="J803" s="487"/>
      <c r="K803" s="487"/>
      <c r="L803" s="487"/>
      <c r="M803" s="487"/>
      <c r="N803" s="487"/>
      <c r="O803" s="487"/>
      <c r="P803" s="487"/>
      <c r="Q803" s="487"/>
    </row>
    <row r="804" ht="25.15" customHeight="true" x14ac:dyDescent="0.2">
      <c r="C804" s="487"/>
      <c r="D804" s="487"/>
      <c r="E804" s="487"/>
      <c r="F804" s="487"/>
      <c r="G804" s="487"/>
      <c r="H804" s="487"/>
      <c r="I804" s="487"/>
      <c r="J804" s="487"/>
      <c r="K804" s="487"/>
      <c r="L804" s="487"/>
      <c r="M804" s="487"/>
      <c r="N804" s="487"/>
      <c r="O804" s="487"/>
      <c r="P804" s="487"/>
      <c r="Q804" s="487"/>
    </row>
    <row r="805" ht="25.15" customHeight="true" x14ac:dyDescent="0.2">
      <c r="C805" s="487"/>
      <c r="D805" s="487"/>
      <c r="E805" s="487"/>
      <c r="F805" s="487"/>
      <c r="G805" s="487"/>
      <c r="H805" s="487"/>
      <c r="I805" s="487"/>
      <c r="J805" s="487"/>
      <c r="K805" s="487"/>
      <c r="L805" s="487"/>
      <c r="M805" s="487"/>
      <c r="N805" s="487"/>
      <c r="O805" s="487"/>
      <c r="P805" s="487"/>
      <c r="Q805" s="487"/>
    </row>
    <row r="806" ht="25.15" customHeight="true" x14ac:dyDescent="0.2">
      <c r="C806" s="487"/>
      <c r="D806" s="487"/>
      <c r="E806" s="487"/>
      <c r="F806" s="487"/>
      <c r="G806" s="487"/>
      <c r="H806" s="487"/>
      <c r="I806" s="487"/>
      <c r="J806" s="487"/>
      <c r="K806" s="487"/>
      <c r="L806" s="487"/>
      <c r="M806" s="487"/>
      <c r="N806" s="487"/>
      <c r="O806" s="487"/>
      <c r="P806" s="487"/>
      <c r="Q806" s="487"/>
    </row>
    <row r="807" ht="25.15" customHeight="true" x14ac:dyDescent="0.2">
      <c r="C807" s="487"/>
      <c r="D807" s="487"/>
      <c r="E807" s="487"/>
      <c r="F807" s="487"/>
      <c r="G807" s="487"/>
      <c r="H807" s="487"/>
      <c r="I807" s="487"/>
      <c r="J807" s="487"/>
      <c r="K807" s="487"/>
      <c r="L807" s="487"/>
      <c r="M807" s="487"/>
      <c r="N807" s="487"/>
      <c r="O807" s="487"/>
      <c r="P807" s="487"/>
      <c r="Q807" s="487"/>
    </row>
    <row r="808" ht="25.15" customHeight="true" x14ac:dyDescent="0.2">
      <c r="C808" s="487"/>
      <c r="D808" s="487"/>
      <c r="E808" s="487"/>
      <c r="F808" s="487"/>
      <c r="G808" s="487"/>
      <c r="H808" s="487"/>
      <c r="I808" s="487"/>
      <c r="J808" s="487"/>
      <c r="K808" s="487"/>
      <c r="L808" s="487"/>
      <c r="M808" s="487"/>
      <c r="N808" s="487"/>
      <c r="O808" s="487"/>
      <c r="P808" s="487"/>
      <c r="Q808" s="487"/>
    </row>
    <row r="809" ht="25.15" customHeight="true" x14ac:dyDescent="0.2">
      <c r="C809" s="487"/>
      <c r="D809" s="487"/>
      <c r="E809" s="487"/>
      <c r="F809" s="487"/>
      <c r="G809" s="487"/>
      <c r="H809" s="487"/>
      <c r="I809" s="487"/>
      <c r="J809" s="487"/>
      <c r="K809" s="487"/>
      <c r="L809" s="487"/>
      <c r="M809" s="487"/>
      <c r="N809" s="487"/>
      <c r="O809" s="487"/>
      <c r="P809" s="487"/>
      <c r="Q809" s="487"/>
    </row>
    <row r="810" ht="25.15" customHeight="true" x14ac:dyDescent="0.2">
      <c r="C810" s="487"/>
      <c r="D810" s="487"/>
      <c r="E810" s="487"/>
      <c r="F810" s="487"/>
      <c r="G810" s="487"/>
      <c r="H810" s="487"/>
      <c r="I810" s="487"/>
      <c r="J810" s="487"/>
      <c r="K810" s="487"/>
      <c r="L810" s="487"/>
      <c r="M810" s="487"/>
      <c r="N810" s="487"/>
      <c r="O810" s="487"/>
      <c r="P810" s="487"/>
      <c r="Q810" s="487"/>
    </row>
    <row r="811" ht="25.15" customHeight="true" x14ac:dyDescent="0.2">
      <c r="C811" s="487"/>
      <c r="D811" s="487"/>
      <c r="E811" s="487"/>
      <c r="F811" s="487"/>
      <c r="G811" s="487"/>
      <c r="H811" s="487"/>
      <c r="I811" s="487"/>
      <c r="J811" s="487"/>
      <c r="K811" s="487"/>
      <c r="L811" s="487"/>
      <c r="M811" s="487"/>
      <c r="N811" s="487"/>
      <c r="O811" s="487"/>
      <c r="P811" s="487"/>
      <c r="Q811" s="487"/>
    </row>
    <row r="812" ht="25.15" customHeight="true" x14ac:dyDescent="0.2">
      <c r="C812" s="487"/>
      <c r="D812" s="487"/>
      <c r="E812" s="487"/>
      <c r="F812" s="487"/>
      <c r="G812" s="487"/>
      <c r="H812" s="487"/>
      <c r="I812" s="487"/>
      <c r="J812" s="487"/>
      <c r="K812" s="487"/>
      <c r="L812" s="487"/>
      <c r="M812" s="487"/>
      <c r="N812" s="487"/>
      <c r="O812" s="487"/>
      <c r="P812" s="487"/>
      <c r="Q812" s="487"/>
    </row>
    <row r="813" ht="25.15" customHeight="true" x14ac:dyDescent="0.2">
      <c r="C813" s="487"/>
      <c r="D813" s="487"/>
      <c r="E813" s="487"/>
      <c r="F813" s="487"/>
      <c r="G813" s="487"/>
      <c r="H813" s="487"/>
      <c r="I813" s="487"/>
      <c r="J813" s="487"/>
      <c r="K813" s="487"/>
      <c r="L813" s="487"/>
      <c r="M813" s="487"/>
      <c r="N813" s="487"/>
      <c r="O813" s="487"/>
      <c r="P813" s="487"/>
      <c r="Q813" s="487"/>
    </row>
    <row r="814" ht="25.15" customHeight="true" x14ac:dyDescent="0.2">
      <c r="C814" s="487"/>
      <c r="D814" s="487"/>
      <c r="E814" s="487"/>
      <c r="F814" s="487"/>
      <c r="G814" s="487"/>
      <c r="H814" s="487"/>
      <c r="I814" s="487"/>
      <c r="J814" s="487"/>
      <c r="K814" s="487"/>
      <c r="L814" s="487"/>
      <c r="M814" s="487"/>
      <c r="N814" s="487"/>
      <c r="O814" s="487"/>
      <c r="P814" s="487"/>
      <c r="Q814" s="487"/>
    </row>
    <row r="815" ht="25.15" customHeight="true" x14ac:dyDescent="0.2">
      <c r="C815" s="487"/>
      <c r="D815" s="487"/>
      <c r="E815" s="487"/>
      <c r="F815" s="487"/>
      <c r="G815" s="487"/>
      <c r="H815" s="487"/>
      <c r="I815" s="487"/>
      <c r="J815" s="487"/>
      <c r="K815" s="487"/>
      <c r="L815" s="487"/>
      <c r="M815" s="487"/>
      <c r="N815" s="487"/>
      <c r="O815" s="487"/>
      <c r="P815" s="487"/>
      <c r="Q815" s="487"/>
    </row>
    <row r="816" ht="25.15" customHeight="true" x14ac:dyDescent="0.2">
      <c r="C816" s="487"/>
      <c r="D816" s="487"/>
      <c r="E816" s="487"/>
      <c r="F816" s="487"/>
      <c r="G816" s="487"/>
      <c r="H816" s="487"/>
      <c r="I816" s="487"/>
      <c r="J816" s="487"/>
      <c r="K816" s="487"/>
      <c r="L816" s="487"/>
      <c r="M816" s="487"/>
      <c r="N816" s="487"/>
      <c r="O816" s="487"/>
      <c r="P816" s="487"/>
      <c r="Q816" s="487"/>
    </row>
    <row r="817" ht="25.15" customHeight="true" x14ac:dyDescent="0.2">
      <c r="C817" s="487"/>
      <c r="D817" s="487"/>
      <c r="E817" s="487"/>
      <c r="F817" s="487"/>
      <c r="G817" s="487"/>
      <c r="H817" s="487"/>
      <c r="I817" s="487"/>
      <c r="J817" s="487"/>
      <c r="K817" s="487"/>
      <c r="L817" s="487"/>
      <c r="M817" s="487"/>
      <c r="N817" s="487"/>
      <c r="O817" s="487"/>
      <c r="P817" s="487"/>
      <c r="Q817" s="487"/>
    </row>
    <row r="818" ht="25.15" customHeight="true" x14ac:dyDescent="0.2">
      <c r="C818" s="487"/>
      <c r="D818" s="487"/>
      <c r="E818" s="487"/>
      <c r="F818" s="487"/>
      <c r="G818" s="487"/>
      <c r="H818" s="487"/>
      <c r="I818" s="487"/>
      <c r="J818" s="487"/>
      <c r="K818" s="487"/>
      <c r="L818" s="487"/>
      <c r="M818" s="487"/>
      <c r="N818" s="487"/>
      <c r="O818" s="487"/>
      <c r="P818" s="487"/>
      <c r="Q818" s="487"/>
    </row>
    <row r="819" ht="25.15" customHeight="true" x14ac:dyDescent="0.2">
      <c r="C819" s="487"/>
      <c r="D819" s="487"/>
      <c r="E819" s="487"/>
      <c r="F819" s="487"/>
      <c r="G819" s="487"/>
      <c r="H819" s="487"/>
      <c r="I819" s="487"/>
      <c r="J819" s="487"/>
      <c r="K819" s="487"/>
      <c r="L819" s="487"/>
      <c r="M819" s="487"/>
      <c r="N819" s="487"/>
      <c r="O819" s="487"/>
      <c r="P819" s="487"/>
      <c r="Q819" s="487"/>
    </row>
    <row r="820" ht="25.15" customHeight="true" x14ac:dyDescent="0.2">
      <c r="C820" s="487"/>
      <c r="D820" s="487"/>
      <c r="E820" s="487"/>
      <c r="F820" s="487"/>
      <c r="G820" s="487"/>
      <c r="H820" s="487"/>
      <c r="I820" s="487"/>
      <c r="J820" s="487"/>
      <c r="K820" s="487"/>
      <c r="L820" s="487"/>
      <c r="M820" s="487"/>
      <c r="N820" s="487"/>
      <c r="O820" s="487"/>
      <c r="P820" s="487"/>
      <c r="Q820" s="487"/>
    </row>
    <row r="821" ht="25.15" customHeight="true" x14ac:dyDescent="0.2">
      <c r="C821" s="487"/>
      <c r="D821" s="487"/>
      <c r="E821" s="487"/>
      <c r="F821" s="487"/>
      <c r="G821" s="487"/>
      <c r="H821" s="487"/>
      <c r="I821" s="487"/>
      <c r="J821" s="487"/>
      <c r="K821" s="487"/>
      <c r="L821" s="487"/>
      <c r="M821" s="487"/>
      <c r="N821" s="487"/>
      <c r="O821" s="487"/>
      <c r="P821" s="487"/>
      <c r="Q821" s="487"/>
    </row>
    <row r="822" ht="25.15" customHeight="true" x14ac:dyDescent="0.2">
      <c r="C822" s="487"/>
      <c r="D822" s="487"/>
      <c r="E822" s="487"/>
      <c r="F822" s="487"/>
      <c r="G822" s="487"/>
      <c r="H822" s="487"/>
      <c r="I822" s="487"/>
      <c r="J822" s="487"/>
      <c r="K822" s="487"/>
      <c r="L822" s="487"/>
      <c r="M822" s="487"/>
      <c r="N822" s="487"/>
      <c r="O822" s="487"/>
      <c r="P822" s="487"/>
      <c r="Q822" s="487"/>
    </row>
    <row r="823" ht="25.15" customHeight="true" x14ac:dyDescent="0.2">
      <c r="C823" s="487"/>
      <c r="D823" s="487"/>
      <c r="E823" s="487"/>
      <c r="F823" s="487"/>
      <c r="G823" s="487"/>
      <c r="H823" s="487"/>
      <c r="I823" s="487"/>
      <c r="J823" s="487"/>
      <c r="K823" s="487"/>
      <c r="L823" s="487"/>
      <c r="M823" s="487"/>
      <c r="N823" s="487"/>
      <c r="O823" s="487"/>
      <c r="P823" s="487"/>
      <c r="Q823" s="487"/>
    </row>
    <row r="824" ht="25.15" customHeight="true" x14ac:dyDescent="0.2">
      <c r="C824" s="487"/>
      <c r="D824" s="487"/>
      <c r="E824" s="487"/>
      <c r="F824" s="487"/>
      <c r="G824" s="487"/>
      <c r="H824" s="487"/>
      <c r="I824" s="487"/>
      <c r="J824" s="487"/>
      <c r="K824" s="487"/>
      <c r="L824" s="487"/>
      <c r="M824" s="487"/>
      <c r="N824" s="487"/>
      <c r="O824" s="487"/>
      <c r="P824" s="487"/>
      <c r="Q824" s="487"/>
    </row>
    <row r="825" ht="25.15" customHeight="true" x14ac:dyDescent="0.2">
      <c r="C825" s="487"/>
      <c r="D825" s="487"/>
      <c r="E825" s="487"/>
      <c r="F825" s="487"/>
      <c r="G825" s="487"/>
      <c r="H825" s="487"/>
      <c r="I825" s="487"/>
      <c r="J825" s="487"/>
      <c r="K825" s="487"/>
      <c r="L825" s="487"/>
      <c r="M825" s="487"/>
      <c r="N825" s="487"/>
      <c r="O825" s="487"/>
      <c r="P825" s="487"/>
      <c r="Q825" s="487"/>
    </row>
    <row r="826" ht="25.15" customHeight="true" x14ac:dyDescent="0.2">
      <c r="C826" s="487"/>
      <c r="D826" s="487"/>
      <c r="E826" s="487"/>
      <c r="F826" s="487"/>
      <c r="G826" s="487"/>
      <c r="H826" s="487"/>
      <c r="I826" s="487"/>
      <c r="J826" s="487"/>
      <c r="K826" s="487"/>
      <c r="L826" s="487"/>
      <c r="M826" s="487"/>
      <c r="N826" s="487"/>
      <c r="O826" s="487"/>
      <c r="P826" s="487"/>
      <c r="Q826" s="487"/>
    </row>
    <row r="827" ht="25.15" customHeight="true" x14ac:dyDescent="0.2">
      <c r="C827" s="487"/>
      <c r="D827" s="487"/>
      <c r="E827" s="487"/>
      <c r="F827" s="487"/>
      <c r="G827" s="487"/>
      <c r="H827" s="487"/>
      <c r="I827" s="487"/>
      <c r="J827" s="487"/>
      <c r="K827" s="487"/>
      <c r="L827" s="487"/>
      <c r="M827" s="487"/>
      <c r="N827" s="487"/>
      <c r="O827" s="487"/>
      <c r="P827" s="487"/>
      <c r="Q827" s="487"/>
    </row>
    <row r="828" ht="25.15" customHeight="true" x14ac:dyDescent="0.2">
      <c r="C828" s="487"/>
      <c r="D828" s="487"/>
      <c r="E828" s="487"/>
      <c r="F828" s="487"/>
      <c r="G828" s="487"/>
      <c r="H828" s="487"/>
      <c r="I828" s="487"/>
      <c r="J828" s="487"/>
      <c r="K828" s="487"/>
      <c r="L828" s="487"/>
      <c r="M828" s="487"/>
      <c r="N828" s="487"/>
      <c r="O828" s="487"/>
      <c r="P828" s="487"/>
      <c r="Q828" s="487"/>
    </row>
    <row r="829" ht="25.15" customHeight="true" x14ac:dyDescent="0.2">
      <c r="C829" s="487"/>
      <c r="D829" s="487"/>
      <c r="E829" s="487"/>
      <c r="F829" s="487"/>
      <c r="G829" s="487"/>
      <c r="H829" s="487"/>
      <c r="I829" s="487"/>
      <c r="J829" s="487"/>
      <c r="K829" s="487"/>
      <c r="L829" s="487"/>
      <c r="M829" s="487"/>
      <c r="N829" s="487"/>
      <c r="O829" s="487"/>
      <c r="P829" s="487"/>
      <c r="Q829" s="487"/>
    </row>
    <row r="830" ht="25.15" customHeight="true" x14ac:dyDescent="0.2">
      <c r="C830" s="487"/>
      <c r="D830" s="487"/>
      <c r="E830" s="487"/>
      <c r="F830" s="487"/>
      <c r="G830" s="487"/>
      <c r="H830" s="487"/>
      <c r="I830" s="487"/>
      <c r="J830" s="487"/>
      <c r="K830" s="487"/>
      <c r="L830" s="487"/>
      <c r="M830" s="487"/>
      <c r="N830" s="487"/>
      <c r="O830" s="487"/>
      <c r="P830" s="487"/>
      <c r="Q830" s="487"/>
    </row>
    <row r="831" ht="25.15" customHeight="true" x14ac:dyDescent="0.2">
      <c r="C831" s="487"/>
      <c r="D831" s="487"/>
      <c r="E831" s="487"/>
      <c r="F831" s="487"/>
      <c r="G831" s="487"/>
      <c r="H831" s="487"/>
      <c r="I831" s="487"/>
      <c r="J831" s="487"/>
      <c r="K831" s="487"/>
      <c r="L831" s="487"/>
      <c r="M831" s="487"/>
      <c r="N831" s="487"/>
      <c r="O831" s="487"/>
      <c r="P831" s="487"/>
      <c r="Q831" s="487"/>
    </row>
    <row r="832" ht="25.15" customHeight="true" x14ac:dyDescent="0.2">
      <c r="C832" s="487"/>
      <c r="D832" s="487"/>
      <c r="E832" s="487"/>
      <c r="F832" s="487"/>
      <c r="G832" s="487"/>
      <c r="H832" s="487"/>
      <c r="I832" s="487"/>
      <c r="J832" s="487"/>
      <c r="K832" s="487"/>
      <c r="L832" s="487"/>
      <c r="M832" s="487"/>
      <c r="N832" s="487"/>
      <c r="O832" s="487"/>
      <c r="P832" s="487"/>
      <c r="Q832" s="487"/>
    </row>
    <row r="833" ht="25.15" customHeight="true" x14ac:dyDescent="0.2">
      <c r="C833" s="487"/>
      <c r="D833" s="487"/>
      <c r="E833" s="487"/>
      <c r="F833" s="487"/>
      <c r="G833" s="487"/>
      <c r="H833" s="487"/>
      <c r="I833" s="487"/>
      <c r="J833" s="487"/>
      <c r="K833" s="487"/>
      <c r="L833" s="487"/>
      <c r="M833" s="487"/>
      <c r="N833" s="487"/>
      <c r="O833" s="487"/>
      <c r="P833" s="487"/>
      <c r="Q833" s="487"/>
    </row>
    <row r="834" ht="25.15" customHeight="true" x14ac:dyDescent="0.2">
      <c r="C834" s="487"/>
      <c r="D834" s="487"/>
      <c r="E834" s="487"/>
      <c r="F834" s="487"/>
      <c r="G834" s="487"/>
      <c r="H834" s="487"/>
      <c r="I834" s="487"/>
      <c r="J834" s="487"/>
      <c r="K834" s="487"/>
      <c r="L834" s="487"/>
      <c r="M834" s="487"/>
      <c r="N834" s="487"/>
      <c r="O834" s="487"/>
      <c r="P834" s="487"/>
      <c r="Q834" s="487"/>
    </row>
    <row r="835" ht="25.15" customHeight="true" x14ac:dyDescent="0.2">
      <c r="C835" s="487"/>
      <c r="D835" s="487"/>
      <c r="E835" s="487"/>
      <c r="F835" s="487"/>
      <c r="G835" s="487"/>
      <c r="H835" s="487"/>
      <c r="I835" s="487"/>
      <c r="J835" s="487"/>
      <c r="K835" s="487"/>
      <c r="L835" s="487"/>
      <c r="M835" s="487"/>
      <c r="N835" s="487"/>
      <c r="O835" s="487"/>
      <c r="P835" s="487"/>
      <c r="Q835" s="487"/>
    </row>
    <row r="836" ht="25.15" customHeight="true" x14ac:dyDescent="0.2">
      <c r="C836" s="487"/>
      <c r="D836" s="487"/>
      <c r="E836" s="487"/>
      <c r="F836" s="487"/>
      <c r="G836" s="487"/>
      <c r="H836" s="487"/>
      <c r="I836" s="487"/>
      <c r="J836" s="487"/>
      <c r="K836" s="487"/>
      <c r="L836" s="487"/>
      <c r="M836" s="487"/>
      <c r="N836" s="487"/>
      <c r="O836" s="487"/>
      <c r="P836" s="487"/>
      <c r="Q836" s="487"/>
    </row>
    <row r="837" ht="25.15" customHeight="true" x14ac:dyDescent="0.2">
      <c r="C837" s="487"/>
      <c r="D837" s="487"/>
      <c r="E837" s="487"/>
      <c r="F837" s="487"/>
      <c r="G837" s="487"/>
      <c r="H837" s="487"/>
      <c r="I837" s="487"/>
      <c r="J837" s="487"/>
      <c r="K837" s="487"/>
      <c r="L837" s="487"/>
      <c r="M837" s="487"/>
      <c r="N837" s="487"/>
      <c r="O837" s="487"/>
      <c r="P837" s="487"/>
      <c r="Q837" s="487"/>
    </row>
    <row r="838" ht="25.15" customHeight="true" x14ac:dyDescent="0.2">
      <c r="C838" s="487"/>
      <c r="D838" s="487"/>
      <c r="E838" s="487"/>
      <c r="F838" s="487"/>
      <c r="G838" s="487"/>
      <c r="H838" s="487"/>
      <c r="I838" s="487"/>
      <c r="J838" s="487"/>
      <c r="K838" s="487"/>
      <c r="L838" s="487"/>
      <c r="M838" s="487"/>
      <c r="N838" s="487"/>
      <c r="O838" s="487"/>
      <c r="P838" s="487"/>
      <c r="Q838" s="487"/>
    </row>
    <row r="839" ht="25.15" customHeight="true" x14ac:dyDescent="0.2">
      <c r="C839" s="487"/>
      <c r="D839" s="487"/>
      <c r="E839" s="487"/>
      <c r="F839" s="487"/>
      <c r="G839" s="487"/>
      <c r="H839" s="487"/>
      <c r="I839" s="487"/>
      <c r="J839" s="487"/>
      <c r="K839" s="487"/>
      <c r="L839" s="487"/>
      <c r="M839" s="487"/>
      <c r="N839" s="487"/>
      <c r="O839" s="487"/>
      <c r="P839" s="487"/>
      <c r="Q839" s="487"/>
    </row>
    <row r="840" ht="25.15" customHeight="true" x14ac:dyDescent="0.2">
      <c r="C840" s="487"/>
      <c r="D840" s="487"/>
      <c r="E840" s="487"/>
      <c r="F840" s="487"/>
      <c r="G840" s="487"/>
      <c r="H840" s="487"/>
      <c r="I840" s="487"/>
      <c r="J840" s="487"/>
      <c r="K840" s="487"/>
      <c r="L840" s="487"/>
      <c r="M840" s="487"/>
      <c r="N840" s="487"/>
      <c r="O840" s="487"/>
      <c r="P840" s="487"/>
      <c r="Q840" s="487"/>
    </row>
    <row r="841" ht="25.15" customHeight="true" x14ac:dyDescent="0.2">
      <c r="C841" s="487"/>
      <c r="D841" s="487"/>
      <c r="E841" s="487"/>
      <c r="F841" s="487"/>
      <c r="G841" s="487"/>
      <c r="H841" s="487"/>
      <c r="I841" s="487"/>
      <c r="J841" s="487"/>
      <c r="K841" s="487"/>
      <c r="L841" s="487"/>
      <c r="M841" s="487"/>
      <c r="N841" s="487"/>
      <c r="O841" s="487"/>
      <c r="P841" s="487"/>
      <c r="Q841" s="487"/>
    </row>
    <row r="842" ht="25.15" customHeight="true" x14ac:dyDescent="0.2">
      <c r="C842" s="487"/>
      <c r="D842" s="487"/>
      <c r="E842" s="487"/>
      <c r="F842" s="487"/>
      <c r="G842" s="487"/>
      <c r="H842" s="487"/>
      <c r="I842" s="487"/>
      <c r="J842" s="487"/>
      <c r="K842" s="487"/>
      <c r="L842" s="487"/>
      <c r="M842" s="487"/>
      <c r="N842" s="487"/>
      <c r="O842" s="487"/>
      <c r="P842" s="487"/>
      <c r="Q842" s="487"/>
    </row>
    <row r="843" ht="25.15" customHeight="true" x14ac:dyDescent="0.2">
      <c r="C843" s="487"/>
      <c r="D843" s="487"/>
      <c r="E843" s="487"/>
      <c r="F843" s="487"/>
      <c r="G843" s="487"/>
      <c r="H843" s="487"/>
      <c r="I843" s="487"/>
      <c r="J843" s="487"/>
      <c r="K843" s="487"/>
      <c r="L843" s="487"/>
      <c r="M843" s="487"/>
      <c r="N843" s="487"/>
      <c r="O843" s="487"/>
      <c r="P843" s="487"/>
      <c r="Q843" s="487"/>
    </row>
    <row r="844" ht="25.15" customHeight="true" x14ac:dyDescent="0.2">
      <c r="C844" s="487"/>
      <c r="D844" s="487"/>
      <c r="E844" s="487"/>
      <c r="F844" s="487"/>
      <c r="G844" s="487"/>
      <c r="H844" s="487"/>
      <c r="I844" s="487"/>
      <c r="J844" s="487"/>
      <c r="K844" s="487"/>
      <c r="L844" s="487"/>
      <c r="M844" s="487"/>
      <c r="N844" s="487"/>
      <c r="O844" s="487"/>
      <c r="P844" s="487"/>
      <c r="Q844" s="487"/>
    </row>
    <row r="845" ht="25.15" customHeight="true" x14ac:dyDescent="0.2">
      <c r="C845" s="487"/>
      <c r="D845" s="487"/>
      <c r="E845" s="487"/>
      <c r="F845" s="487"/>
      <c r="G845" s="487"/>
      <c r="H845" s="487"/>
      <c r="I845" s="487"/>
      <c r="J845" s="487"/>
      <c r="K845" s="487"/>
      <c r="L845" s="487"/>
      <c r="M845" s="487"/>
      <c r="N845" s="487"/>
      <c r="O845" s="487"/>
      <c r="P845" s="487"/>
      <c r="Q845" s="487"/>
    </row>
    <row r="846" ht="25.15" customHeight="true" x14ac:dyDescent="0.2">
      <c r="C846" s="487"/>
      <c r="D846" s="487"/>
      <c r="E846" s="487"/>
      <c r="F846" s="487"/>
      <c r="G846" s="487"/>
      <c r="H846" s="487"/>
      <c r="I846" s="487"/>
      <c r="J846" s="487"/>
      <c r="K846" s="487"/>
      <c r="L846" s="487"/>
      <c r="M846" s="487"/>
      <c r="N846" s="487"/>
      <c r="O846" s="487"/>
      <c r="P846" s="487"/>
      <c r="Q846" s="487"/>
    </row>
    <row r="847" ht="25.15" customHeight="true" x14ac:dyDescent="0.2">
      <c r="C847" s="487"/>
      <c r="D847" s="487"/>
      <c r="E847" s="487"/>
      <c r="F847" s="487"/>
      <c r="G847" s="487"/>
      <c r="H847" s="487"/>
      <c r="I847" s="487"/>
      <c r="J847" s="487"/>
      <c r="K847" s="487"/>
      <c r="L847" s="487"/>
      <c r="M847" s="487"/>
      <c r="N847" s="487"/>
      <c r="O847" s="487"/>
      <c r="P847" s="487"/>
      <c r="Q847" s="487"/>
    </row>
    <row r="848" ht="25.15" customHeight="true" x14ac:dyDescent="0.2">
      <c r="C848" s="487"/>
      <c r="D848" s="487"/>
      <c r="E848" s="487"/>
      <c r="F848" s="487"/>
      <c r="G848" s="487"/>
      <c r="H848" s="487"/>
      <c r="I848" s="487"/>
      <c r="J848" s="487"/>
      <c r="K848" s="487"/>
      <c r="L848" s="487"/>
      <c r="M848" s="487"/>
      <c r="N848" s="487"/>
      <c r="O848" s="487"/>
      <c r="P848" s="487"/>
      <c r="Q848" s="487"/>
    </row>
    <row r="849" ht="25.15" customHeight="true" x14ac:dyDescent="0.2">
      <c r="C849" s="487"/>
      <c r="D849" s="487"/>
      <c r="E849" s="487"/>
      <c r="F849" s="487"/>
      <c r="G849" s="487"/>
      <c r="H849" s="487"/>
      <c r="I849" s="487"/>
      <c r="J849" s="487"/>
      <c r="K849" s="487"/>
      <c r="L849" s="487"/>
      <c r="M849" s="487"/>
      <c r="N849" s="487"/>
      <c r="O849" s="487"/>
      <c r="P849" s="487"/>
      <c r="Q849" s="487"/>
    </row>
    <row r="850" ht="25.15" customHeight="true" x14ac:dyDescent="0.2">
      <c r="C850" s="487"/>
      <c r="D850" s="487"/>
      <c r="E850" s="487"/>
      <c r="F850" s="487"/>
      <c r="G850" s="487"/>
      <c r="H850" s="487"/>
      <c r="I850" s="487"/>
      <c r="J850" s="487"/>
      <c r="K850" s="487"/>
      <c r="L850" s="487"/>
      <c r="M850" s="487"/>
      <c r="N850" s="487"/>
      <c r="O850" s="487"/>
      <c r="P850" s="487"/>
      <c r="Q850" s="487"/>
    </row>
    <row r="851" ht="25.15" customHeight="true" x14ac:dyDescent="0.2">
      <c r="C851" s="487"/>
      <c r="D851" s="487"/>
      <c r="E851" s="487"/>
      <c r="F851" s="487"/>
      <c r="G851" s="487"/>
      <c r="H851" s="487"/>
      <c r="I851" s="487"/>
      <c r="J851" s="487"/>
      <c r="K851" s="487"/>
      <c r="L851" s="487"/>
      <c r="M851" s="487"/>
      <c r="N851" s="487"/>
      <c r="O851" s="487"/>
      <c r="P851" s="487"/>
      <c r="Q851" s="487"/>
    </row>
    <row r="852" ht="25.15" customHeight="true" x14ac:dyDescent="0.2">
      <c r="C852" s="487"/>
      <c r="D852" s="487"/>
      <c r="E852" s="487"/>
      <c r="F852" s="487"/>
      <c r="G852" s="487"/>
      <c r="H852" s="487"/>
      <c r="I852" s="487"/>
      <c r="J852" s="487"/>
      <c r="K852" s="487"/>
      <c r="L852" s="487"/>
      <c r="M852" s="487"/>
      <c r="N852" s="487"/>
      <c r="O852" s="487"/>
      <c r="P852" s="487"/>
      <c r="Q852" s="487"/>
    </row>
    <row r="853" ht="25.15" customHeight="true" x14ac:dyDescent="0.2">
      <c r="C853" s="487"/>
      <c r="D853" s="487"/>
      <c r="E853" s="487"/>
      <c r="F853" s="487"/>
      <c r="G853" s="487"/>
      <c r="H853" s="487"/>
      <c r="I853" s="487"/>
      <c r="J853" s="487"/>
      <c r="K853" s="487"/>
      <c r="L853" s="487"/>
      <c r="M853" s="487"/>
      <c r="N853" s="487"/>
      <c r="O853" s="487"/>
      <c r="P853" s="487"/>
      <c r="Q853" s="487"/>
    </row>
    <row r="854" ht="25.15" customHeight="true" x14ac:dyDescent="0.2">
      <c r="C854" s="487"/>
      <c r="D854" s="487"/>
      <c r="E854" s="487"/>
      <c r="F854" s="487"/>
      <c r="G854" s="487"/>
      <c r="H854" s="487"/>
      <c r="I854" s="487"/>
      <c r="J854" s="487"/>
      <c r="K854" s="487"/>
      <c r="L854" s="487"/>
      <c r="M854" s="487"/>
      <c r="N854" s="487"/>
      <c r="O854" s="487"/>
      <c r="P854" s="487"/>
      <c r="Q854" s="487"/>
    </row>
    <row r="855" ht="25.15" customHeight="true" x14ac:dyDescent="0.2">
      <c r="C855" s="487"/>
      <c r="D855" s="487"/>
      <c r="E855" s="487"/>
      <c r="F855" s="487"/>
      <c r="G855" s="487"/>
      <c r="H855" s="487"/>
      <c r="I855" s="487"/>
      <c r="J855" s="487"/>
      <c r="K855" s="487"/>
      <c r="L855" s="487"/>
      <c r="M855" s="487"/>
      <c r="N855" s="487"/>
      <c r="O855" s="487"/>
      <c r="P855" s="487"/>
      <c r="Q855" s="487"/>
    </row>
    <row r="856" ht="25.15" customHeight="true" x14ac:dyDescent="0.2">
      <c r="C856" s="487"/>
      <c r="D856" s="487"/>
      <c r="E856" s="487"/>
      <c r="F856" s="487"/>
      <c r="G856" s="487"/>
      <c r="H856" s="487"/>
      <c r="I856" s="487"/>
      <c r="J856" s="487"/>
      <c r="K856" s="487"/>
      <c r="L856" s="487"/>
      <c r="M856" s="487"/>
      <c r="N856" s="487"/>
      <c r="O856" s="487"/>
      <c r="P856" s="487"/>
      <c r="Q856" s="487"/>
    </row>
    <row r="857" ht="25.15" customHeight="true" x14ac:dyDescent="0.2">
      <c r="C857" s="487"/>
      <c r="D857" s="487"/>
      <c r="E857" s="487"/>
      <c r="F857" s="487"/>
      <c r="G857" s="487"/>
      <c r="H857" s="487"/>
      <c r="I857" s="487"/>
      <c r="J857" s="487"/>
      <c r="K857" s="487"/>
      <c r="L857" s="487"/>
      <c r="M857" s="487"/>
      <c r="N857" s="487"/>
      <c r="O857" s="487"/>
      <c r="P857" s="487"/>
      <c r="Q857" s="487"/>
    </row>
    <row r="858" ht="25.15" customHeight="true" x14ac:dyDescent="0.2">
      <c r="C858" s="487"/>
      <c r="D858" s="487"/>
      <c r="E858" s="487"/>
      <c r="F858" s="487"/>
      <c r="G858" s="487"/>
      <c r="H858" s="487"/>
      <c r="I858" s="487"/>
      <c r="J858" s="487"/>
      <c r="K858" s="487"/>
      <c r="L858" s="487"/>
      <c r="M858" s="487"/>
      <c r="N858" s="487"/>
      <c r="O858" s="487"/>
      <c r="P858" s="487"/>
      <c r="Q858" s="487"/>
    </row>
    <row r="859" ht="25.15" customHeight="true" x14ac:dyDescent="0.2">
      <c r="C859" s="487"/>
      <c r="D859" s="487"/>
      <c r="E859" s="487"/>
      <c r="F859" s="487"/>
      <c r="G859" s="487"/>
      <c r="H859" s="487"/>
      <c r="I859" s="487"/>
      <c r="J859" s="487"/>
      <c r="K859" s="487"/>
      <c r="L859" s="487"/>
      <c r="M859" s="487"/>
      <c r="N859" s="487"/>
      <c r="O859" s="487"/>
      <c r="P859" s="487"/>
      <c r="Q859" s="487"/>
    </row>
    <row r="860" ht="25.15" customHeight="true" x14ac:dyDescent="0.2">
      <c r="C860" s="487"/>
      <c r="D860" s="487"/>
      <c r="E860" s="487"/>
      <c r="F860" s="487"/>
      <c r="G860" s="487"/>
      <c r="H860" s="487"/>
      <c r="I860" s="487"/>
      <c r="J860" s="487"/>
      <c r="K860" s="487"/>
      <c r="L860" s="487"/>
      <c r="M860" s="487"/>
      <c r="N860" s="487"/>
      <c r="O860" s="487"/>
      <c r="P860" s="487"/>
      <c r="Q860" s="487"/>
    </row>
    <row r="861" ht="25.15" customHeight="true" x14ac:dyDescent="0.2">
      <c r="C861" s="487"/>
      <c r="D861" s="487"/>
      <c r="E861" s="487"/>
      <c r="F861" s="487"/>
      <c r="G861" s="487"/>
      <c r="H861" s="487"/>
      <c r="I861" s="487"/>
      <c r="J861" s="487"/>
      <c r="K861" s="487"/>
      <c r="L861" s="487"/>
      <c r="M861" s="487"/>
      <c r="N861" s="487"/>
      <c r="O861" s="487"/>
      <c r="P861" s="487"/>
      <c r="Q861" s="487"/>
    </row>
    <row r="862" ht="25.15" customHeight="true" x14ac:dyDescent="0.2">
      <c r="C862" s="487"/>
      <c r="D862" s="487"/>
      <c r="E862" s="487"/>
      <c r="F862" s="487"/>
      <c r="G862" s="487"/>
      <c r="H862" s="487"/>
      <c r="I862" s="487"/>
      <c r="J862" s="487"/>
      <c r="K862" s="487"/>
      <c r="L862" s="487"/>
      <c r="M862" s="487"/>
      <c r="N862" s="487"/>
      <c r="O862" s="487"/>
      <c r="P862" s="487"/>
      <c r="Q862" s="487"/>
    </row>
    <row r="863" ht="25.15" customHeight="true" x14ac:dyDescent="0.2">
      <c r="C863" s="487"/>
      <c r="D863" s="487"/>
      <c r="E863" s="487"/>
      <c r="F863" s="487"/>
      <c r="G863" s="487"/>
      <c r="H863" s="487"/>
      <c r="I863" s="487"/>
      <c r="J863" s="487"/>
      <c r="K863" s="487"/>
      <c r="L863" s="487"/>
      <c r="M863" s="487"/>
      <c r="N863" s="487"/>
      <c r="O863" s="487"/>
      <c r="P863" s="487"/>
      <c r="Q863" s="487"/>
    </row>
    <row r="864" ht="25.15" customHeight="true" x14ac:dyDescent="0.2">
      <c r="C864" s="487"/>
      <c r="D864" s="487"/>
      <c r="E864" s="487"/>
      <c r="F864" s="487"/>
      <c r="G864" s="487"/>
      <c r="H864" s="487"/>
      <c r="I864" s="487"/>
      <c r="J864" s="487"/>
      <c r="K864" s="487"/>
      <c r="L864" s="487"/>
      <c r="M864" s="487"/>
      <c r="N864" s="487"/>
      <c r="O864" s="487"/>
      <c r="P864" s="487"/>
      <c r="Q864" s="487"/>
    </row>
    <row r="865" ht="25.15" customHeight="true" x14ac:dyDescent="0.2">
      <c r="C865" s="487"/>
      <c r="D865" s="487"/>
      <c r="E865" s="487"/>
      <c r="F865" s="487"/>
      <c r="G865" s="487"/>
      <c r="H865" s="487"/>
      <c r="I865" s="487"/>
      <c r="J865" s="487"/>
      <c r="K865" s="487"/>
      <c r="L865" s="487"/>
      <c r="M865" s="487"/>
      <c r="N865" s="487"/>
      <c r="O865" s="487"/>
      <c r="P865" s="487"/>
      <c r="Q865" s="487"/>
    </row>
    <row r="866" ht="25.15" customHeight="true" x14ac:dyDescent="0.2">
      <c r="C866" s="487"/>
      <c r="D866" s="487"/>
      <c r="E866" s="487"/>
      <c r="F866" s="487"/>
      <c r="G866" s="487"/>
      <c r="H866" s="487"/>
      <c r="I866" s="487"/>
      <c r="J866" s="487"/>
      <c r="K866" s="487"/>
      <c r="L866" s="487"/>
      <c r="M866" s="487"/>
      <c r="N866" s="487"/>
      <c r="O866" s="487"/>
      <c r="P866" s="487"/>
      <c r="Q866" s="487"/>
    </row>
    <row r="867" ht="25.15" customHeight="true" x14ac:dyDescent="0.2">
      <c r="C867" s="487"/>
      <c r="D867" s="487"/>
      <c r="E867" s="487"/>
      <c r="F867" s="487"/>
      <c r="G867" s="487"/>
      <c r="H867" s="487"/>
      <c r="I867" s="487"/>
      <c r="J867" s="487"/>
      <c r="K867" s="487"/>
      <c r="L867" s="487"/>
      <c r="M867" s="487"/>
      <c r="N867" s="487"/>
      <c r="O867" s="487"/>
      <c r="P867" s="487"/>
      <c r="Q867" s="487"/>
    </row>
    <row r="868" ht="25.15" customHeight="true" x14ac:dyDescent="0.2">
      <c r="C868" s="487"/>
      <c r="D868" s="487"/>
      <c r="E868" s="487"/>
      <c r="F868" s="487"/>
      <c r="G868" s="487"/>
      <c r="H868" s="487"/>
      <c r="I868" s="487"/>
      <c r="J868" s="487"/>
      <c r="K868" s="487"/>
      <c r="L868" s="487"/>
      <c r="M868" s="487"/>
      <c r="N868" s="487"/>
      <c r="O868" s="487"/>
      <c r="P868" s="487"/>
      <c r="Q868" s="487"/>
    </row>
    <row r="869" ht="25.15" customHeight="true" x14ac:dyDescent="0.2">
      <c r="C869" s="487"/>
      <c r="D869" s="487"/>
      <c r="E869" s="487"/>
      <c r="F869" s="487"/>
      <c r="G869" s="487"/>
      <c r="H869" s="487"/>
      <c r="I869" s="487"/>
      <c r="J869" s="487"/>
      <c r="K869" s="487"/>
      <c r="L869" s="487"/>
      <c r="M869" s="487"/>
      <c r="N869" s="487"/>
      <c r="O869" s="487"/>
      <c r="P869" s="487"/>
      <c r="Q869" s="487"/>
    </row>
    <row r="870" ht="25.15" customHeight="true" x14ac:dyDescent="0.2">
      <c r="C870" s="487"/>
      <c r="D870" s="487"/>
      <c r="E870" s="487"/>
      <c r="F870" s="487"/>
      <c r="G870" s="487"/>
      <c r="H870" s="487"/>
      <c r="I870" s="487"/>
      <c r="J870" s="487"/>
      <c r="K870" s="487"/>
      <c r="L870" s="487"/>
      <c r="M870" s="487"/>
      <c r="N870" s="487"/>
      <c r="O870" s="487"/>
      <c r="P870" s="487"/>
      <c r="Q870" s="487"/>
    </row>
    <row r="871" ht="25.15" customHeight="true" x14ac:dyDescent="0.2">
      <c r="C871" s="487"/>
      <c r="D871" s="487"/>
      <c r="E871" s="487"/>
      <c r="F871" s="487"/>
      <c r="G871" s="487"/>
      <c r="H871" s="487"/>
      <c r="I871" s="487"/>
      <c r="J871" s="487"/>
      <c r="K871" s="487"/>
      <c r="L871" s="487"/>
      <c r="M871" s="487"/>
      <c r="N871" s="487"/>
      <c r="O871" s="487"/>
      <c r="P871" s="487"/>
      <c r="Q871" s="487"/>
    </row>
    <row r="872" ht="25.15" customHeight="true" x14ac:dyDescent="0.2">
      <c r="C872" s="487"/>
      <c r="D872" s="487"/>
      <c r="E872" s="487"/>
      <c r="F872" s="487"/>
      <c r="G872" s="487"/>
      <c r="H872" s="487"/>
      <c r="I872" s="487"/>
      <c r="J872" s="487"/>
      <c r="K872" s="487"/>
      <c r="L872" s="487"/>
      <c r="M872" s="487"/>
      <c r="N872" s="487"/>
      <c r="O872" s="487"/>
      <c r="P872" s="487"/>
      <c r="Q872" s="487"/>
    </row>
    <row r="873" ht="25.15" customHeight="true" x14ac:dyDescent="0.2">
      <c r="C873" s="487"/>
      <c r="D873" s="487"/>
      <c r="E873" s="487"/>
      <c r="F873" s="487"/>
      <c r="G873" s="487"/>
      <c r="H873" s="487"/>
      <c r="I873" s="487"/>
      <c r="J873" s="487"/>
      <c r="K873" s="487"/>
      <c r="L873" s="487"/>
      <c r="M873" s="487"/>
      <c r="N873" s="487"/>
      <c r="O873" s="487"/>
      <c r="P873" s="487"/>
      <c r="Q873" s="487"/>
    </row>
    <row r="874" ht="25.15" customHeight="true" x14ac:dyDescent="0.2">
      <c r="C874" s="487"/>
      <c r="D874" s="487"/>
      <c r="E874" s="487"/>
      <c r="F874" s="487"/>
      <c r="G874" s="487"/>
      <c r="H874" s="487"/>
      <c r="I874" s="487"/>
      <c r="J874" s="487"/>
      <c r="K874" s="487"/>
      <c r="L874" s="487"/>
      <c r="M874" s="487"/>
      <c r="N874" s="487"/>
      <c r="O874" s="487"/>
      <c r="P874" s="487"/>
      <c r="Q874" s="487"/>
    </row>
    <row r="875" ht="25.15" customHeight="true" x14ac:dyDescent="0.2">
      <c r="C875" s="487"/>
      <c r="D875" s="487"/>
      <c r="E875" s="487"/>
      <c r="F875" s="487"/>
      <c r="G875" s="487"/>
      <c r="H875" s="487"/>
      <c r="I875" s="487"/>
      <c r="J875" s="487"/>
      <c r="K875" s="487"/>
      <c r="L875" s="487"/>
      <c r="M875" s="487"/>
      <c r="N875" s="487"/>
      <c r="O875" s="487"/>
      <c r="P875" s="487"/>
      <c r="Q875" s="487"/>
    </row>
    <row r="876" ht="25.15" customHeight="true" x14ac:dyDescent="0.2">
      <c r="C876" s="487"/>
      <c r="D876" s="487"/>
      <c r="E876" s="487"/>
      <c r="F876" s="487"/>
      <c r="G876" s="487"/>
      <c r="H876" s="487"/>
      <c r="I876" s="487"/>
      <c r="J876" s="487"/>
      <c r="K876" s="487"/>
      <c r="L876" s="487"/>
      <c r="M876" s="487"/>
      <c r="N876" s="487"/>
      <c r="O876" s="487"/>
      <c r="P876" s="487"/>
      <c r="Q876" s="487"/>
    </row>
    <row r="877" ht="25.15" customHeight="true" x14ac:dyDescent="0.2">
      <c r="C877" s="487"/>
      <c r="D877" s="487"/>
      <c r="E877" s="487"/>
      <c r="F877" s="487"/>
      <c r="G877" s="487"/>
      <c r="H877" s="487"/>
      <c r="I877" s="487"/>
      <c r="J877" s="487"/>
      <c r="K877" s="487"/>
      <c r="L877" s="487"/>
      <c r="M877" s="487"/>
      <c r="N877" s="487"/>
      <c r="O877" s="487"/>
      <c r="P877" s="487"/>
      <c r="Q877" s="487"/>
    </row>
    <row r="878" ht="25.15" customHeight="true" x14ac:dyDescent="0.2">
      <c r="C878" s="487"/>
      <c r="D878" s="487"/>
      <c r="E878" s="487"/>
      <c r="F878" s="487"/>
      <c r="G878" s="487"/>
      <c r="H878" s="487"/>
      <c r="I878" s="487"/>
      <c r="J878" s="487"/>
      <c r="K878" s="487"/>
      <c r="L878" s="487"/>
      <c r="M878" s="487"/>
      <c r="N878" s="487"/>
      <c r="O878" s="487"/>
      <c r="P878" s="487"/>
      <c r="Q878" s="487"/>
    </row>
    <row r="879" ht="25.15" customHeight="true" x14ac:dyDescent="0.2">
      <c r="C879" s="487"/>
      <c r="D879" s="487"/>
      <c r="E879" s="487"/>
      <c r="F879" s="487"/>
      <c r="G879" s="487"/>
      <c r="H879" s="487"/>
      <c r="I879" s="487"/>
      <c r="J879" s="487"/>
      <c r="K879" s="487"/>
      <c r="L879" s="487"/>
      <c r="M879" s="487"/>
      <c r="N879" s="487"/>
      <c r="O879" s="487"/>
      <c r="P879" s="487"/>
      <c r="Q879" s="487"/>
    </row>
    <row r="880" ht="25.15" customHeight="true" x14ac:dyDescent="0.2">
      <c r="C880" s="487"/>
      <c r="D880" s="487"/>
      <c r="E880" s="487"/>
      <c r="F880" s="487"/>
      <c r="G880" s="487"/>
      <c r="H880" s="487"/>
      <c r="I880" s="487"/>
      <c r="J880" s="487"/>
      <c r="K880" s="487"/>
      <c r="L880" s="487"/>
      <c r="M880" s="487"/>
      <c r="N880" s="487"/>
      <c r="O880" s="487"/>
      <c r="P880" s="487"/>
      <c r="Q880" s="487"/>
    </row>
    <row r="881" ht="25.15" customHeight="true" x14ac:dyDescent="0.2">
      <c r="C881" s="487"/>
      <c r="D881" s="487"/>
      <c r="E881" s="487"/>
      <c r="F881" s="487"/>
      <c r="G881" s="487"/>
      <c r="H881" s="487"/>
      <c r="I881" s="487"/>
      <c r="J881" s="487"/>
      <c r="K881" s="487"/>
      <c r="L881" s="487"/>
      <c r="M881" s="487"/>
      <c r="N881" s="487"/>
      <c r="O881" s="487"/>
      <c r="P881" s="487"/>
      <c r="Q881" s="487"/>
    </row>
    <row r="882" ht="25.15" customHeight="true" x14ac:dyDescent="0.2">
      <c r="C882" s="487"/>
      <c r="D882" s="487"/>
      <c r="E882" s="487"/>
      <c r="F882" s="487"/>
      <c r="G882" s="487"/>
      <c r="H882" s="487"/>
      <c r="I882" s="487"/>
      <c r="J882" s="487"/>
      <c r="K882" s="487"/>
      <c r="L882" s="487"/>
      <c r="M882" s="487"/>
      <c r="N882" s="487"/>
      <c r="O882" s="487"/>
      <c r="P882" s="487"/>
      <c r="Q882" s="487"/>
    </row>
    <row r="883" ht="25.15" customHeight="true" x14ac:dyDescent="0.2">
      <c r="C883" s="487"/>
      <c r="D883" s="487"/>
      <c r="E883" s="487"/>
      <c r="F883" s="487"/>
      <c r="G883" s="487"/>
      <c r="H883" s="487"/>
      <c r="I883" s="487"/>
      <c r="J883" s="487"/>
      <c r="K883" s="487"/>
      <c r="L883" s="487"/>
      <c r="M883" s="487"/>
      <c r="N883" s="487"/>
      <c r="O883" s="487"/>
      <c r="P883" s="487"/>
      <c r="Q883" s="487"/>
    </row>
    <row r="884" ht="25.15" customHeight="true" x14ac:dyDescent="0.2">
      <c r="C884" s="487"/>
      <c r="D884" s="487"/>
      <c r="E884" s="487"/>
      <c r="F884" s="487"/>
      <c r="G884" s="487"/>
      <c r="H884" s="487"/>
      <c r="I884" s="487"/>
      <c r="J884" s="487"/>
      <c r="K884" s="487"/>
      <c r="L884" s="487"/>
      <c r="M884" s="487"/>
      <c r="N884" s="487"/>
      <c r="O884" s="487"/>
      <c r="P884" s="487"/>
      <c r="Q884" s="487"/>
    </row>
    <row r="885" ht="25.15" customHeight="true" x14ac:dyDescent="0.2">
      <c r="C885" s="487"/>
      <c r="D885" s="487"/>
      <c r="E885" s="487"/>
      <c r="F885" s="487"/>
      <c r="G885" s="487"/>
      <c r="H885" s="487"/>
      <c r="I885" s="487"/>
      <c r="J885" s="487"/>
      <c r="K885" s="487"/>
      <c r="L885" s="487"/>
      <c r="M885" s="487"/>
      <c r="N885" s="487"/>
      <c r="O885" s="487"/>
      <c r="P885" s="487"/>
      <c r="Q885" s="487"/>
    </row>
    <row r="886" ht="25.15" customHeight="true" x14ac:dyDescent="0.2">
      <c r="C886" s="487"/>
      <c r="D886" s="487"/>
      <c r="E886" s="487"/>
      <c r="F886" s="487"/>
      <c r="G886" s="487"/>
      <c r="H886" s="487"/>
      <c r="I886" s="487"/>
      <c r="J886" s="487"/>
      <c r="K886" s="487"/>
      <c r="L886" s="487"/>
      <c r="M886" s="487"/>
      <c r="N886" s="487"/>
      <c r="O886" s="487"/>
      <c r="P886" s="487"/>
      <c r="Q886" s="487"/>
    </row>
    <row r="887" ht="25.15" customHeight="true" x14ac:dyDescent="0.2">
      <c r="C887" s="487"/>
      <c r="D887" s="487"/>
      <c r="E887" s="487"/>
      <c r="F887" s="487"/>
      <c r="G887" s="487"/>
      <c r="H887" s="487"/>
      <c r="I887" s="487"/>
      <c r="J887" s="487"/>
      <c r="K887" s="487"/>
      <c r="L887" s="487"/>
      <c r="M887" s="487"/>
      <c r="N887" s="487"/>
      <c r="O887" s="487"/>
      <c r="P887" s="487"/>
      <c r="Q887" s="487"/>
    </row>
    <row r="888" ht="25.15" customHeight="true" x14ac:dyDescent="0.2">
      <c r="C888" s="487"/>
      <c r="D888" s="487"/>
      <c r="E888" s="487"/>
      <c r="F888" s="487"/>
      <c r="G888" s="487"/>
      <c r="H888" s="487"/>
      <c r="I888" s="487"/>
      <c r="J888" s="487"/>
      <c r="K888" s="487"/>
      <c r="L888" s="487"/>
      <c r="M888" s="487"/>
      <c r="N888" s="487"/>
      <c r="O888" s="487"/>
      <c r="P888" s="487"/>
      <c r="Q888" s="487"/>
    </row>
    <row r="889" ht="25.15" customHeight="true" x14ac:dyDescent="0.2">
      <c r="C889" s="487"/>
      <c r="D889" s="487"/>
      <c r="E889" s="487"/>
      <c r="F889" s="487"/>
      <c r="G889" s="487"/>
      <c r="H889" s="487"/>
      <c r="I889" s="487"/>
      <c r="J889" s="487"/>
      <c r="K889" s="487"/>
      <c r="L889" s="487"/>
      <c r="M889" s="487"/>
      <c r="N889" s="487"/>
      <c r="O889" s="487"/>
      <c r="P889" s="487"/>
      <c r="Q889" s="487"/>
    </row>
    <row r="890" ht="25.15" customHeight="true" x14ac:dyDescent="0.2">
      <c r="C890" s="487"/>
      <c r="D890" s="487"/>
      <c r="E890" s="487"/>
      <c r="F890" s="487"/>
      <c r="G890" s="487"/>
      <c r="H890" s="487"/>
      <c r="I890" s="487"/>
      <c r="J890" s="487"/>
      <c r="K890" s="487"/>
      <c r="L890" s="487"/>
      <c r="M890" s="487"/>
      <c r="N890" s="487"/>
      <c r="O890" s="487"/>
      <c r="P890" s="487"/>
      <c r="Q890" s="487"/>
    </row>
    <row r="891" ht="25.15" customHeight="true" x14ac:dyDescent="0.2">
      <c r="C891" s="487"/>
      <c r="D891" s="487"/>
      <c r="E891" s="487"/>
      <c r="F891" s="487"/>
      <c r="G891" s="487"/>
      <c r="H891" s="487"/>
      <c r="I891" s="487"/>
      <c r="J891" s="487"/>
      <c r="K891" s="487"/>
      <c r="L891" s="487"/>
      <c r="M891" s="487"/>
      <c r="N891" s="487"/>
      <c r="O891" s="487"/>
      <c r="P891" s="487"/>
      <c r="Q891" s="487"/>
    </row>
    <row r="892" ht="25.15" customHeight="true" x14ac:dyDescent="0.2">
      <c r="C892" s="487"/>
      <c r="D892" s="487"/>
      <c r="E892" s="487"/>
      <c r="F892" s="487"/>
      <c r="G892" s="487"/>
      <c r="H892" s="487"/>
      <c r="I892" s="487"/>
      <c r="J892" s="487"/>
      <c r="K892" s="487"/>
      <c r="L892" s="487"/>
      <c r="M892" s="487"/>
      <c r="N892" s="487"/>
      <c r="O892" s="487"/>
      <c r="P892" s="487"/>
      <c r="Q892" s="487"/>
    </row>
    <row r="893" ht="25.15" customHeight="true" x14ac:dyDescent="0.2">
      <c r="C893" s="487"/>
      <c r="D893" s="487"/>
      <c r="E893" s="487"/>
      <c r="F893" s="487"/>
      <c r="G893" s="487"/>
      <c r="H893" s="487"/>
      <c r="I893" s="487"/>
      <c r="J893" s="487"/>
      <c r="K893" s="487"/>
      <c r="L893" s="487"/>
      <c r="M893" s="487"/>
      <c r="N893" s="487"/>
      <c r="O893" s="487"/>
      <c r="P893" s="487"/>
      <c r="Q893" s="487"/>
    </row>
    <row r="894" ht="25.15" customHeight="true" x14ac:dyDescent="0.2">
      <c r="C894" s="487"/>
      <c r="D894" s="487"/>
      <c r="E894" s="487"/>
      <c r="F894" s="487"/>
      <c r="G894" s="487"/>
      <c r="H894" s="487"/>
      <c r="I894" s="487"/>
      <c r="J894" s="487"/>
      <c r="K894" s="487"/>
      <c r="L894" s="487"/>
      <c r="M894" s="487"/>
      <c r="N894" s="487"/>
      <c r="O894" s="487"/>
      <c r="P894" s="487"/>
      <c r="Q894" s="487"/>
    </row>
    <row r="895" ht="25.15" customHeight="true" x14ac:dyDescent="0.2">
      <c r="C895" s="487"/>
      <c r="D895" s="487"/>
      <c r="E895" s="487"/>
      <c r="F895" s="487"/>
      <c r="G895" s="487"/>
      <c r="H895" s="487"/>
      <c r="I895" s="487"/>
      <c r="J895" s="487"/>
      <c r="K895" s="487"/>
      <c r="L895" s="487"/>
      <c r="M895" s="487"/>
      <c r="N895" s="487"/>
      <c r="O895" s="487"/>
      <c r="P895" s="487"/>
      <c r="Q895" s="487"/>
    </row>
    <row r="896" ht="25.15" customHeight="true" x14ac:dyDescent="0.2">
      <c r="C896" s="487"/>
      <c r="D896" s="487"/>
      <c r="E896" s="487"/>
      <c r="F896" s="487"/>
      <c r="G896" s="487"/>
      <c r="H896" s="487"/>
      <c r="I896" s="487"/>
      <c r="J896" s="487"/>
      <c r="K896" s="487"/>
      <c r="L896" s="487"/>
      <c r="M896" s="487"/>
      <c r="N896" s="487"/>
      <c r="O896" s="487"/>
      <c r="P896" s="487"/>
      <c r="Q896" s="487"/>
    </row>
    <row r="897" ht="25.15" customHeight="true" x14ac:dyDescent="0.2">
      <c r="C897" s="487"/>
      <c r="D897" s="487"/>
      <c r="E897" s="487"/>
      <c r="F897" s="487"/>
      <c r="G897" s="487"/>
      <c r="H897" s="487"/>
      <c r="I897" s="487"/>
      <c r="J897" s="487"/>
      <c r="K897" s="487"/>
      <c r="L897" s="487"/>
      <c r="M897" s="487"/>
      <c r="N897" s="487"/>
      <c r="O897" s="487"/>
      <c r="P897" s="487"/>
      <c r="Q897" s="487"/>
    </row>
    <row r="898" ht="25.15" customHeight="true" x14ac:dyDescent="0.2">
      <c r="C898" s="487"/>
      <c r="D898" s="487"/>
      <c r="E898" s="487"/>
      <c r="F898" s="487"/>
      <c r="G898" s="487"/>
      <c r="H898" s="487"/>
      <c r="I898" s="487"/>
      <c r="J898" s="487"/>
      <c r="K898" s="487"/>
      <c r="L898" s="487"/>
      <c r="M898" s="487"/>
      <c r="N898" s="487"/>
      <c r="O898" s="487"/>
      <c r="P898" s="487"/>
      <c r="Q898" s="487"/>
    </row>
    <row r="899" ht="25.15" customHeight="true" x14ac:dyDescent="0.2">
      <c r="C899" s="487"/>
      <c r="D899" s="487"/>
      <c r="E899" s="487"/>
      <c r="F899" s="487"/>
      <c r="G899" s="487"/>
      <c r="H899" s="487"/>
      <c r="I899" s="487"/>
      <c r="J899" s="487"/>
      <c r="K899" s="487"/>
      <c r="L899" s="487"/>
      <c r="M899" s="487"/>
      <c r="N899" s="487"/>
      <c r="O899" s="487"/>
      <c r="P899" s="487"/>
      <c r="Q899" s="487"/>
    </row>
    <row r="900" ht="25.15" customHeight="true" x14ac:dyDescent="0.2">
      <c r="C900" s="487"/>
      <c r="D900" s="487"/>
      <c r="E900" s="487"/>
      <c r="F900" s="487"/>
      <c r="G900" s="487"/>
      <c r="H900" s="487"/>
      <c r="I900" s="487"/>
      <c r="J900" s="487"/>
      <c r="K900" s="487"/>
      <c r="L900" s="487"/>
      <c r="M900" s="487"/>
      <c r="N900" s="487"/>
      <c r="O900" s="487"/>
      <c r="P900" s="487"/>
      <c r="Q900" s="487"/>
    </row>
    <row r="901" ht="25.15" customHeight="true" x14ac:dyDescent="0.2">
      <c r="C901" s="487"/>
      <c r="D901" s="487"/>
      <c r="E901" s="487"/>
      <c r="F901" s="487"/>
      <c r="G901" s="487"/>
      <c r="H901" s="487"/>
      <c r="I901" s="487"/>
      <c r="J901" s="487"/>
      <c r="K901" s="487"/>
      <c r="L901" s="487"/>
      <c r="M901" s="487"/>
      <c r="N901" s="487"/>
      <c r="O901" s="487"/>
      <c r="P901" s="487"/>
      <c r="Q901" s="487"/>
    </row>
    <row r="902" ht="25.15" customHeight="true" x14ac:dyDescent="0.2">
      <c r="C902" s="487"/>
      <c r="D902" s="487"/>
      <c r="E902" s="487"/>
      <c r="F902" s="487"/>
      <c r="G902" s="487"/>
      <c r="H902" s="487"/>
      <c r="I902" s="487"/>
      <c r="J902" s="487"/>
      <c r="K902" s="487"/>
      <c r="L902" s="487"/>
      <c r="M902" s="487"/>
      <c r="N902" s="487"/>
      <c r="O902" s="487"/>
      <c r="P902" s="487"/>
      <c r="Q902" s="487"/>
    </row>
    <row r="903" ht="25.15" customHeight="true" x14ac:dyDescent="0.2">
      <c r="C903" s="487"/>
      <c r="D903" s="487"/>
      <c r="E903" s="487"/>
      <c r="F903" s="487"/>
      <c r="G903" s="487"/>
      <c r="H903" s="487"/>
      <c r="I903" s="487"/>
      <c r="J903" s="487"/>
      <c r="K903" s="487"/>
      <c r="L903" s="487"/>
      <c r="M903" s="487"/>
      <c r="N903" s="487"/>
      <c r="O903" s="487"/>
      <c r="P903" s="487"/>
      <c r="Q903" s="487"/>
    </row>
    <row r="904" ht="25.15" customHeight="true" x14ac:dyDescent="0.2">
      <c r="C904" s="487"/>
      <c r="D904" s="487"/>
      <c r="E904" s="487"/>
      <c r="F904" s="487"/>
      <c r="G904" s="487"/>
      <c r="H904" s="487"/>
      <c r="I904" s="487"/>
      <c r="J904" s="487"/>
      <c r="K904" s="487"/>
      <c r="L904" s="487"/>
      <c r="M904" s="487"/>
      <c r="N904" s="487"/>
      <c r="O904" s="487"/>
      <c r="P904" s="487"/>
      <c r="Q904" s="487"/>
    </row>
    <row r="905" ht="25.15" customHeight="true" x14ac:dyDescent="0.2">
      <c r="C905" s="487"/>
      <c r="D905" s="487"/>
      <c r="E905" s="487"/>
      <c r="F905" s="487"/>
      <c r="G905" s="487"/>
      <c r="H905" s="487"/>
      <c r="I905" s="487"/>
      <c r="J905" s="487"/>
      <c r="K905" s="487"/>
      <c r="L905" s="487"/>
      <c r="M905" s="487"/>
      <c r="N905" s="487"/>
      <c r="O905" s="487"/>
      <c r="P905" s="487"/>
      <c r="Q905" s="487"/>
    </row>
    <row r="906" ht="25.15" customHeight="true" x14ac:dyDescent="0.2">
      <c r="C906" s="487"/>
      <c r="D906" s="487"/>
      <c r="E906" s="487"/>
      <c r="F906" s="487"/>
      <c r="G906" s="487"/>
      <c r="H906" s="487"/>
      <c r="I906" s="487"/>
      <c r="J906" s="487"/>
      <c r="K906" s="487"/>
      <c r="L906" s="487"/>
      <c r="M906" s="487"/>
      <c r="N906" s="487"/>
      <c r="O906" s="487"/>
      <c r="P906" s="487"/>
      <c r="Q906" s="487"/>
    </row>
    <row r="907" ht="25.15" customHeight="true" x14ac:dyDescent="0.2">
      <c r="C907" s="487"/>
      <c r="D907" s="487"/>
      <c r="E907" s="487"/>
      <c r="F907" s="487"/>
      <c r="G907" s="487"/>
      <c r="H907" s="487"/>
      <c r="I907" s="487"/>
      <c r="J907" s="487"/>
      <c r="K907" s="487"/>
      <c r="L907" s="487"/>
      <c r="M907" s="487"/>
      <c r="N907" s="487"/>
      <c r="O907" s="487"/>
      <c r="P907" s="487"/>
      <c r="Q907" s="487"/>
    </row>
    <row r="908" ht="25.15" customHeight="true" x14ac:dyDescent="0.2">
      <c r="C908" s="487"/>
      <c r="D908" s="487"/>
      <c r="E908" s="487"/>
      <c r="F908" s="487"/>
      <c r="G908" s="487"/>
      <c r="H908" s="487"/>
      <c r="I908" s="487"/>
      <c r="J908" s="487"/>
      <c r="K908" s="487"/>
      <c r="L908" s="487"/>
      <c r="M908" s="487"/>
      <c r="N908" s="487"/>
      <c r="O908" s="487"/>
      <c r="P908" s="487"/>
      <c r="Q908" s="487"/>
    </row>
    <row r="909" ht="25.15" customHeight="true" x14ac:dyDescent="0.2">
      <c r="C909" s="487"/>
      <c r="D909" s="487"/>
      <c r="E909" s="487"/>
      <c r="F909" s="487"/>
      <c r="G909" s="487"/>
      <c r="H909" s="487"/>
      <c r="I909" s="487"/>
      <c r="J909" s="487"/>
      <c r="K909" s="487"/>
      <c r="L909" s="487"/>
      <c r="M909" s="487"/>
      <c r="N909" s="487"/>
      <c r="O909" s="487"/>
      <c r="P909" s="487"/>
      <c r="Q909" s="487"/>
    </row>
    <row r="910" ht="25.15" customHeight="true" x14ac:dyDescent="0.2">
      <c r="C910" s="487"/>
      <c r="D910" s="487"/>
      <c r="E910" s="487"/>
      <c r="F910" s="487"/>
      <c r="G910" s="487"/>
      <c r="H910" s="487"/>
      <c r="I910" s="487"/>
      <c r="J910" s="487"/>
      <c r="K910" s="487"/>
      <c r="L910" s="487"/>
      <c r="M910" s="487"/>
      <c r="N910" s="487"/>
      <c r="O910" s="487"/>
      <c r="P910" s="487"/>
      <c r="Q910" s="487"/>
    </row>
    <row r="911" ht="25.15" customHeight="true" x14ac:dyDescent="0.2">
      <c r="C911" s="487"/>
      <c r="D911" s="487"/>
      <c r="E911" s="487"/>
      <c r="F911" s="487"/>
      <c r="G911" s="487"/>
      <c r="H911" s="487"/>
      <c r="I911" s="487"/>
      <c r="J911" s="487"/>
      <c r="K911" s="487"/>
      <c r="L911" s="487"/>
      <c r="M911" s="487"/>
      <c r="N911" s="487"/>
      <c r="O911" s="487"/>
      <c r="P911" s="487"/>
      <c r="Q911" s="487"/>
    </row>
    <row r="912" ht="25.15" customHeight="true" x14ac:dyDescent="0.2">
      <c r="C912" s="487"/>
      <c r="D912" s="487"/>
      <c r="E912" s="487"/>
      <c r="F912" s="487"/>
      <c r="G912" s="487"/>
      <c r="H912" s="487"/>
      <c r="I912" s="487"/>
      <c r="J912" s="487"/>
      <c r="K912" s="487"/>
      <c r="L912" s="487"/>
      <c r="M912" s="487"/>
      <c r="N912" s="487"/>
      <c r="O912" s="487"/>
      <c r="P912" s="487"/>
      <c r="Q912" s="487"/>
    </row>
    <row r="913" ht="25.15" customHeight="true" x14ac:dyDescent="0.2">
      <c r="C913" s="487"/>
      <c r="D913" s="487"/>
      <c r="E913" s="487"/>
      <c r="F913" s="487"/>
      <c r="G913" s="487"/>
      <c r="H913" s="487"/>
      <c r="I913" s="487"/>
      <c r="J913" s="487"/>
      <c r="K913" s="487"/>
      <c r="L913" s="487"/>
      <c r="M913" s="487"/>
      <c r="N913" s="487"/>
      <c r="O913" s="487"/>
      <c r="P913" s="487"/>
      <c r="Q913" s="487"/>
    </row>
    <row r="914" ht="25.15" customHeight="true" x14ac:dyDescent="0.2">
      <c r="C914" s="487"/>
      <c r="D914" s="487"/>
      <c r="E914" s="487"/>
      <c r="F914" s="487"/>
      <c r="G914" s="487"/>
      <c r="H914" s="487"/>
      <c r="I914" s="487"/>
      <c r="J914" s="487"/>
      <c r="K914" s="487"/>
      <c r="L914" s="487"/>
      <c r="M914" s="487"/>
      <c r="N914" s="487"/>
      <c r="O914" s="487"/>
      <c r="P914" s="487"/>
      <c r="Q914" s="487"/>
    </row>
    <row r="915" ht="25.15" customHeight="true" x14ac:dyDescent="0.2">
      <c r="C915" s="487"/>
      <c r="D915" s="487"/>
      <c r="E915" s="487"/>
      <c r="F915" s="487"/>
      <c r="G915" s="487"/>
      <c r="H915" s="487"/>
      <c r="I915" s="487"/>
      <c r="J915" s="487"/>
      <c r="K915" s="487"/>
      <c r="L915" s="487"/>
      <c r="M915" s="487"/>
      <c r="N915" s="487"/>
      <c r="O915" s="487"/>
      <c r="P915" s="487"/>
      <c r="Q915" s="487"/>
    </row>
    <row r="916" ht="25.15" customHeight="true" x14ac:dyDescent="0.2">
      <c r="C916" s="487"/>
      <c r="D916" s="487"/>
      <c r="E916" s="487"/>
      <c r="F916" s="487"/>
      <c r="G916" s="487"/>
      <c r="H916" s="487"/>
      <c r="I916" s="487"/>
      <c r="J916" s="487"/>
      <c r="K916" s="487"/>
      <c r="L916" s="487"/>
      <c r="M916" s="487"/>
      <c r="N916" s="487"/>
      <c r="O916" s="487"/>
      <c r="P916" s="487"/>
      <c r="Q916" s="487"/>
    </row>
    <row r="917" ht="25.15" customHeight="true" x14ac:dyDescent="0.2">
      <c r="C917" s="487"/>
      <c r="D917" s="487"/>
      <c r="E917" s="487"/>
      <c r="F917" s="487"/>
      <c r="G917" s="487"/>
      <c r="H917" s="487"/>
      <c r="I917" s="487"/>
      <c r="J917" s="487"/>
      <c r="K917" s="487"/>
      <c r="L917" s="487"/>
      <c r="M917" s="487"/>
      <c r="N917" s="487"/>
      <c r="O917" s="487"/>
      <c r="P917" s="487"/>
      <c r="Q917" s="487"/>
    </row>
    <row r="918" ht="25.15" customHeight="true" x14ac:dyDescent="0.2">
      <c r="C918" s="487"/>
      <c r="D918" s="487"/>
      <c r="E918" s="487"/>
      <c r="F918" s="487"/>
      <c r="G918" s="487"/>
      <c r="H918" s="487"/>
      <c r="I918" s="487"/>
      <c r="J918" s="487"/>
      <c r="K918" s="487"/>
      <c r="L918" s="487"/>
      <c r="M918" s="487"/>
      <c r="N918" s="487"/>
      <c r="O918" s="487"/>
      <c r="P918" s="487"/>
      <c r="Q918" s="487"/>
    </row>
    <row r="919" ht="25.15" customHeight="true" x14ac:dyDescent="0.2">
      <c r="C919" s="487"/>
      <c r="D919" s="487"/>
      <c r="E919" s="487"/>
      <c r="F919" s="487"/>
      <c r="G919" s="487"/>
      <c r="H919" s="487"/>
      <c r="I919" s="487"/>
      <c r="J919" s="487"/>
      <c r="K919" s="487"/>
      <c r="L919" s="487"/>
      <c r="M919" s="487"/>
      <c r="N919" s="487"/>
      <c r="O919" s="487"/>
      <c r="P919" s="487"/>
      <c r="Q919" s="487"/>
    </row>
    <row r="920" ht="25.15" customHeight="true" x14ac:dyDescent="0.2">
      <c r="C920" s="487"/>
      <c r="D920" s="487"/>
      <c r="E920" s="487"/>
      <c r="F920" s="487"/>
      <c r="G920" s="487"/>
      <c r="H920" s="487"/>
      <c r="I920" s="487"/>
      <c r="J920" s="487"/>
      <c r="K920" s="487"/>
      <c r="L920" s="487"/>
      <c r="M920" s="487"/>
      <c r="N920" s="487"/>
      <c r="O920" s="487"/>
      <c r="P920" s="487"/>
      <c r="Q920" s="487"/>
    </row>
    <row r="921" ht="25.15" customHeight="true" x14ac:dyDescent="0.2">
      <c r="C921" s="487"/>
      <c r="D921" s="487"/>
      <c r="E921" s="487"/>
      <c r="F921" s="487"/>
      <c r="G921" s="487"/>
      <c r="H921" s="487"/>
      <c r="I921" s="487"/>
      <c r="J921" s="487"/>
      <c r="K921" s="487"/>
      <c r="L921" s="487"/>
      <c r="M921" s="487"/>
      <c r="N921" s="487"/>
      <c r="O921" s="487"/>
      <c r="P921" s="487"/>
      <c r="Q921" s="487"/>
    </row>
    <row r="922" ht="25.15" customHeight="true" x14ac:dyDescent="0.2">
      <c r="C922" s="487"/>
      <c r="D922" s="487"/>
      <c r="E922" s="487"/>
      <c r="F922" s="487"/>
      <c r="G922" s="487"/>
      <c r="H922" s="487"/>
      <c r="I922" s="487"/>
      <c r="J922" s="487"/>
      <c r="K922" s="487"/>
      <c r="L922" s="487"/>
      <c r="M922" s="487"/>
      <c r="N922" s="487"/>
      <c r="O922" s="487"/>
      <c r="P922" s="487"/>
      <c r="Q922" s="487"/>
    </row>
    <row r="923" ht="25.15" customHeight="true" x14ac:dyDescent="0.2">
      <c r="C923" s="487"/>
      <c r="D923" s="487"/>
      <c r="E923" s="487"/>
      <c r="F923" s="487"/>
      <c r="G923" s="487"/>
      <c r="H923" s="487"/>
      <c r="I923" s="487"/>
      <c r="J923" s="487"/>
      <c r="K923" s="487"/>
      <c r="L923" s="487"/>
      <c r="M923" s="487"/>
      <c r="N923" s="487"/>
      <c r="O923" s="487"/>
      <c r="P923" s="487"/>
      <c r="Q923" s="487"/>
    </row>
    <row r="924" ht="25.15" customHeight="true" x14ac:dyDescent="0.2">
      <c r="C924" s="487"/>
      <c r="D924" s="487"/>
      <c r="E924" s="487"/>
      <c r="F924" s="487"/>
      <c r="G924" s="487"/>
      <c r="H924" s="487"/>
      <c r="I924" s="487"/>
      <c r="J924" s="487"/>
      <c r="K924" s="487"/>
      <c r="L924" s="487"/>
      <c r="M924" s="487"/>
      <c r="N924" s="487"/>
      <c r="O924" s="487"/>
      <c r="P924" s="487"/>
      <c r="Q924" s="487"/>
    </row>
    <row r="925" ht="25.15" customHeight="true" x14ac:dyDescent="0.2">
      <c r="C925" s="487"/>
      <c r="D925" s="487"/>
      <c r="E925" s="487"/>
      <c r="F925" s="487"/>
      <c r="G925" s="487"/>
      <c r="H925" s="487"/>
      <c r="I925" s="487"/>
      <c r="J925" s="487"/>
      <c r="K925" s="487"/>
      <c r="L925" s="487"/>
      <c r="M925" s="487"/>
      <c r="N925" s="487"/>
      <c r="O925" s="487"/>
      <c r="P925" s="487"/>
      <c r="Q925" s="487"/>
    </row>
    <row r="926" ht="25.15" customHeight="true" x14ac:dyDescent="0.2">
      <c r="C926" s="487"/>
      <c r="D926" s="487"/>
      <c r="E926" s="487"/>
      <c r="F926" s="487"/>
      <c r="G926" s="487"/>
      <c r="H926" s="487"/>
      <c r="I926" s="487"/>
      <c r="J926" s="487"/>
      <c r="K926" s="487"/>
      <c r="L926" s="487"/>
      <c r="M926" s="487"/>
      <c r="N926" s="487"/>
      <c r="O926" s="487"/>
      <c r="P926" s="487"/>
      <c r="Q926" s="487"/>
    </row>
    <row r="927" ht="25.15" customHeight="true" x14ac:dyDescent="0.2">
      <c r="C927" s="487"/>
      <c r="D927" s="487"/>
      <c r="E927" s="487"/>
      <c r="F927" s="487"/>
      <c r="G927" s="487"/>
      <c r="H927" s="487"/>
      <c r="I927" s="487"/>
      <c r="J927" s="487"/>
      <c r="K927" s="487"/>
      <c r="L927" s="487"/>
      <c r="M927" s="487"/>
      <c r="N927" s="487"/>
      <c r="O927" s="487"/>
      <c r="P927" s="487"/>
      <c r="Q927" s="487"/>
    </row>
    <row r="928" ht="25.15" customHeight="true" x14ac:dyDescent="0.2">
      <c r="C928" s="487"/>
      <c r="D928" s="487"/>
      <c r="E928" s="487"/>
      <c r="F928" s="487"/>
      <c r="G928" s="487"/>
      <c r="H928" s="487"/>
      <c r="I928" s="487"/>
      <c r="J928" s="487"/>
      <c r="K928" s="487"/>
      <c r="L928" s="487"/>
      <c r="M928" s="487"/>
      <c r="N928" s="487"/>
      <c r="O928" s="487"/>
      <c r="P928" s="487"/>
      <c r="Q928" s="487"/>
    </row>
    <row r="929" ht="25.15" customHeight="true" x14ac:dyDescent="0.2">
      <c r="C929" s="487"/>
      <c r="D929" s="487"/>
      <c r="E929" s="487"/>
      <c r="F929" s="487"/>
      <c r="G929" s="487"/>
      <c r="H929" s="487"/>
      <c r="I929" s="487"/>
      <c r="J929" s="487"/>
      <c r="K929" s="487"/>
      <c r="L929" s="487"/>
      <c r="M929" s="487"/>
      <c r="N929" s="487"/>
      <c r="O929" s="487"/>
      <c r="P929" s="487"/>
      <c r="Q929" s="487"/>
    </row>
    <row r="930" ht="25.15" customHeight="true" x14ac:dyDescent="0.2">
      <c r="C930" s="487"/>
      <c r="D930" s="487"/>
      <c r="E930" s="487"/>
      <c r="F930" s="487"/>
      <c r="G930" s="487"/>
      <c r="H930" s="487"/>
      <c r="I930" s="487"/>
      <c r="J930" s="487"/>
      <c r="K930" s="487"/>
      <c r="L930" s="487"/>
      <c r="M930" s="487"/>
      <c r="N930" s="487"/>
      <c r="O930" s="487"/>
      <c r="P930" s="487"/>
      <c r="Q930" s="487"/>
    </row>
    <row r="931" ht="25.15" customHeight="true" x14ac:dyDescent="0.2">
      <c r="C931" s="487"/>
      <c r="D931" s="487"/>
      <c r="E931" s="487"/>
      <c r="F931" s="487"/>
      <c r="G931" s="487"/>
      <c r="H931" s="487"/>
      <c r="I931" s="487"/>
      <c r="J931" s="487"/>
      <c r="K931" s="487"/>
      <c r="L931" s="487"/>
      <c r="M931" s="487"/>
      <c r="N931" s="487"/>
      <c r="O931" s="487"/>
      <c r="P931" s="487"/>
      <c r="Q931" s="487"/>
    </row>
    <row r="932" ht="25.15" customHeight="true" x14ac:dyDescent="0.2">
      <c r="C932" s="487"/>
      <c r="D932" s="487"/>
      <c r="E932" s="487"/>
      <c r="F932" s="487"/>
      <c r="G932" s="487"/>
      <c r="H932" s="487"/>
      <c r="I932" s="487"/>
      <c r="J932" s="487"/>
      <c r="K932" s="487"/>
      <c r="L932" s="487"/>
      <c r="M932" s="487"/>
      <c r="N932" s="487"/>
      <c r="O932" s="487"/>
      <c r="P932" s="487"/>
      <c r="Q932" s="487"/>
    </row>
    <row r="933" ht="25.15" customHeight="true" x14ac:dyDescent="0.2">
      <c r="C933" s="487"/>
      <c r="D933" s="487"/>
      <c r="E933" s="487"/>
      <c r="F933" s="487"/>
      <c r="G933" s="487"/>
      <c r="H933" s="487"/>
      <c r="I933" s="487"/>
      <c r="J933" s="487"/>
      <c r="K933" s="487"/>
      <c r="L933" s="487"/>
      <c r="M933" s="487"/>
      <c r="N933" s="487"/>
      <c r="O933" s="487"/>
      <c r="P933" s="487"/>
      <c r="Q933" s="487"/>
    </row>
    <row r="934" ht="25.15" customHeight="true" x14ac:dyDescent="0.2">
      <c r="C934" s="487"/>
      <c r="D934" s="487"/>
      <c r="E934" s="487"/>
      <c r="F934" s="487"/>
      <c r="G934" s="487"/>
      <c r="H934" s="487"/>
      <c r="I934" s="487"/>
      <c r="J934" s="487"/>
      <c r="K934" s="487"/>
      <c r="L934" s="487"/>
      <c r="M934" s="487"/>
      <c r="N934" s="487"/>
      <c r="O934" s="487"/>
      <c r="P934" s="487"/>
      <c r="Q934" s="487"/>
    </row>
    <row r="935" ht="25.15" customHeight="true" x14ac:dyDescent="0.2">
      <c r="C935" s="487"/>
      <c r="D935" s="487"/>
      <c r="E935" s="487"/>
      <c r="F935" s="487"/>
      <c r="G935" s="487"/>
      <c r="H935" s="487"/>
      <c r="I935" s="487"/>
      <c r="J935" s="487"/>
      <c r="K935" s="487"/>
      <c r="L935" s="487"/>
      <c r="M935" s="487"/>
      <c r="N935" s="487"/>
      <c r="O935" s="487"/>
      <c r="P935" s="487"/>
      <c r="Q935" s="487"/>
    </row>
    <row r="936" ht="25.15" customHeight="true" x14ac:dyDescent="0.2">
      <c r="C936" s="487"/>
      <c r="D936" s="487"/>
      <c r="E936" s="487"/>
      <c r="F936" s="487"/>
      <c r="G936" s="487"/>
      <c r="H936" s="487"/>
      <c r="I936" s="487"/>
      <c r="J936" s="487"/>
      <c r="K936" s="487"/>
      <c r="L936" s="487"/>
      <c r="M936" s="487"/>
      <c r="N936" s="487"/>
      <c r="O936" s="487"/>
      <c r="P936" s="487"/>
      <c r="Q936" s="487"/>
    </row>
    <row r="937" ht="25.15" customHeight="true" x14ac:dyDescent="0.2">
      <c r="C937" s="487"/>
      <c r="D937" s="487"/>
      <c r="E937" s="487"/>
      <c r="F937" s="487"/>
      <c r="G937" s="487"/>
      <c r="H937" s="487"/>
      <c r="I937" s="487"/>
      <c r="J937" s="487"/>
      <c r="K937" s="487"/>
      <c r="L937" s="487"/>
      <c r="M937" s="487"/>
      <c r="N937" s="487"/>
      <c r="O937" s="487"/>
      <c r="P937" s="487"/>
      <c r="Q937" s="487"/>
    </row>
    <row r="938" ht="25.15" customHeight="true" x14ac:dyDescent="0.2">
      <c r="C938" s="487"/>
      <c r="D938" s="487"/>
      <c r="E938" s="487"/>
      <c r="F938" s="487"/>
      <c r="G938" s="487"/>
      <c r="H938" s="487"/>
      <c r="I938" s="487"/>
      <c r="J938" s="487"/>
      <c r="K938" s="487"/>
      <c r="L938" s="487"/>
      <c r="M938" s="487"/>
      <c r="N938" s="487"/>
      <c r="O938" s="487"/>
      <c r="P938" s="487"/>
      <c r="Q938" s="487"/>
    </row>
    <row r="939" ht="25.15" customHeight="true" x14ac:dyDescent="0.2">
      <c r="C939" s="487"/>
      <c r="D939" s="487"/>
      <c r="E939" s="487"/>
      <c r="F939" s="487"/>
      <c r="G939" s="487"/>
      <c r="H939" s="487"/>
      <c r="I939" s="487"/>
      <c r="J939" s="487"/>
      <c r="K939" s="487"/>
      <c r="L939" s="487"/>
      <c r="M939" s="487"/>
      <c r="N939" s="487"/>
      <c r="O939" s="487"/>
      <c r="P939" s="487"/>
      <c r="Q939" s="487"/>
    </row>
    <row r="940" ht="25.15" customHeight="true" x14ac:dyDescent="0.2">
      <c r="C940" s="487"/>
      <c r="D940" s="487"/>
      <c r="E940" s="487"/>
      <c r="F940" s="487"/>
      <c r="G940" s="487"/>
      <c r="H940" s="487"/>
      <c r="I940" s="487"/>
      <c r="J940" s="487"/>
      <c r="K940" s="487"/>
      <c r="L940" s="487"/>
      <c r="M940" s="487"/>
      <c r="N940" s="487"/>
      <c r="O940" s="487"/>
      <c r="P940" s="487"/>
      <c r="Q940" s="487"/>
    </row>
    <row r="941" ht="25.15" customHeight="true" x14ac:dyDescent="0.2">
      <c r="C941" s="487"/>
      <c r="D941" s="487"/>
      <c r="E941" s="487"/>
      <c r="F941" s="487"/>
      <c r="G941" s="487"/>
      <c r="H941" s="487"/>
      <c r="I941" s="487"/>
      <c r="J941" s="487"/>
      <c r="K941" s="487"/>
      <c r="L941" s="487"/>
      <c r="M941" s="487"/>
      <c r="N941" s="487"/>
      <c r="O941" s="487"/>
      <c r="P941" s="487"/>
      <c r="Q941" s="487"/>
    </row>
    <row r="942" ht="25.15" customHeight="true" x14ac:dyDescent="0.2">
      <c r="C942" s="487"/>
      <c r="D942" s="487"/>
      <c r="E942" s="487"/>
      <c r="F942" s="487"/>
      <c r="G942" s="487"/>
      <c r="H942" s="487"/>
      <c r="I942" s="487"/>
      <c r="J942" s="487"/>
      <c r="K942" s="487"/>
      <c r="L942" s="487"/>
      <c r="M942" s="487"/>
      <c r="N942" s="487"/>
      <c r="O942" s="487"/>
      <c r="P942" s="487"/>
      <c r="Q942" s="487"/>
    </row>
    <row r="943" ht="25.15" customHeight="true" x14ac:dyDescent="0.2">
      <c r="C943" s="487"/>
      <c r="D943" s="487"/>
      <c r="E943" s="487"/>
      <c r="F943" s="487"/>
      <c r="G943" s="487"/>
      <c r="H943" s="487"/>
      <c r="I943" s="487"/>
      <c r="J943" s="487"/>
      <c r="K943" s="487"/>
      <c r="L943" s="487"/>
      <c r="M943" s="487"/>
      <c r="N943" s="487"/>
      <c r="O943" s="487"/>
      <c r="P943" s="487"/>
      <c r="Q943" s="487"/>
    </row>
    <row r="944" ht="25.15" customHeight="true" x14ac:dyDescent="0.2">
      <c r="C944" s="487"/>
      <c r="D944" s="487"/>
      <c r="E944" s="487"/>
      <c r="F944" s="487"/>
      <c r="G944" s="487"/>
      <c r="H944" s="487"/>
      <c r="I944" s="487"/>
      <c r="J944" s="487"/>
      <c r="K944" s="487"/>
      <c r="L944" s="487"/>
      <c r="M944" s="487"/>
      <c r="N944" s="487"/>
      <c r="O944" s="487"/>
      <c r="P944" s="487"/>
      <c r="Q944" s="487"/>
    </row>
    <row r="945" ht="25.15" customHeight="true" x14ac:dyDescent="0.2">
      <c r="C945" s="487"/>
      <c r="D945" s="487"/>
      <c r="E945" s="487"/>
      <c r="F945" s="487"/>
      <c r="G945" s="487"/>
      <c r="H945" s="487"/>
      <c r="I945" s="487"/>
      <c r="J945" s="487"/>
      <c r="K945" s="487"/>
      <c r="L945" s="487"/>
      <c r="M945" s="487"/>
      <c r="N945" s="487"/>
      <c r="O945" s="487"/>
      <c r="P945" s="487"/>
      <c r="Q945" s="487"/>
    </row>
    <row r="946" ht="25.15" customHeight="true" x14ac:dyDescent="0.2">
      <c r="C946" s="487"/>
      <c r="D946" s="487"/>
      <c r="E946" s="487"/>
      <c r="F946" s="487"/>
      <c r="G946" s="487"/>
      <c r="H946" s="487"/>
      <c r="I946" s="487"/>
      <c r="J946" s="487"/>
      <c r="K946" s="487"/>
      <c r="L946" s="487"/>
      <c r="M946" s="487"/>
      <c r="N946" s="487"/>
      <c r="O946" s="487"/>
      <c r="P946" s="487"/>
      <c r="Q946" s="487"/>
    </row>
    <row r="947" ht="25.15" customHeight="true" x14ac:dyDescent="0.2">
      <c r="C947" s="487"/>
      <c r="D947" s="487"/>
      <c r="E947" s="487"/>
      <c r="F947" s="487"/>
      <c r="G947" s="487"/>
      <c r="H947" s="487"/>
      <c r="I947" s="487"/>
      <c r="J947" s="487"/>
      <c r="K947" s="487"/>
      <c r="L947" s="487"/>
      <c r="M947" s="487"/>
      <c r="N947" s="487"/>
      <c r="O947" s="487"/>
      <c r="P947" s="487"/>
      <c r="Q947" s="487"/>
    </row>
    <row r="948" ht="25.15" customHeight="true" x14ac:dyDescent="0.2">
      <c r="C948" s="487"/>
      <c r="D948" s="487"/>
      <c r="E948" s="487"/>
      <c r="F948" s="487"/>
      <c r="G948" s="487"/>
      <c r="H948" s="487"/>
      <c r="I948" s="487"/>
      <c r="J948" s="487"/>
      <c r="K948" s="487"/>
      <c r="L948" s="487"/>
      <c r="M948" s="487"/>
      <c r="N948" s="487"/>
      <c r="O948" s="487"/>
      <c r="P948" s="487"/>
      <c r="Q948" s="487"/>
    </row>
    <row r="949" ht="25.15" customHeight="true" x14ac:dyDescent="0.2">
      <c r="C949" s="487"/>
      <c r="D949" s="487"/>
      <c r="E949" s="487"/>
      <c r="F949" s="487"/>
      <c r="G949" s="487"/>
      <c r="H949" s="487"/>
      <c r="I949" s="487"/>
      <c r="J949" s="487"/>
      <c r="K949" s="487"/>
      <c r="L949" s="487"/>
      <c r="M949" s="487"/>
      <c r="N949" s="487"/>
      <c r="O949" s="487"/>
      <c r="P949" s="487"/>
      <c r="Q949" s="487"/>
    </row>
    <row r="950" ht="25.15" customHeight="true" x14ac:dyDescent="0.2">
      <c r="C950" s="487"/>
      <c r="D950" s="487"/>
      <c r="E950" s="487"/>
      <c r="F950" s="487"/>
      <c r="G950" s="487"/>
      <c r="H950" s="487"/>
      <c r="I950" s="487"/>
      <c r="J950" s="487"/>
      <c r="K950" s="487"/>
      <c r="L950" s="487"/>
      <c r="M950" s="487"/>
      <c r="N950" s="487"/>
      <c r="O950" s="487"/>
      <c r="P950" s="487"/>
      <c r="Q950" s="487"/>
    </row>
    <row r="951" ht="25.15" customHeight="true" x14ac:dyDescent="0.2">
      <c r="C951" s="487"/>
      <c r="D951" s="487"/>
      <c r="E951" s="487"/>
      <c r="F951" s="487"/>
      <c r="G951" s="487"/>
      <c r="H951" s="487"/>
      <c r="I951" s="487"/>
      <c r="J951" s="487"/>
      <c r="K951" s="487"/>
      <c r="L951" s="487"/>
      <c r="M951" s="487"/>
      <c r="N951" s="487"/>
      <c r="O951" s="487"/>
      <c r="P951" s="487"/>
      <c r="Q951" s="487"/>
    </row>
    <row r="952" ht="25.15" customHeight="true" x14ac:dyDescent="0.2">
      <c r="C952" s="487"/>
      <c r="D952" s="487"/>
      <c r="E952" s="487"/>
      <c r="F952" s="487"/>
      <c r="G952" s="487"/>
      <c r="H952" s="487"/>
      <c r="I952" s="487"/>
      <c r="J952" s="487"/>
      <c r="K952" s="487"/>
      <c r="L952" s="487"/>
      <c r="M952" s="487"/>
      <c r="N952" s="487"/>
      <c r="O952" s="487"/>
      <c r="P952" s="487"/>
      <c r="Q952" s="487"/>
    </row>
    <row r="953" ht="25.15" customHeight="true" x14ac:dyDescent="0.2">
      <c r="C953" s="487"/>
      <c r="D953" s="487"/>
      <c r="E953" s="487"/>
      <c r="F953" s="487"/>
      <c r="G953" s="487"/>
      <c r="H953" s="487"/>
      <c r="I953" s="487"/>
      <c r="J953" s="487"/>
      <c r="K953" s="487"/>
      <c r="L953" s="487"/>
      <c r="M953" s="487"/>
      <c r="N953" s="487"/>
      <c r="O953" s="487"/>
      <c r="P953" s="487"/>
      <c r="Q953" s="487"/>
    </row>
    <row r="954" ht="25.15" customHeight="true" x14ac:dyDescent="0.2">
      <c r="C954" s="487"/>
      <c r="D954" s="487"/>
      <c r="E954" s="487"/>
      <c r="F954" s="487"/>
      <c r="G954" s="487"/>
      <c r="H954" s="487"/>
      <c r="I954" s="487"/>
      <c r="J954" s="487"/>
      <c r="K954" s="487"/>
      <c r="L954" s="487"/>
      <c r="M954" s="487"/>
      <c r="N954" s="487"/>
      <c r="O954" s="487"/>
      <c r="P954" s="487"/>
      <c r="Q954" s="487"/>
    </row>
    <row r="955" ht="25.15" customHeight="true" x14ac:dyDescent="0.2">
      <c r="C955" s="487"/>
      <c r="D955" s="487"/>
      <c r="E955" s="487"/>
      <c r="F955" s="487"/>
      <c r="G955" s="487"/>
      <c r="H955" s="487"/>
      <c r="I955" s="487"/>
      <c r="J955" s="487"/>
      <c r="K955" s="487"/>
      <c r="L955" s="487"/>
      <c r="M955" s="487"/>
      <c r="N955" s="487"/>
      <c r="O955" s="487"/>
      <c r="P955" s="487"/>
      <c r="Q955" s="487"/>
    </row>
    <row r="956" ht="25.15" customHeight="true" x14ac:dyDescent="0.2">
      <c r="C956" s="487"/>
      <c r="D956" s="487"/>
      <c r="E956" s="487"/>
      <c r="F956" s="487"/>
      <c r="G956" s="487"/>
      <c r="H956" s="487"/>
      <c r="I956" s="487"/>
      <c r="J956" s="487"/>
      <c r="K956" s="487"/>
      <c r="L956" s="487"/>
      <c r="M956" s="487"/>
      <c r="N956" s="487"/>
      <c r="O956" s="487"/>
      <c r="P956" s="487"/>
      <c r="Q956" s="487"/>
    </row>
    <row r="957" ht="25.15" customHeight="true" x14ac:dyDescent="0.2">
      <c r="C957" s="487"/>
      <c r="D957" s="487"/>
      <c r="E957" s="487"/>
      <c r="F957" s="487"/>
      <c r="G957" s="487"/>
      <c r="H957" s="487"/>
      <c r="I957" s="487"/>
      <c r="J957" s="487"/>
      <c r="K957" s="487"/>
      <c r="L957" s="487"/>
      <c r="M957" s="487"/>
      <c r="N957" s="487"/>
      <c r="O957" s="487"/>
      <c r="P957" s="487"/>
      <c r="Q957" s="487"/>
    </row>
    <row r="958" ht="25.15" customHeight="true" x14ac:dyDescent="0.2">
      <c r="C958" s="487"/>
      <c r="D958" s="487"/>
      <c r="E958" s="487"/>
      <c r="F958" s="487"/>
      <c r="G958" s="487"/>
      <c r="H958" s="487"/>
      <c r="I958" s="487"/>
      <c r="J958" s="487"/>
      <c r="K958" s="487"/>
      <c r="L958" s="487"/>
      <c r="M958" s="487"/>
      <c r="N958" s="487"/>
      <c r="O958" s="487"/>
      <c r="P958" s="487"/>
      <c r="Q958" s="487"/>
    </row>
    <row r="959" ht="25.15" customHeight="true" x14ac:dyDescent="0.2">
      <c r="C959" s="487"/>
      <c r="D959" s="487"/>
      <c r="E959" s="487"/>
      <c r="F959" s="487"/>
      <c r="G959" s="487"/>
      <c r="H959" s="487"/>
      <c r="I959" s="487"/>
      <c r="J959" s="487"/>
      <c r="K959" s="487"/>
      <c r="L959" s="487"/>
      <c r="M959" s="487"/>
      <c r="N959" s="487"/>
      <c r="O959" s="487"/>
      <c r="P959" s="487"/>
      <c r="Q959" s="487"/>
    </row>
    <row r="960" ht="25.15" customHeight="true" x14ac:dyDescent="0.2">
      <c r="C960" s="487"/>
      <c r="D960" s="487"/>
      <c r="E960" s="487"/>
      <c r="F960" s="487"/>
      <c r="G960" s="487"/>
      <c r="H960" s="487"/>
      <c r="I960" s="487"/>
      <c r="J960" s="487"/>
      <c r="K960" s="487"/>
      <c r="L960" s="487"/>
      <c r="M960" s="487"/>
      <c r="N960" s="487"/>
      <c r="O960" s="487"/>
      <c r="P960" s="487"/>
      <c r="Q960" s="487"/>
    </row>
    <row r="961" ht="25.15" customHeight="true" x14ac:dyDescent="0.2">
      <c r="C961" s="487"/>
      <c r="D961" s="487"/>
      <c r="E961" s="487"/>
      <c r="F961" s="487"/>
      <c r="G961" s="487"/>
      <c r="H961" s="487"/>
      <c r="I961" s="487"/>
      <c r="J961" s="487"/>
      <c r="K961" s="487"/>
      <c r="L961" s="487"/>
      <c r="M961" s="487"/>
      <c r="N961" s="487"/>
      <c r="O961" s="487"/>
      <c r="P961" s="487"/>
      <c r="Q961" s="487"/>
    </row>
    <row r="962" ht="25.15" customHeight="true" x14ac:dyDescent="0.2">
      <c r="C962" s="487"/>
      <c r="D962" s="487"/>
      <c r="E962" s="487"/>
      <c r="F962" s="487"/>
      <c r="G962" s="487"/>
      <c r="H962" s="487"/>
      <c r="I962" s="487"/>
      <c r="J962" s="487"/>
      <c r="K962" s="487"/>
      <c r="L962" s="487"/>
      <c r="M962" s="487"/>
      <c r="N962" s="487"/>
      <c r="O962" s="487"/>
      <c r="P962" s="487"/>
      <c r="Q962" s="487"/>
    </row>
    <row r="963" ht="25.15" customHeight="true" x14ac:dyDescent="0.2">
      <c r="C963" s="487"/>
      <c r="D963" s="487"/>
      <c r="E963" s="487"/>
      <c r="F963" s="487"/>
      <c r="G963" s="487"/>
      <c r="H963" s="487"/>
      <c r="I963" s="487"/>
      <c r="J963" s="487"/>
      <c r="K963" s="487"/>
      <c r="L963" s="487"/>
      <c r="M963" s="487"/>
      <c r="N963" s="487"/>
      <c r="O963" s="487"/>
      <c r="P963" s="487"/>
      <c r="Q963" s="487"/>
    </row>
    <row r="964" ht="25.15" customHeight="true" x14ac:dyDescent="0.2">
      <c r="C964" s="487"/>
      <c r="D964" s="487"/>
      <c r="E964" s="487"/>
      <c r="F964" s="487"/>
      <c r="G964" s="487"/>
      <c r="H964" s="487"/>
      <c r="I964" s="487"/>
      <c r="J964" s="487"/>
      <c r="K964" s="487"/>
      <c r="L964" s="487"/>
      <c r="M964" s="487"/>
      <c r="N964" s="487"/>
      <c r="O964" s="487"/>
      <c r="P964" s="487"/>
      <c r="Q964" s="487"/>
    </row>
    <row r="965" ht="25.15" customHeight="true" x14ac:dyDescent="0.2">
      <c r="C965" s="487"/>
      <c r="D965" s="487"/>
      <c r="E965" s="487"/>
      <c r="F965" s="487"/>
      <c r="G965" s="487"/>
      <c r="H965" s="487"/>
      <c r="I965" s="487"/>
      <c r="J965" s="487"/>
      <c r="K965" s="487"/>
      <c r="L965" s="487"/>
      <c r="M965" s="487"/>
      <c r="N965" s="487"/>
      <c r="O965" s="487"/>
      <c r="P965" s="487"/>
      <c r="Q965" s="487"/>
    </row>
    <row r="966" ht="25.15" customHeight="true" x14ac:dyDescent="0.2">
      <c r="C966" s="487"/>
      <c r="D966" s="487"/>
      <c r="E966" s="487"/>
      <c r="F966" s="487"/>
      <c r="G966" s="487"/>
      <c r="H966" s="487"/>
      <c r="I966" s="487"/>
      <c r="J966" s="487"/>
      <c r="K966" s="487"/>
      <c r="L966" s="487"/>
      <c r="M966" s="487"/>
      <c r="N966" s="487"/>
      <c r="O966" s="487"/>
      <c r="P966" s="487"/>
      <c r="Q966" s="487"/>
    </row>
    <row r="967" ht="25.15" customHeight="true" x14ac:dyDescent="0.2">
      <c r="C967" s="487"/>
      <c r="D967" s="487"/>
      <c r="E967" s="487"/>
      <c r="F967" s="487"/>
      <c r="G967" s="487"/>
      <c r="H967" s="487"/>
      <c r="I967" s="487"/>
      <c r="J967" s="487"/>
      <c r="K967" s="487"/>
      <c r="L967" s="487"/>
      <c r="M967" s="487"/>
      <c r="N967" s="487"/>
      <c r="O967" s="487"/>
      <c r="P967" s="487"/>
      <c r="Q967" s="487"/>
    </row>
    <row r="968" ht="25.15" customHeight="true" x14ac:dyDescent="0.2">
      <c r="C968" s="487"/>
      <c r="D968" s="487"/>
      <c r="E968" s="487"/>
      <c r="F968" s="487"/>
      <c r="G968" s="487"/>
      <c r="H968" s="487"/>
      <c r="I968" s="487"/>
      <c r="J968" s="487"/>
      <c r="K968" s="487"/>
      <c r="L968" s="487"/>
      <c r="M968" s="487"/>
      <c r="N968" s="487"/>
      <c r="O968" s="487"/>
      <c r="P968" s="487"/>
      <c r="Q968" s="487"/>
    </row>
    <row r="969" ht="25.15" customHeight="true" x14ac:dyDescent="0.2">
      <c r="C969" s="487"/>
      <c r="D969" s="487"/>
      <c r="E969" s="487"/>
      <c r="F969" s="487"/>
      <c r="G969" s="487"/>
      <c r="H969" s="487"/>
      <c r="I969" s="487"/>
      <c r="J969" s="487"/>
      <c r="K969" s="487"/>
      <c r="L969" s="487"/>
      <c r="M969" s="487"/>
      <c r="N969" s="487"/>
      <c r="O969" s="487"/>
      <c r="P969" s="487"/>
      <c r="Q969" s="487"/>
    </row>
    <row r="970" ht="25.15" customHeight="true" x14ac:dyDescent="0.2">
      <c r="C970" s="487"/>
      <c r="D970" s="487"/>
      <c r="E970" s="487"/>
      <c r="F970" s="487"/>
      <c r="G970" s="487"/>
      <c r="H970" s="487"/>
      <c r="I970" s="487"/>
      <c r="J970" s="487"/>
      <c r="K970" s="487"/>
      <c r="L970" s="487"/>
      <c r="M970" s="487"/>
      <c r="N970" s="487"/>
      <c r="O970" s="487"/>
      <c r="P970" s="487"/>
      <c r="Q970" s="487"/>
    </row>
    <row r="971" ht="25.15" customHeight="true" x14ac:dyDescent="0.2">
      <c r="C971" s="487"/>
      <c r="D971" s="487"/>
      <c r="E971" s="487"/>
      <c r="F971" s="487"/>
      <c r="G971" s="487"/>
      <c r="H971" s="487"/>
      <c r="I971" s="487"/>
      <c r="J971" s="487"/>
      <c r="K971" s="487"/>
      <c r="L971" s="487"/>
      <c r="M971" s="487"/>
      <c r="N971" s="487"/>
      <c r="O971" s="487"/>
      <c r="P971" s="487"/>
      <c r="Q971" s="487"/>
    </row>
    <row r="972" ht="25.15" customHeight="true" x14ac:dyDescent="0.2">
      <c r="C972" s="487"/>
      <c r="D972" s="487"/>
      <c r="E972" s="487"/>
      <c r="F972" s="487"/>
      <c r="G972" s="487"/>
      <c r="H972" s="487"/>
      <c r="I972" s="487"/>
      <c r="J972" s="487"/>
      <c r="K972" s="487"/>
      <c r="L972" s="487"/>
      <c r="M972" s="487"/>
      <c r="N972" s="487"/>
      <c r="O972" s="487"/>
      <c r="P972" s="487"/>
      <c r="Q972" s="487"/>
    </row>
    <row r="973" ht="25.15" customHeight="true" x14ac:dyDescent="0.2">
      <c r="C973" s="487"/>
      <c r="D973" s="487"/>
      <c r="E973" s="487"/>
      <c r="F973" s="487"/>
      <c r="G973" s="487"/>
      <c r="H973" s="487"/>
      <c r="I973" s="487"/>
      <c r="J973" s="487"/>
      <c r="K973" s="487"/>
      <c r="L973" s="487"/>
      <c r="M973" s="487"/>
      <c r="N973" s="487"/>
      <c r="O973" s="487"/>
      <c r="P973" s="487"/>
      <c r="Q973" s="487"/>
    </row>
    <row r="974" ht="25.15" customHeight="true" x14ac:dyDescent="0.2">
      <c r="C974" s="487"/>
      <c r="D974" s="487"/>
      <c r="E974" s="487"/>
      <c r="F974" s="487"/>
      <c r="G974" s="487"/>
      <c r="H974" s="487"/>
      <c r="I974" s="487"/>
      <c r="J974" s="487"/>
      <c r="K974" s="487"/>
      <c r="L974" s="487"/>
      <c r="M974" s="487"/>
      <c r="N974" s="487"/>
      <c r="O974" s="487"/>
      <c r="P974" s="487"/>
      <c r="Q974" s="487"/>
    </row>
    <row r="975" ht="25.15" customHeight="true" x14ac:dyDescent="0.2">
      <c r="C975" s="487"/>
      <c r="D975" s="487"/>
      <c r="E975" s="487"/>
      <c r="F975" s="487"/>
      <c r="G975" s="487"/>
      <c r="H975" s="487"/>
      <c r="I975" s="487"/>
      <c r="J975" s="487"/>
      <c r="K975" s="487"/>
      <c r="L975" s="487"/>
      <c r="M975" s="487"/>
      <c r="N975" s="487"/>
      <c r="O975" s="487"/>
      <c r="P975" s="487"/>
      <c r="Q975" s="487"/>
    </row>
    <row r="976" ht="25.15" customHeight="true" x14ac:dyDescent="0.2">
      <c r="C976" s="487"/>
      <c r="D976" s="487"/>
      <c r="E976" s="487"/>
      <c r="F976" s="487"/>
      <c r="G976" s="487"/>
      <c r="H976" s="487"/>
      <c r="I976" s="487"/>
      <c r="J976" s="487"/>
      <c r="K976" s="487"/>
      <c r="L976" s="487"/>
      <c r="M976" s="487"/>
      <c r="N976" s="487"/>
      <c r="O976" s="487"/>
      <c r="P976" s="487"/>
      <c r="Q976" s="487"/>
    </row>
    <row r="977" ht="25.15" customHeight="true" x14ac:dyDescent="0.2">
      <c r="C977" s="487"/>
      <c r="D977" s="487"/>
      <c r="E977" s="487"/>
      <c r="F977" s="487"/>
      <c r="G977" s="487"/>
      <c r="H977" s="487"/>
      <c r="I977" s="487"/>
      <c r="J977" s="487"/>
      <c r="K977" s="487"/>
      <c r="L977" s="487"/>
      <c r="M977" s="487"/>
      <c r="N977" s="487"/>
      <c r="O977" s="487"/>
      <c r="P977" s="487"/>
      <c r="Q977" s="487"/>
    </row>
    <row r="978" ht="25.15" customHeight="true" x14ac:dyDescent="0.2">
      <c r="C978" s="487"/>
      <c r="D978" s="487"/>
      <c r="E978" s="487"/>
      <c r="F978" s="487"/>
      <c r="G978" s="487"/>
      <c r="H978" s="487"/>
      <c r="I978" s="487"/>
      <c r="J978" s="487"/>
      <c r="K978" s="487"/>
      <c r="L978" s="487"/>
      <c r="M978" s="487"/>
      <c r="N978" s="487"/>
      <c r="O978" s="487"/>
      <c r="P978" s="487"/>
      <c r="Q978" s="487"/>
    </row>
    <row r="979" ht="25.15" customHeight="true" x14ac:dyDescent="0.2">
      <c r="C979" s="487"/>
      <c r="D979" s="487"/>
      <c r="E979" s="487"/>
      <c r="F979" s="487"/>
      <c r="G979" s="487"/>
      <c r="H979" s="487"/>
      <c r="I979" s="487"/>
      <c r="J979" s="487"/>
      <c r="K979" s="487"/>
      <c r="L979" s="487"/>
      <c r="M979" s="487"/>
      <c r="N979" s="487"/>
      <c r="O979" s="487"/>
      <c r="P979" s="487"/>
      <c r="Q979" s="487"/>
    </row>
    <row r="980" ht="25.15" customHeight="true" x14ac:dyDescent="0.2">
      <c r="C980" s="487"/>
      <c r="D980" s="487"/>
      <c r="E980" s="487"/>
      <c r="F980" s="487"/>
      <c r="G980" s="487"/>
      <c r="H980" s="487"/>
      <c r="I980" s="487"/>
      <c r="J980" s="487"/>
      <c r="K980" s="487"/>
      <c r="L980" s="487"/>
      <c r="M980" s="487"/>
      <c r="N980" s="487"/>
      <c r="O980" s="487"/>
      <c r="P980" s="487"/>
      <c r="Q980" s="487"/>
    </row>
    <row r="981" ht="25.15" customHeight="true" x14ac:dyDescent="0.2">
      <c r="C981" s="487"/>
      <c r="D981" s="487"/>
      <c r="E981" s="487"/>
      <c r="F981" s="487"/>
      <c r="G981" s="487"/>
      <c r="H981" s="487"/>
      <c r="I981" s="487"/>
      <c r="J981" s="487"/>
      <c r="K981" s="487"/>
      <c r="L981" s="487"/>
      <c r="M981" s="487"/>
      <c r="N981" s="487"/>
      <c r="O981" s="487"/>
      <c r="P981" s="487"/>
      <c r="Q981" s="487"/>
    </row>
    <row r="982" ht="25.15" customHeight="true" x14ac:dyDescent="0.2">
      <c r="C982" s="487"/>
      <c r="D982" s="487"/>
      <c r="E982" s="487"/>
      <c r="F982" s="487"/>
      <c r="G982" s="487"/>
      <c r="H982" s="487"/>
      <c r="I982" s="487"/>
      <c r="J982" s="487"/>
      <c r="K982" s="487"/>
      <c r="L982" s="487"/>
      <c r="M982" s="487"/>
      <c r="N982" s="487"/>
      <c r="O982" s="487"/>
      <c r="P982" s="487"/>
      <c r="Q982" s="487"/>
    </row>
    <row r="983" ht="25.15" customHeight="true" x14ac:dyDescent="0.2">
      <c r="C983" s="487"/>
      <c r="D983" s="487"/>
      <c r="E983" s="487"/>
      <c r="F983" s="487"/>
      <c r="G983" s="487"/>
      <c r="H983" s="487"/>
      <c r="I983" s="487"/>
      <c r="J983" s="487"/>
      <c r="K983" s="487"/>
      <c r="L983" s="487"/>
      <c r="M983" s="487"/>
      <c r="N983" s="487"/>
      <c r="O983" s="487"/>
      <c r="P983" s="487"/>
      <c r="Q983" s="487"/>
    </row>
    <row r="984" ht="25.15" customHeight="true" x14ac:dyDescent="0.2">
      <c r="C984" s="487"/>
      <c r="D984" s="487"/>
      <c r="E984" s="487"/>
      <c r="F984" s="487"/>
      <c r="G984" s="487"/>
      <c r="H984" s="487"/>
      <c r="I984" s="487"/>
      <c r="J984" s="487"/>
      <c r="K984" s="487"/>
      <c r="L984" s="487"/>
      <c r="M984" s="487"/>
      <c r="N984" s="487"/>
      <c r="O984" s="487"/>
      <c r="P984" s="487"/>
      <c r="Q984" s="487"/>
    </row>
    <row r="985" ht="25.15" customHeight="true" x14ac:dyDescent="0.2">
      <c r="C985" s="487"/>
      <c r="D985" s="487"/>
      <c r="E985" s="487"/>
      <c r="F985" s="487"/>
      <c r="G985" s="487"/>
      <c r="H985" s="487"/>
      <c r="I985" s="487"/>
      <c r="J985" s="487"/>
      <c r="K985" s="487"/>
      <c r="L985" s="487"/>
      <c r="M985" s="487"/>
      <c r="N985" s="487"/>
      <c r="O985" s="487"/>
      <c r="P985" s="487"/>
      <c r="Q985" s="487"/>
    </row>
    <row r="986" ht="25.15" customHeight="true" x14ac:dyDescent="0.2">
      <c r="C986" s="487"/>
      <c r="D986" s="487"/>
      <c r="E986" s="487"/>
      <c r="F986" s="487"/>
      <c r="G986" s="487"/>
      <c r="H986" s="487"/>
      <c r="I986" s="487"/>
      <c r="J986" s="487"/>
      <c r="K986" s="487"/>
      <c r="L986" s="487"/>
      <c r="M986" s="487"/>
      <c r="N986" s="487"/>
      <c r="O986" s="487"/>
      <c r="P986" s="487"/>
      <c r="Q986" s="487"/>
    </row>
    <row r="987" ht="25.15" customHeight="true" x14ac:dyDescent="0.2">
      <c r="C987" s="487"/>
      <c r="D987" s="487"/>
      <c r="E987" s="487"/>
      <c r="F987" s="487"/>
      <c r="G987" s="487"/>
      <c r="H987" s="487"/>
      <c r="I987" s="487"/>
      <c r="J987" s="487"/>
      <c r="K987" s="487"/>
      <c r="L987" s="487"/>
      <c r="M987" s="487"/>
      <c r="N987" s="487"/>
      <c r="O987" s="487"/>
      <c r="P987" s="487"/>
      <c r="Q987" s="487"/>
    </row>
    <row r="988" ht="25.15" customHeight="true" x14ac:dyDescent="0.2">
      <c r="C988" s="487"/>
      <c r="D988" s="487"/>
      <c r="E988" s="487"/>
      <c r="F988" s="487"/>
      <c r="G988" s="487"/>
      <c r="H988" s="487"/>
      <c r="I988" s="487"/>
      <c r="J988" s="487"/>
      <c r="K988" s="487"/>
      <c r="L988" s="487"/>
      <c r="M988" s="487"/>
      <c r="N988" s="487"/>
      <c r="O988" s="487"/>
      <c r="P988" s="487"/>
      <c r="Q988" s="487"/>
    </row>
    <row r="989" ht="25.15" customHeight="true" x14ac:dyDescent="0.2">
      <c r="C989" s="487"/>
      <c r="D989" s="487"/>
      <c r="E989" s="487"/>
      <c r="F989" s="487"/>
      <c r="G989" s="487"/>
      <c r="H989" s="487"/>
      <c r="I989" s="487"/>
      <c r="J989" s="487"/>
      <c r="K989" s="487"/>
      <c r="L989" s="487"/>
      <c r="M989" s="487"/>
      <c r="N989" s="487"/>
      <c r="O989" s="487"/>
      <c r="P989" s="487"/>
      <c r="Q989" s="487"/>
    </row>
    <row r="990" ht="25.15" customHeight="true" x14ac:dyDescent="0.2">
      <c r="C990" s="487"/>
      <c r="D990" s="487"/>
      <c r="E990" s="487"/>
      <c r="F990" s="487"/>
      <c r="G990" s="487"/>
      <c r="H990" s="487"/>
      <c r="I990" s="487"/>
      <c r="J990" s="487"/>
      <c r="K990" s="487"/>
      <c r="L990" s="487"/>
      <c r="M990" s="487"/>
      <c r="N990" s="487"/>
      <c r="O990" s="487"/>
      <c r="P990" s="487"/>
      <c r="Q990" s="487"/>
    </row>
    <row r="991" ht="25.15" customHeight="true" x14ac:dyDescent="0.2">
      <c r="C991" s="487"/>
      <c r="D991" s="487"/>
      <c r="E991" s="487"/>
      <c r="F991" s="487"/>
      <c r="G991" s="487"/>
      <c r="H991" s="487"/>
      <c r="I991" s="487"/>
      <c r="J991" s="487"/>
      <c r="K991" s="487"/>
      <c r="L991" s="487"/>
      <c r="M991" s="487"/>
      <c r="N991" s="487"/>
      <c r="O991" s="487"/>
      <c r="P991" s="487"/>
      <c r="Q991" s="487"/>
    </row>
    <row r="992" ht="25.15" customHeight="true" x14ac:dyDescent="0.2">
      <c r="C992" s="487"/>
      <c r="D992" s="487"/>
      <c r="E992" s="487"/>
      <c r="F992" s="487"/>
      <c r="G992" s="487"/>
      <c r="H992" s="487"/>
      <c r="I992" s="487"/>
      <c r="J992" s="487"/>
      <c r="K992" s="487"/>
      <c r="L992" s="487"/>
      <c r="M992" s="487"/>
      <c r="N992" s="487"/>
      <c r="O992" s="487"/>
      <c r="P992" s="487"/>
      <c r="Q992" s="487"/>
    </row>
    <row r="993" ht="25.15" customHeight="true" x14ac:dyDescent="0.2">
      <c r="C993" s="487"/>
      <c r="D993" s="487"/>
      <c r="E993" s="487"/>
      <c r="F993" s="487"/>
      <c r="G993" s="487"/>
      <c r="H993" s="487"/>
      <c r="I993" s="487"/>
      <c r="J993" s="487"/>
      <c r="K993" s="487"/>
      <c r="L993" s="487"/>
      <c r="M993" s="487"/>
      <c r="N993" s="487"/>
      <c r="O993" s="487"/>
      <c r="P993" s="487"/>
      <c r="Q993" s="487"/>
    </row>
    <row r="994" ht="25.15" customHeight="true" x14ac:dyDescent="0.2">
      <c r="C994" s="487"/>
      <c r="D994" s="487"/>
      <c r="E994" s="487"/>
      <c r="F994" s="487"/>
      <c r="G994" s="487"/>
      <c r="H994" s="487"/>
      <c r="I994" s="487"/>
      <c r="J994" s="487"/>
      <c r="K994" s="487"/>
      <c r="L994" s="487"/>
      <c r="M994" s="487"/>
      <c r="N994" s="487"/>
      <c r="O994" s="487"/>
      <c r="P994" s="487"/>
      <c r="Q994" s="487"/>
    </row>
    <row r="995" ht="25.15" customHeight="true" x14ac:dyDescent="0.2">
      <c r="C995" s="487"/>
      <c r="D995" s="487"/>
      <c r="E995" s="487"/>
      <c r="F995" s="487"/>
      <c r="G995" s="487"/>
      <c r="H995" s="487"/>
      <c r="I995" s="487"/>
      <c r="J995" s="487"/>
      <c r="K995" s="487"/>
      <c r="L995" s="487"/>
      <c r="M995" s="487"/>
      <c r="N995" s="487"/>
      <c r="O995" s="487"/>
      <c r="P995" s="487"/>
      <c r="Q995" s="487"/>
    </row>
    <row r="996" ht="25.15" customHeight="true" x14ac:dyDescent="0.2">
      <c r="C996" s="487"/>
      <c r="D996" s="487"/>
      <c r="E996" s="487"/>
      <c r="F996" s="487"/>
      <c r="G996" s="487"/>
      <c r="H996" s="487"/>
      <c r="I996" s="487"/>
      <c r="J996" s="487"/>
      <c r="K996" s="487"/>
      <c r="L996" s="487"/>
      <c r="M996" s="487"/>
      <c r="N996" s="487"/>
      <c r="O996" s="487"/>
      <c r="P996" s="487"/>
      <c r="Q996" s="487"/>
    </row>
    <row r="997" ht="25.15" customHeight="true" x14ac:dyDescent="0.2">
      <c r="C997" s="487"/>
      <c r="D997" s="487"/>
      <c r="E997" s="487"/>
      <c r="F997" s="487"/>
      <c r="G997" s="487"/>
      <c r="H997" s="487"/>
      <c r="I997" s="487"/>
      <c r="J997" s="487"/>
      <c r="K997" s="487"/>
      <c r="L997" s="487"/>
      <c r="M997" s="487"/>
      <c r="N997" s="487"/>
      <c r="O997" s="487"/>
      <c r="P997" s="487"/>
      <c r="Q997" s="487"/>
    </row>
    <row r="998" ht="25.15" customHeight="true" x14ac:dyDescent="0.2">
      <c r="C998" s="487"/>
      <c r="D998" s="487"/>
      <c r="E998" s="487"/>
      <c r="F998" s="487"/>
      <c r="G998" s="487"/>
      <c r="H998" s="487"/>
      <c r="I998" s="487"/>
      <c r="J998" s="487"/>
      <c r="K998" s="487"/>
      <c r="L998" s="487"/>
      <c r="M998" s="487"/>
      <c r="N998" s="487"/>
      <c r="O998" s="487"/>
      <c r="P998" s="487"/>
      <c r="Q998" s="487"/>
    </row>
    <row r="999" ht="25.15" customHeight="true" x14ac:dyDescent="0.2">
      <c r="C999" s="487"/>
      <c r="D999" s="487"/>
      <c r="E999" s="487"/>
      <c r="F999" s="487"/>
      <c r="G999" s="487"/>
      <c r="H999" s="487"/>
      <c r="I999" s="487"/>
      <c r="J999" s="487"/>
      <c r="K999" s="487"/>
      <c r="L999" s="487"/>
      <c r="M999" s="487"/>
      <c r="N999" s="487"/>
      <c r="O999" s="487"/>
      <c r="P999" s="487"/>
      <c r="Q999" s="487"/>
    </row>
    <row r="1000" ht="25.15" customHeight="true" x14ac:dyDescent="0.2">
      <c r="C1000" s="487"/>
      <c r="D1000" s="487"/>
      <c r="E1000" s="487"/>
      <c r="F1000" s="487"/>
      <c r="G1000" s="487"/>
      <c r="H1000" s="487"/>
      <c r="I1000" s="487"/>
      <c r="J1000" s="487"/>
      <c r="K1000" s="487"/>
      <c r="L1000" s="487"/>
      <c r="M1000" s="487"/>
      <c r="N1000" s="487"/>
      <c r="O1000" s="487"/>
      <c r="P1000" s="487"/>
      <c r="Q1000" s="487"/>
    </row>
    <row r="1001" ht="25.15" customHeight="true" x14ac:dyDescent="0.2">
      <c r="C1001" s="487"/>
      <c r="D1001" s="487"/>
      <c r="E1001" s="487"/>
      <c r="F1001" s="487"/>
      <c r="G1001" s="487"/>
      <c r="H1001" s="487"/>
      <c r="I1001" s="487"/>
      <c r="J1001" s="487"/>
      <c r="K1001" s="487"/>
      <c r="L1001" s="487"/>
      <c r="M1001" s="487"/>
      <c r="N1001" s="487"/>
      <c r="O1001" s="487"/>
      <c r="P1001" s="487"/>
      <c r="Q1001" s="487"/>
    </row>
    <row r="1002" ht="25.15" customHeight="true" x14ac:dyDescent="0.2">
      <c r="C1002" s="487"/>
      <c r="D1002" s="487"/>
      <c r="E1002" s="487"/>
      <c r="F1002" s="487"/>
      <c r="G1002" s="487"/>
      <c r="H1002" s="487"/>
      <c r="I1002" s="487"/>
      <c r="J1002" s="487"/>
      <c r="K1002" s="487"/>
      <c r="L1002" s="487"/>
      <c r="M1002" s="487"/>
      <c r="N1002" s="487"/>
      <c r="O1002" s="487"/>
      <c r="P1002" s="487"/>
      <c r="Q1002" s="487"/>
    </row>
    <row r="1003" ht="25.15" customHeight="true" x14ac:dyDescent="0.2">
      <c r="C1003" s="487"/>
      <c r="D1003" s="487"/>
      <c r="E1003" s="487"/>
      <c r="F1003" s="487"/>
      <c r="G1003" s="487"/>
      <c r="H1003" s="487"/>
      <c r="I1003" s="487"/>
      <c r="J1003" s="487"/>
      <c r="K1003" s="487"/>
      <c r="L1003" s="487"/>
      <c r="M1003" s="487"/>
      <c r="N1003" s="487"/>
      <c r="O1003" s="487"/>
      <c r="P1003" s="487"/>
      <c r="Q1003" s="487"/>
    </row>
    <row r="1004" ht="25.15" customHeight="true" x14ac:dyDescent="0.2">
      <c r="C1004" s="487"/>
      <c r="D1004" s="487"/>
      <c r="E1004" s="487"/>
      <c r="F1004" s="487"/>
      <c r="G1004" s="487"/>
      <c r="H1004" s="487"/>
      <c r="I1004" s="487"/>
      <c r="J1004" s="487"/>
      <c r="K1004" s="487"/>
      <c r="L1004" s="487"/>
      <c r="M1004" s="487"/>
      <c r="N1004" s="487"/>
      <c r="O1004" s="487"/>
      <c r="P1004" s="487"/>
      <c r="Q1004" s="487"/>
    </row>
    <row r="1005" ht="25.15" customHeight="true" x14ac:dyDescent="0.2">
      <c r="C1005" s="487"/>
      <c r="D1005" s="487"/>
      <c r="E1005" s="487"/>
      <c r="F1005" s="487"/>
      <c r="G1005" s="487"/>
      <c r="H1005" s="487"/>
      <c r="I1005" s="487"/>
      <c r="J1005" s="487"/>
      <c r="K1005" s="487"/>
      <c r="L1005" s="487"/>
      <c r="M1005" s="487"/>
      <c r="N1005" s="487"/>
      <c r="O1005" s="487"/>
      <c r="P1005" s="487"/>
      <c r="Q1005" s="487"/>
    </row>
    <row r="1006" ht="25.15" customHeight="true" x14ac:dyDescent="0.2">
      <c r="C1006" s="487"/>
      <c r="D1006" s="487"/>
      <c r="E1006" s="487"/>
      <c r="F1006" s="487"/>
      <c r="G1006" s="487"/>
      <c r="H1006" s="487"/>
      <c r="I1006" s="487"/>
      <c r="J1006" s="487"/>
      <c r="K1006" s="487"/>
      <c r="L1006" s="487"/>
      <c r="M1006" s="487"/>
      <c r="N1006" s="487"/>
      <c r="O1006" s="487"/>
      <c r="P1006" s="487"/>
      <c r="Q1006" s="487"/>
    </row>
    <row r="1007" ht="25.15" customHeight="true" x14ac:dyDescent="0.2">
      <c r="C1007" s="487"/>
      <c r="D1007" s="487"/>
      <c r="E1007" s="487"/>
      <c r="F1007" s="487"/>
      <c r="G1007" s="487"/>
      <c r="H1007" s="487"/>
      <c r="I1007" s="487"/>
      <c r="J1007" s="487"/>
      <c r="K1007" s="487"/>
      <c r="L1007" s="487"/>
      <c r="M1007" s="487"/>
      <c r="N1007" s="487"/>
      <c r="O1007" s="487"/>
      <c r="P1007" s="487"/>
      <c r="Q1007" s="487"/>
    </row>
    <row r="1008" ht="25.15" customHeight="true" x14ac:dyDescent="0.2">
      <c r="C1008" s="487"/>
      <c r="D1008" s="487"/>
      <c r="E1008" s="487"/>
      <c r="F1008" s="487"/>
      <c r="G1008" s="487"/>
      <c r="H1008" s="487"/>
      <c r="I1008" s="487"/>
      <c r="J1008" s="487"/>
      <c r="K1008" s="487"/>
      <c r="L1008" s="487"/>
      <c r="M1008" s="487"/>
      <c r="N1008" s="487"/>
      <c r="O1008" s="487"/>
      <c r="P1008" s="487"/>
      <c r="Q1008" s="487"/>
    </row>
    <row r="1009" ht="25.15" customHeight="true" x14ac:dyDescent="0.2">
      <c r="C1009" s="487"/>
      <c r="D1009" s="487"/>
      <c r="E1009" s="487"/>
      <c r="F1009" s="487"/>
      <c r="G1009" s="487"/>
      <c r="H1009" s="487"/>
      <c r="I1009" s="487"/>
      <c r="J1009" s="487"/>
      <c r="K1009" s="487"/>
      <c r="L1009" s="487"/>
      <c r="M1009" s="487"/>
      <c r="N1009" s="487"/>
      <c r="O1009" s="487"/>
      <c r="P1009" s="487"/>
      <c r="Q1009" s="487"/>
    </row>
    <row r="1010" ht="25.15" customHeight="true" x14ac:dyDescent="0.2">
      <c r="C1010" s="487"/>
      <c r="D1010" s="487"/>
      <c r="E1010" s="487"/>
      <c r="F1010" s="487"/>
      <c r="G1010" s="487"/>
      <c r="H1010" s="487"/>
      <c r="I1010" s="487"/>
      <c r="J1010" s="487"/>
      <c r="K1010" s="487"/>
      <c r="L1010" s="487"/>
      <c r="M1010" s="487"/>
      <c r="N1010" s="487"/>
      <c r="O1010" s="487"/>
      <c r="P1010" s="487"/>
      <c r="Q1010" s="487"/>
    </row>
    <row r="1011" ht="25.15" customHeight="true" x14ac:dyDescent="0.2">
      <c r="C1011" s="487"/>
      <c r="D1011" s="487"/>
      <c r="E1011" s="487"/>
      <c r="F1011" s="487"/>
      <c r="G1011" s="487"/>
      <c r="H1011" s="487"/>
      <c r="I1011" s="487"/>
      <c r="J1011" s="487"/>
      <c r="K1011" s="487"/>
      <c r="L1011" s="487"/>
      <c r="M1011" s="487"/>
      <c r="N1011" s="487"/>
      <c r="O1011" s="487"/>
      <c r="P1011" s="487"/>
      <c r="Q1011" s="487"/>
    </row>
    <row r="1012" ht="25.15" customHeight="true" x14ac:dyDescent="0.2">
      <c r="C1012" s="487"/>
      <c r="D1012" s="487"/>
      <c r="E1012" s="487"/>
      <c r="F1012" s="487"/>
      <c r="G1012" s="487"/>
      <c r="H1012" s="487"/>
      <c r="I1012" s="487"/>
      <c r="J1012" s="487"/>
      <c r="K1012" s="487"/>
      <c r="L1012" s="487"/>
      <c r="M1012" s="487"/>
      <c r="N1012" s="487"/>
      <c r="O1012" s="487"/>
      <c r="P1012" s="487"/>
      <c r="Q1012" s="487"/>
    </row>
    <row r="1013" ht="25.15" customHeight="true" x14ac:dyDescent="0.2">
      <c r="C1013" s="487"/>
      <c r="D1013" s="487"/>
      <c r="E1013" s="487"/>
      <c r="F1013" s="487"/>
      <c r="G1013" s="487"/>
      <c r="H1013" s="487"/>
      <c r="I1013" s="487"/>
      <c r="J1013" s="487"/>
      <c r="K1013" s="487"/>
      <c r="L1013" s="487"/>
      <c r="M1013" s="487"/>
      <c r="N1013" s="487"/>
      <c r="O1013" s="487"/>
      <c r="P1013" s="487"/>
      <c r="Q1013" s="487"/>
    </row>
    <row r="1014" ht="25.15" customHeight="true" x14ac:dyDescent="0.2">
      <c r="C1014" s="487"/>
      <c r="D1014" s="487"/>
      <c r="E1014" s="487"/>
      <c r="F1014" s="487"/>
      <c r="G1014" s="487"/>
      <c r="H1014" s="487"/>
      <c r="I1014" s="487"/>
      <c r="J1014" s="487"/>
      <c r="K1014" s="487"/>
      <c r="L1014" s="487"/>
      <c r="M1014" s="487"/>
      <c r="N1014" s="487"/>
      <c r="O1014" s="487"/>
      <c r="P1014" s="487"/>
      <c r="Q1014" s="487"/>
    </row>
    <row r="1015" ht="25.15" customHeight="true" x14ac:dyDescent="0.2">
      <c r="C1015" s="487"/>
      <c r="D1015" s="487"/>
      <c r="E1015" s="487"/>
      <c r="F1015" s="487"/>
      <c r="G1015" s="487"/>
      <c r="H1015" s="487"/>
      <c r="I1015" s="487"/>
      <c r="J1015" s="487"/>
      <c r="K1015" s="487"/>
      <c r="L1015" s="487"/>
      <c r="M1015" s="487"/>
      <c r="N1015" s="487"/>
      <c r="O1015" s="487"/>
      <c r="P1015" s="487"/>
      <c r="Q1015" s="487"/>
    </row>
    <row r="1016" ht="25.15" customHeight="true" x14ac:dyDescent="0.2">
      <c r="C1016" s="487"/>
      <c r="D1016" s="487"/>
      <c r="E1016" s="487"/>
      <c r="F1016" s="487"/>
      <c r="G1016" s="487"/>
      <c r="H1016" s="487"/>
      <c r="I1016" s="487"/>
      <c r="J1016" s="487"/>
      <c r="K1016" s="487"/>
      <c r="L1016" s="487"/>
      <c r="M1016" s="487"/>
      <c r="N1016" s="487"/>
      <c r="O1016" s="487"/>
      <c r="P1016" s="487"/>
      <c r="Q1016" s="487"/>
    </row>
    <row r="1017" ht="25.15" customHeight="true" x14ac:dyDescent="0.2">
      <c r="C1017" s="487"/>
      <c r="D1017" s="487"/>
      <c r="E1017" s="487"/>
      <c r="F1017" s="487"/>
      <c r="G1017" s="487"/>
      <c r="H1017" s="487"/>
      <c r="I1017" s="487"/>
      <c r="J1017" s="487"/>
      <c r="K1017" s="487"/>
      <c r="L1017" s="487"/>
      <c r="M1017" s="487"/>
      <c r="N1017" s="487"/>
      <c r="O1017" s="487"/>
      <c r="P1017" s="487"/>
      <c r="Q1017" s="487"/>
    </row>
    <row r="1018" ht="25.15" customHeight="true" x14ac:dyDescent="0.2">
      <c r="C1018" s="487"/>
      <c r="D1018" s="487"/>
      <c r="E1018" s="487"/>
      <c r="F1018" s="487"/>
      <c r="G1018" s="487"/>
      <c r="H1018" s="487"/>
      <c r="I1018" s="487"/>
      <c r="J1018" s="487"/>
      <c r="K1018" s="487"/>
      <c r="L1018" s="487"/>
      <c r="M1018" s="487"/>
      <c r="N1018" s="487"/>
      <c r="O1018" s="487"/>
      <c r="P1018" s="487"/>
      <c r="Q1018" s="487"/>
    </row>
    <row r="1019" ht="25.15" customHeight="true" x14ac:dyDescent="0.2">
      <c r="C1019" s="487"/>
      <c r="D1019" s="487"/>
      <c r="E1019" s="487"/>
      <c r="F1019" s="487"/>
      <c r="G1019" s="487"/>
      <c r="H1019" s="487"/>
      <c r="I1019" s="487"/>
      <c r="J1019" s="487"/>
      <c r="K1019" s="487"/>
      <c r="L1019" s="487"/>
      <c r="M1019" s="487"/>
      <c r="N1019" s="487"/>
      <c r="O1019" s="487"/>
      <c r="P1019" s="487"/>
      <c r="Q1019" s="487"/>
    </row>
    <row r="1020" ht="25.15" customHeight="true" x14ac:dyDescent="0.2">
      <c r="C1020" s="487"/>
      <c r="D1020" s="487"/>
      <c r="E1020" s="487"/>
      <c r="F1020" s="487"/>
      <c r="G1020" s="487"/>
      <c r="H1020" s="487"/>
      <c r="I1020" s="487"/>
      <c r="J1020" s="487"/>
      <c r="K1020" s="487"/>
      <c r="L1020" s="487"/>
      <c r="M1020" s="487"/>
      <c r="N1020" s="487"/>
      <c r="O1020" s="487"/>
      <c r="P1020" s="487"/>
      <c r="Q1020" s="487"/>
    </row>
    <row r="1021" ht="25.15" customHeight="true" x14ac:dyDescent="0.2">
      <c r="C1021" s="487"/>
      <c r="D1021" s="487"/>
      <c r="E1021" s="487"/>
      <c r="F1021" s="487"/>
      <c r="G1021" s="487"/>
      <c r="H1021" s="487"/>
      <c r="I1021" s="487"/>
      <c r="J1021" s="487"/>
      <c r="K1021" s="487"/>
      <c r="L1021" s="487"/>
      <c r="M1021" s="487"/>
      <c r="N1021" s="487"/>
      <c r="O1021" s="487"/>
      <c r="P1021" s="487"/>
      <c r="Q1021" s="487"/>
    </row>
    <row r="1022" ht="25.15" customHeight="true" x14ac:dyDescent="0.2">
      <c r="C1022" s="487"/>
      <c r="D1022" s="487"/>
      <c r="E1022" s="487"/>
      <c r="F1022" s="487"/>
      <c r="G1022" s="487"/>
      <c r="H1022" s="487"/>
      <c r="I1022" s="487"/>
      <c r="J1022" s="487"/>
      <c r="K1022" s="487"/>
      <c r="L1022" s="487"/>
      <c r="M1022" s="487"/>
      <c r="N1022" s="487"/>
      <c r="O1022" s="487"/>
      <c r="P1022" s="487"/>
      <c r="Q1022" s="487"/>
    </row>
    <row r="1023" ht="25.15" customHeight="true" x14ac:dyDescent="0.2">
      <c r="C1023" s="487"/>
      <c r="D1023" s="487"/>
      <c r="E1023" s="487"/>
      <c r="F1023" s="487"/>
      <c r="G1023" s="487"/>
      <c r="H1023" s="487"/>
      <c r="I1023" s="487"/>
      <c r="J1023" s="487"/>
      <c r="K1023" s="487"/>
      <c r="L1023" s="487"/>
      <c r="M1023" s="487"/>
      <c r="N1023" s="487"/>
      <c r="O1023" s="487"/>
      <c r="P1023" s="487"/>
      <c r="Q1023" s="487"/>
    </row>
    <row r="1024" ht="25.15" customHeight="true" x14ac:dyDescent="0.2">
      <c r="C1024" s="487"/>
      <c r="D1024" s="487"/>
      <c r="E1024" s="487"/>
      <c r="F1024" s="487"/>
      <c r="G1024" s="487"/>
      <c r="H1024" s="487"/>
      <c r="I1024" s="487"/>
      <c r="J1024" s="487"/>
      <c r="K1024" s="487"/>
      <c r="L1024" s="487"/>
      <c r="M1024" s="487"/>
      <c r="N1024" s="487"/>
      <c r="O1024" s="487"/>
      <c r="P1024" s="487"/>
      <c r="Q1024" s="487"/>
    </row>
    <row r="1025" s="218" customFormat="true" ht="21" customHeight="true" x14ac:dyDescent="0.2">
      <c r="A1025" s="2410" t="s">
        <v>182</v>
      </c>
      <c r="B1025" s="2411"/>
      <c r="C1025" s="2412"/>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413" t="s">
        <v>183</v>
      </c>
      <c r="B1026" s="2414"/>
      <c r="C1026" s="402" t="s">
        <v>184</v>
      </c>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03" t="s">
        <v>185</v>
      </c>
      <c r="B1027" s="404" t="s">
        <v>186</v>
      </c>
      <c r="C1027" s="405">
        <v>9595</v>
      </c>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06" t="s">
        <v>187</v>
      </c>
      <c r="B1028" s="407" t="s">
        <v>186</v>
      </c>
      <c r="C1028" s="408">
        <v>9595</v>
      </c>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06" t="s">
        <v>188</v>
      </c>
      <c r="B1029" s="407" t="s">
        <v>189</v>
      </c>
      <c r="C1029" s="408">
        <v>9595</v>
      </c>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06" t="s">
        <v>190</v>
      </c>
      <c r="B1030" s="407" t="s">
        <v>191</v>
      </c>
      <c r="C1030" s="408">
        <v>9595</v>
      </c>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415" t="s">
        <v>192</v>
      </c>
      <c r="B1031" s="407" t="s">
        <v>193</v>
      </c>
      <c r="C1031" s="408">
        <v>3461</v>
      </c>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415"/>
      <c r="B1032" s="407" t="s">
        <v>194</v>
      </c>
      <c r="C1032" s="408">
        <v>6134</v>
      </c>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416"/>
      <c r="B1033" s="409" t="s">
        <v>195</v>
      </c>
      <c r="C1033" s="410">
        <v>0</v>
      </c>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8"/>
      <c r="BB1033" s="136"/>
      <c r="BC1033" s="418"/>
      <c r="BD1033" s="418"/>
      <c r="BE1033" s="418"/>
      <c r="BF1033" s="418"/>
      <c r="BG1033" s="418"/>
      <c r="BH1033" s="418"/>
      <c r="BI1033" s="418"/>
      <c r="BJ1033" s="418"/>
      <c r="BK1033" s="418"/>
      <c r="BL1033" s="418"/>
      <c r="BM1033" s="418"/>
      <c r="BN1033" s="418"/>
      <c r="BO1033" s="418"/>
      <c r="BP1033" s="418"/>
      <c r="BQ1033" s="418"/>
      <c r="BR1033" s="418"/>
      <c r="BS1033" s="418"/>
      <c r="BT1033" s="418"/>
      <c r="BU1033" s="418"/>
      <c r="BV1033" s="418"/>
      <c r="BW1033" s="418"/>
      <c r="BX1033" s="418"/>
      <c r="BY1033" s="41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417" t="s">
        <v>196</v>
      </c>
      <c r="B1034" s="2418"/>
      <c r="C1034" s="2419"/>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artibonite</v>
      </c>
      <c r="B1037" s="293" t="e">
        <f>BR122+BR123</f>
        <v>#VALUE!</v>
      </c>
    </row>
    <row r="1038" ht="15" customHeight="true" x14ac:dyDescent="0.2">
      <c r="A1038" s="293" t="str">
        <f>S15</f>
        <v>centre</v>
      </c>
      <c r="B1038" s="293" t="e">
        <f>BS122+BS123</f>
        <v>#VALUE!</v>
      </c>
    </row>
    <row r="1039" ht="15" customHeight="true" x14ac:dyDescent="0.2">
      <c r="A1039" s="293" t="str">
        <f>T15</f>
        <v>grande-anse</v>
      </c>
      <c r="B1039" s="293" t="e">
        <f>BT122+BT123</f>
        <v>#VALUE!</v>
      </c>
    </row>
    <row r="1040" ht="15" customHeight="true" x14ac:dyDescent="0.2">
      <c r="A1040" s="293" t="str">
        <f>U15</f>
        <v>metropolitain area</v>
      </c>
      <c r="B1040" s="293" t="e">
        <f>BU122+BU123</f>
        <v>#VALUE!</v>
      </c>
    </row>
    <row r="1041" ht="15" customHeight="true" x14ac:dyDescent="0.2">
      <c r="A1041" s="293" t="str">
        <f>V15</f>
        <v>north</v>
      </c>
      <c r="B1041" s="293" t="e">
        <f>BV122+BV123</f>
        <v>#VALUE!</v>
      </c>
    </row>
    <row r="1042" ht="15" customHeight="true" x14ac:dyDescent="0.2">
      <c r="A1042" s="293" t="str">
        <f>W15</f>
        <v>north-east</v>
      </c>
      <c r="B1042" s="293" t="e">
        <f>BW122+BW123</f>
        <v>#VALUE!</v>
      </c>
    </row>
    <row r="1043" ht="15" customHeight="true" x14ac:dyDescent="0.2">
      <c r="A1043" s="293" t="str">
        <f>X15</f>
        <v>north-west</v>
      </c>
      <c r="B1043" s="293" t="e">
        <f>BX122+XR123</f>
        <v>#VALUE!</v>
      </c>
    </row>
    <row r="1044" ht="15" customHeight="true" x14ac:dyDescent="0.2">
      <c r="A1044" s="293" t="str">
        <f>Y15</f>
        <v>south</v>
      </c>
      <c r="B1044" s="293" t="e">
        <f>BY122+BY123</f>
        <v>#VALUE!</v>
      </c>
    </row>
    <row r="1045" ht="15" customHeight="true" x14ac:dyDescent="0.2">
      <c r="A1045" s="293" t="str">
        <f>Z15</f>
        <v>south-east</v>
      </c>
      <c r="B1045" s="293" t="e">
        <f>BZ122+BZ123</f>
        <v>#VALUE!</v>
      </c>
    </row>
    <row r="1046" ht="15" customHeight="true" x14ac:dyDescent="0.2">
      <c r="A1046" s="238" t="str">
        <f>AA15</f>
        <v>west</v>
      </c>
      <c r="B1046" s="293" t="e">
        <f>CA122+CA123</f>
        <v>#VALUE!</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10</v>
      </c>
      <c r="B1072" s="238" t="s">
        <v>136</v>
      </c>
    </row>
    <row r="1100" s="211" customFormat="true" ht="17.1" customHeight="true" x14ac:dyDescent="0.2">
      <c r="A1100" s="616"/>
      <c r="B1100" s="606"/>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17"/>
      <c r="B1101" s="607"/>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17"/>
      <c r="B1114" s="607"/>
      <c r="C1114" s="608"/>
      <c r="D1114" s="608"/>
      <c r="E1114" s="608"/>
      <c r="F1114" s="608"/>
      <c r="G1114" s="608"/>
      <c r="H1114" s="608"/>
      <c r="I1114" s="608"/>
      <c r="J1114" s="608"/>
      <c r="K1114" s="608"/>
      <c r="L1114" s="608"/>
      <c r="M1114" s="608"/>
      <c r="N1114" s="608"/>
      <c r="O1114" s="608"/>
      <c r="P1114" s="608"/>
      <c r="Q1114" s="608"/>
      <c r="R1114" s="608"/>
      <c r="S1114" s="608"/>
      <c r="T1114" s="608"/>
      <c r="U1114" s="608"/>
      <c r="V1114" s="608"/>
      <c r="W1114" s="608"/>
      <c r="X1114" s="608"/>
      <c r="Y1114" s="608"/>
      <c r="Z1114" s="608"/>
      <c r="AA1114" s="608"/>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17"/>
      <c r="B1115" s="607"/>
      <c r="C1115" s="608"/>
      <c r="D1115" s="608"/>
      <c r="E1115" s="608"/>
      <c r="F1115" s="608"/>
      <c r="G1115" s="608"/>
      <c r="H1115" s="608"/>
      <c r="I1115" s="608"/>
      <c r="J1115" s="608"/>
      <c r="K1115" s="608"/>
      <c r="L1115" s="608"/>
      <c r="M1115" s="608"/>
      <c r="N1115" s="608"/>
      <c r="O1115" s="608"/>
      <c r="P1115" s="608"/>
      <c r="Q1115" s="608"/>
      <c r="R1115" s="608"/>
      <c r="S1115" s="608"/>
      <c r="T1115" s="608"/>
      <c r="U1115" s="608"/>
      <c r="V1115" s="608"/>
      <c r="W1115" s="608"/>
      <c r="X1115" s="608"/>
      <c r="Y1115" s="608"/>
      <c r="Z1115" s="608"/>
      <c r="AA1115" s="608"/>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17"/>
      <c r="B1116" s="607"/>
      <c r="C1116" s="608"/>
      <c r="D1116" s="608"/>
      <c r="E1116" s="608"/>
      <c r="F1116" s="608"/>
      <c r="G1116" s="608"/>
      <c r="H1116" s="608"/>
      <c r="I1116" s="608"/>
      <c r="J1116" s="608"/>
      <c r="K1116" s="608"/>
      <c r="L1116" s="608"/>
      <c r="M1116" s="608"/>
      <c r="N1116" s="608"/>
      <c r="O1116" s="608"/>
      <c r="P1116" s="608"/>
      <c r="Q1116" s="608"/>
      <c r="R1116" s="608"/>
      <c r="S1116" s="608"/>
      <c r="T1116" s="608"/>
      <c r="U1116" s="608"/>
      <c r="V1116" s="608"/>
      <c r="W1116" s="608"/>
      <c r="X1116" s="608"/>
      <c r="Y1116" s="608"/>
      <c r="Z1116" s="608"/>
      <c r="AA1116" s="608"/>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18"/>
      <c r="B1117" s="609"/>
      <c r="C1117" s="610"/>
      <c r="D1117" s="610"/>
      <c r="E1117" s="610"/>
      <c r="F1117" s="610"/>
      <c r="G1117" s="610"/>
      <c r="H1117" s="610"/>
      <c r="I1117" s="610"/>
      <c r="J1117" s="610"/>
      <c r="K1117" s="610"/>
      <c r="L1117" s="610"/>
      <c r="M1117" s="610"/>
      <c r="N1117" s="610"/>
      <c r="O1117" s="610"/>
      <c r="P1117" s="610"/>
      <c r="Q1117" s="610"/>
      <c r="R1117" s="610"/>
      <c r="S1117" s="610"/>
      <c r="T1117" s="610"/>
      <c r="U1117" s="610"/>
      <c r="V1117" s="610"/>
      <c r="W1117" s="610"/>
      <c r="X1117" s="610"/>
      <c r="Y1117" s="610"/>
      <c r="Z1117" s="610"/>
      <c r="AA1117" s="610"/>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11"/>
      <c r="C1170" s="612"/>
      <c r="D1170" s="612"/>
      <c r="E1170" s="612"/>
      <c r="F1170" s="612"/>
      <c r="G1170" s="612"/>
      <c r="H1170" s="612"/>
      <c r="I1170" s="612"/>
      <c r="J1170" s="612"/>
      <c r="K1170" s="612"/>
      <c r="L1170" s="612"/>
      <c r="M1170" s="612"/>
      <c r="N1170" s="612"/>
      <c r="O1170" s="612"/>
      <c r="P1170" s="612"/>
      <c r="Q1170" s="612"/>
      <c r="R1170" s="612"/>
      <c r="S1170" s="612"/>
      <c r="T1170" s="612"/>
      <c r="U1170" s="612"/>
      <c r="V1170" s="612"/>
      <c r="W1170" s="612"/>
      <c r="X1170" s="612"/>
      <c r="Y1170" s="612"/>
      <c r="Z1170" s="612"/>
      <c r="AA1170" s="612"/>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11"/>
      <c r="C1171" s="612"/>
      <c r="D1171" s="612"/>
      <c r="E1171" s="612"/>
      <c r="F1171" s="612"/>
      <c r="G1171" s="612"/>
      <c r="H1171" s="612"/>
      <c r="I1171" s="612"/>
      <c r="J1171" s="612"/>
      <c r="K1171" s="612"/>
      <c r="L1171" s="612"/>
      <c r="M1171" s="612"/>
      <c r="N1171" s="612"/>
      <c r="O1171" s="612"/>
      <c r="P1171" s="612"/>
      <c r="Q1171" s="612"/>
      <c r="R1171" s="612"/>
      <c r="S1171" s="612"/>
      <c r="T1171" s="612"/>
      <c r="U1171" s="612"/>
      <c r="V1171" s="612"/>
      <c r="W1171" s="612"/>
      <c r="X1171" s="612"/>
      <c r="Y1171" s="612"/>
      <c r="Z1171" s="612"/>
      <c r="AA1171" s="612"/>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11"/>
      <c r="C1172" s="612"/>
      <c r="D1172" s="612"/>
      <c r="E1172" s="612"/>
      <c r="F1172" s="612"/>
      <c r="G1172" s="612"/>
      <c r="H1172" s="612"/>
      <c r="I1172" s="612"/>
      <c r="J1172" s="612"/>
      <c r="K1172" s="612"/>
      <c r="L1172" s="612"/>
      <c r="M1172" s="612"/>
      <c r="N1172" s="612"/>
      <c r="O1172" s="612"/>
      <c r="P1172" s="612"/>
      <c r="Q1172" s="612"/>
      <c r="R1172" s="612"/>
      <c r="S1172" s="612"/>
      <c r="T1172" s="612"/>
      <c r="U1172" s="612"/>
      <c r="V1172" s="612"/>
      <c r="W1172" s="612"/>
      <c r="X1172" s="612"/>
      <c r="Y1172" s="612"/>
      <c r="Z1172" s="612"/>
      <c r="AA1172" s="612"/>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11"/>
      <c r="C1173" s="612"/>
      <c r="D1173" s="612"/>
      <c r="E1173" s="612"/>
      <c r="F1173" s="612"/>
      <c r="G1173" s="612"/>
      <c r="H1173" s="612"/>
      <c r="I1173" s="612"/>
      <c r="J1173" s="612"/>
      <c r="K1173" s="612"/>
      <c r="L1173" s="612"/>
      <c r="M1173" s="612"/>
      <c r="N1173" s="612"/>
      <c r="O1173" s="612"/>
      <c r="P1173" s="612"/>
      <c r="Q1173" s="612"/>
      <c r="R1173" s="612"/>
      <c r="S1173" s="612"/>
      <c r="T1173" s="612"/>
      <c r="U1173" s="612"/>
      <c r="V1173" s="612"/>
      <c r="W1173" s="612"/>
      <c r="X1173" s="612"/>
      <c r="Y1173" s="612"/>
      <c r="Z1173" s="612"/>
      <c r="AA1173" s="612"/>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11"/>
      <c r="C1174" s="612"/>
      <c r="D1174" s="612"/>
      <c r="E1174" s="612"/>
      <c r="F1174" s="612"/>
      <c r="G1174" s="612"/>
      <c r="H1174" s="612"/>
      <c r="I1174" s="612"/>
      <c r="J1174" s="612"/>
      <c r="K1174" s="612"/>
      <c r="L1174" s="612"/>
      <c r="M1174" s="612"/>
      <c r="N1174" s="612"/>
      <c r="O1174" s="612"/>
      <c r="P1174" s="612"/>
      <c r="Q1174" s="612"/>
      <c r="R1174" s="612"/>
      <c r="S1174" s="612"/>
      <c r="T1174" s="612"/>
      <c r="U1174" s="612"/>
      <c r="V1174" s="612"/>
      <c r="W1174" s="612"/>
      <c r="X1174" s="612"/>
      <c r="Y1174" s="612"/>
      <c r="Z1174" s="612"/>
      <c r="AA1174" s="612"/>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11"/>
      <c r="C1175" s="612"/>
      <c r="D1175" s="612"/>
      <c r="E1175" s="612"/>
      <c r="F1175" s="612"/>
      <c r="G1175" s="612"/>
      <c r="H1175" s="612"/>
      <c r="I1175" s="612"/>
      <c r="J1175" s="612"/>
      <c r="K1175" s="612"/>
      <c r="L1175" s="612"/>
      <c r="M1175" s="612"/>
      <c r="N1175" s="612"/>
      <c r="O1175" s="612"/>
      <c r="P1175" s="612"/>
      <c r="Q1175" s="612"/>
      <c r="R1175" s="612"/>
      <c r="S1175" s="612"/>
      <c r="T1175" s="612"/>
      <c r="U1175" s="612"/>
      <c r="V1175" s="612"/>
      <c r="W1175" s="612"/>
      <c r="X1175" s="612"/>
      <c r="Y1175" s="612"/>
      <c r="Z1175" s="612"/>
      <c r="AA1175" s="612"/>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13"/>
      <c r="B1176" s="312"/>
      <c r="C1176" s="614"/>
      <c r="D1176" s="615"/>
      <c r="E1176" s="615"/>
      <c r="F1176" s="615"/>
      <c r="G1176" s="615"/>
      <c r="H1176" s="614"/>
      <c r="I1176" s="615"/>
      <c r="J1176" s="615"/>
      <c r="K1176" s="615"/>
      <c r="L1176" s="615"/>
      <c r="M1176" s="614"/>
      <c r="N1176" s="615"/>
      <c r="O1176" s="615"/>
      <c r="P1176" s="615"/>
      <c r="Q1176" s="615"/>
      <c r="R1176" s="614"/>
      <c r="S1176" s="615"/>
      <c r="T1176" s="615"/>
      <c r="U1176" s="615"/>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15"/>
      <c r="B1177" s="615"/>
      <c r="C1177" s="614"/>
      <c r="D1177" s="614"/>
      <c r="E1177" s="614"/>
      <c r="F1177" s="614"/>
      <c r="G1177" s="614"/>
      <c r="H1177" s="614"/>
      <c r="I1177" s="614"/>
      <c r="J1177" s="614"/>
      <c r="K1177" s="614"/>
      <c r="L1177" s="614"/>
      <c r="M1177" s="614"/>
      <c r="N1177" s="614"/>
      <c r="O1177" s="614"/>
      <c r="P1177" s="614"/>
      <c r="Q1177" s="614"/>
      <c r="R1177" s="614"/>
      <c r="S1177" s="614"/>
      <c r="T1177" s="614"/>
      <c r="U1177" s="614"/>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994">
    <mergeCell ref="BA347:BA348"/>
    <mergeCell ref="BA349:BA350"/>
    <mergeCell ref="BA351:BA352"/>
    <mergeCell ref="BA353:BA354"/>
    <mergeCell ref="BA153:BA157"/>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H120:L120"/>
    <mergeCell ref="M120:Q120"/>
    <mergeCell ref="A58:A72"/>
    <mergeCell ref="A108:B108"/>
    <mergeCell ref="A122:A123"/>
    <mergeCell ref="A124:A127"/>
    <mergeCell ref="A128:A129"/>
    <mergeCell ref="A130:A132"/>
    <mergeCell ref="C133:G133"/>
    <mergeCell ref="C120:G120"/>
    <mergeCell ref="H133:L133"/>
    <mergeCell ref="M133:Q133"/>
    <mergeCell ref="A135:A139"/>
    <mergeCell ref="A153:A156"/>
    <mergeCell ref="A202:A203"/>
    <mergeCell ref="A208:B208"/>
    <mergeCell ref="C220:G220"/>
    <mergeCell ref="H220:L220"/>
    <mergeCell ref="A1025:C1025"/>
    <mergeCell ref="A1026:B1026"/>
    <mergeCell ref="A1031:A1033"/>
    <mergeCell ref="A1034:C1034"/>
    <mergeCell ref="C399:F399"/>
    <mergeCell ref="C406:D406"/>
    <mergeCell ref="H406:I406"/>
    <mergeCell ref="H409:I409"/>
    <mergeCell ref="C418:D418"/>
    <mergeCell ref="H418:I418"/>
    <mergeCell ref="C422:D422"/>
    <mergeCell ref="H422:I422"/>
    <mergeCell ref="C426:D426"/>
    <mergeCell ref="H426:I426"/>
    <mergeCell ref="C430:D430"/>
    <mergeCell ref="H430:I430"/>
    <mergeCell ref="C434:D434"/>
    <mergeCell ref="H434:I434"/>
    <mergeCell ref="C438:D438"/>
    <mergeCell ref="M220:Q220"/>
    <mergeCell ref="A222:A224"/>
    <mergeCell ref="H399:K399"/>
    <mergeCell ref="M399:P399"/>
    <mergeCell ref="C400:E400"/>
    <mergeCell ref="H400:J400"/>
    <mergeCell ref="M400:O400"/>
    <mergeCell ref="C401:D402"/>
    <mergeCell ref="H401:I402"/>
    <mergeCell ref="M401:N402"/>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M418:N418"/>
    <mergeCell ref="C419:D419"/>
    <mergeCell ref="H419:I419"/>
    <mergeCell ref="M419:N419"/>
    <mergeCell ref="C416:D416"/>
    <mergeCell ref="H416:I416"/>
    <mergeCell ref="M416:N416"/>
    <mergeCell ref="C417:D417"/>
    <mergeCell ref="H417:I417"/>
    <mergeCell ref="M417:N417"/>
    <mergeCell ref="M422:N422"/>
    <mergeCell ref="C423:D423"/>
    <mergeCell ref="H423:I423"/>
    <mergeCell ref="M423:N423"/>
    <mergeCell ref="C420:D420"/>
    <mergeCell ref="H420:I420"/>
    <mergeCell ref="M420:N420"/>
    <mergeCell ref="C421:D421"/>
    <mergeCell ref="H421:I421"/>
    <mergeCell ref="M421:N421"/>
    <mergeCell ref="M426:N426"/>
    <mergeCell ref="C427:D427"/>
    <mergeCell ref="H427:I427"/>
    <mergeCell ref="M427:N427"/>
    <mergeCell ref="C424:D424"/>
    <mergeCell ref="H424:I424"/>
    <mergeCell ref="M424:N424"/>
    <mergeCell ref="C425:D425"/>
    <mergeCell ref="H425:I425"/>
    <mergeCell ref="M425:N425"/>
    <mergeCell ref="M430:N430"/>
    <mergeCell ref="C431:D431"/>
    <mergeCell ref="H431:I431"/>
    <mergeCell ref="M431:N431"/>
    <mergeCell ref="C428:D428"/>
    <mergeCell ref="H428:I428"/>
    <mergeCell ref="M428:N428"/>
    <mergeCell ref="C429:D429"/>
    <mergeCell ref="H429:I429"/>
    <mergeCell ref="M429:N429"/>
    <mergeCell ref="M434:N434"/>
    <mergeCell ref="C435:D435"/>
    <mergeCell ref="H435:J435"/>
    <mergeCell ref="M435:N435"/>
    <mergeCell ref="C432:D432"/>
    <mergeCell ref="H432:I432"/>
    <mergeCell ref="M432:N432"/>
    <mergeCell ref="C433:D433"/>
    <mergeCell ref="H433:I433"/>
    <mergeCell ref="M433:N433"/>
    <mergeCell ref="H438:I438"/>
    <mergeCell ref="M438:N438"/>
    <mergeCell ref="C439:D439"/>
    <mergeCell ref="H439:I439"/>
    <mergeCell ref="M439:N439"/>
    <mergeCell ref="C436:E436"/>
    <mergeCell ref="H436:I436"/>
    <mergeCell ref="M436:O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O471:Q471"/>
    <mergeCell ref="H472:I472"/>
    <mergeCell ref="C468:D468"/>
    <mergeCell ref="H468:L468"/>
    <mergeCell ref="M468:N468"/>
    <mergeCell ref="C469:D469"/>
    <mergeCell ref="H469:I470"/>
    <mergeCell ref="J469:L469"/>
    <mergeCell ref="M469:N469"/>
    <mergeCell ref="C470:G470"/>
    <mergeCell ref="M470:Q470"/>
    <mergeCell ref="C473:D473"/>
    <mergeCell ref="H473:I473"/>
    <mergeCell ref="M473:N473"/>
    <mergeCell ref="C474:D474"/>
    <mergeCell ref="H474:J474"/>
    <mergeCell ref="M474:N474"/>
    <mergeCell ref="C471:D472"/>
    <mergeCell ref="E471:G471"/>
    <mergeCell ref="H471:I471"/>
    <mergeCell ref="M471:N472"/>
    <mergeCell ref="C479:D479"/>
    <mergeCell ref="H479:I479"/>
    <mergeCell ref="M479:N479"/>
    <mergeCell ref="C480:D480"/>
    <mergeCell ref="H480:I480"/>
    <mergeCell ref="M480:N480"/>
    <mergeCell ref="C475:D475"/>
    <mergeCell ref="H475:I476"/>
    <mergeCell ref="M475:N475"/>
    <mergeCell ref="C476:E476"/>
    <mergeCell ref="M476:O476"/>
    <mergeCell ref="C477:D478"/>
    <mergeCell ref="H477:I477"/>
    <mergeCell ref="M477:N478"/>
    <mergeCell ref="H478:I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J508"/>
    <mergeCell ref="M508:N508"/>
    <mergeCell ref="C505:D505"/>
    <mergeCell ref="H505:I505"/>
    <mergeCell ref="M505:N505"/>
    <mergeCell ref="C506:D506"/>
    <mergeCell ref="H506:I506"/>
    <mergeCell ref="M506:N506"/>
    <mergeCell ref="C511:E511"/>
    <mergeCell ref="H511:I511"/>
    <mergeCell ref="M511:O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utton 17">
              <controlPr defaultSize="0" print="0" autoFill="0" autoPict="0" macro="[0]!GoTo_WATER">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52946" r:id="rId5"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7" r:id="rId6"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8" r:id="rId7"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9" r:id="rId8"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50" r:id="rId9"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1" r:id="rId10"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2" r:id="rId11"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3" r:id="rId12"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4" r:id="rId13"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5" r:id="rId14"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6" r:id="rId15"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7" r:id="rId16"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8" r:id="rId17"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9" r:id="rId18"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60" r:id="rId19"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1" r:id="rId20" name="B_Matrix">
              <controlPr defaultSize="0" print="0" autoFill="0" autoPict="0" macro="[0]!GoTo_WATER">
                <anchor moveWithCells="1">
                  <from>
                    <xdr:col>1</xdr:col>
                    <xdr:colOff>228600</xdr:colOff>
                    <xdr:row>398</xdr:row>
                    <xdr:rowOff>104775</xdr:rowOff>
                  </from>
                  <to>
                    <xdr:col>1</xdr:col>
                    <xdr:colOff>1704975</xdr:colOff>
                    <xdr:row>399</xdr:row>
                    <xdr:rowOff>295275</xdr:rowOff>
                  </to>
                </anchor>
              </controlPr>
            </control>
          </mc:Choice>
        </mc:AlternateContent>
        <mc:AlternateContent xmlns:mc="http://schemas.openxmlformats.org/markup-compatibility/2006">
          <mc:Choice Requires="x14">
            <control shapeId="252962" r:id="rId21" name="Button 34">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3" r:id="rId22" name="Button 35">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4" r:id="rId23" name="Button 36">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5" r:id="rId24" name="Button 37">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6" r:id="rId25" name="Button 38">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7" r:id="rId26" name="Button 39">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8" r:id="rId27" name="Button 40">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9" r:id="rId28" name="Button 41">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70" r:id="rId29" name="Button 42">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1" r:id="rId30" name="Button 43">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2" r:id="rId31" name="Button 44">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3" r:id="rId32" name="Button 45">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4" r:id="rId33" name="Button 46">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5" r:id="rId34" name="Button 47">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6" r:id="rId35" name="Button 48">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7" r:id="rId36" name="Button 49">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8" r:id="rId37" name="Button 50">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80" r:id="rId39" name="Button 52">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1" r:id="rId40" name="Button 53">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2" r:id="rId41" name="Button 54">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3" r:id="rId42" name="Button 55">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4" r:id="rId43" name="Button 56">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6" r:id="rId45" name="Button 58">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7" r:id="rId46" name="Button 59">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90" r:id="rId49" name="Button 62">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1" r:id="rId50" name="Button 63">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4" r:id="rId53" name="Button 66">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6" r:id="rId55" name="Button 68">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40DE5-AF6E-43DD-B8DB-1FBE6E3A9ACD}">
  <sheetPr codeName="Feuil5"/>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7" width="12.5703125" style="391" customWidth="true"/>
    <col min="28"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Haiti</v>
      </c>
      <c r="B2" s="226"/>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2006</v>
      </c>
      <c r="B3" s="228"/>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DHS06</v>
      </c>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48" t="str">
        <f>B1028</f>
        <v/>
      </c>
      <c r="B10" s="649"/>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48" t="str">
        <f>B1027</f>
        <v/>
      </c>
      <c r="B11" s="650"/>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51"/>
      <c r="B12" s="649"/>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52"/>
      <c r="B13" s="653"/>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8" customFormat="true" ht="15" customHeight="true" x14ac:dyDescent="0.2">
      <c r="A14" s="115" t="s">
        <v>95</v>
      </c>
      <c r="B14" s="208"/>
      <c r="C14" s="2489" t="s">
        <v>114</v>
      </c>
      <c r="D14" s="2490"/>
      <c r="E14" s="2490"/>
      <c r="F14" s="2490"/>
      <c r="G14" s="2491"/>
      <c r="H14" s="2620" t="s">
        <v>38</v>
      </c>
      <c r="I14" s="2621"/>
      <c r="J14" s="2621"/>
      <c r="K14" s="2621"/>
      <c r="L14" s="2622"/>
      <c r="M14" s="2627" t="s">
        <v>37</v>
      </c>
      <c r="N14" s="2628"/>
      <c r="O14" s="2628"/>
      <c r="P14" s="2628"/>
      <c r="Q14" s="2629"/>
      <c r="R14" s="2132" t="s">
        <v>137</v>
      </c>
      <c r="S14" s="2138"/>
      <c r="T14" s="2138"/>
      <c r="U14" s="2138"/>
      <c r="V14" s="2138"/>
      <c r="W14" s="2138"/>
      <c r="X14" s="2138"/>
      <c r="Y14" s="2138"/>
      <c r="Z14" s="2138"/>
      <c r="AA14" s="2139"/>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46"/>
      <c r="BA14" s="217" t="s">
        <v>128</v>
      </c>
      <c r="BB14" s="115" t="s">
        <v>95</v>
      </c>
      <c r="BC14" s="2479" t="s">
        <v>114</v>
      </c>
      <c r="BD14" s="2480"/>
      <c r="BE14" s="2480"/>
      <c r="BF14" s="2480"/>
      <c r="BG14" s="2481"/>
      <c r="BH14" s="2482" t="s">
        <v>38</v>
      </c>
      <c r="BI14" s="2480"/>
      <c r="BJ14" s="2480"/>
      <c r="BK14" s="2480"/>
      <c r="BL14" s="2481"/>
      <c r="BM14" s="2482" t="s">
        <v>37</v>
      </c>
      <c r="BN14" s="2480"/>
      <c r="BO14" s="2480"/>
      <c r="BP14" s="2480"/>
      <c r="BQ14" s="2492"/>
      <c r="BR14" s="2022" t="s">
        <v>137</v>
      </c>
      <c r="BS14" s="2023"/>
      <c r="BT14" s="2023"/>
      <c r="BU14" s="2023"/>
      <c r="BV14" s="2023"/>
      <c r="BW14" s="2023"/>
      <c r="BX14" s="2023"/>
      <c r="BY14" s="2024"/>
      <c r="BZ14" s="313"/>
      <c r="CA14" s="313"/>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98" customFormat="true" ht="36" x14ac:dyDescent="0.2">
      <c r="A15" s="182" t="s">
        <v>87</v>
      </c>
      <c r="B15" s="242"/>
      <c r="C15" s="269" t="s">
        <v>0</v>
      </c>
      <c r="D15" s="270" t="s">
        <v>1</v>
      </c>
      <c r="E15" s="270" t="s">
        <v>2</v>
      </c>
      <c r="F15" s="270" t="s">
        <v>3</v>
      </c>
      <c r="G15" s="271" t="s">
        <v>4</v>
      </c>
      <c r="H15" s="1311" t="s">
        <v>0</v>
      </c>
      <c r="I15" s="1271" t="s">
        <v>1</v>
      </c>
      <c r="J15" s="1271" t="s">
        <v>2</v>
      </c>
      <c r="K15" s="1271" t="s">
        <v>3</v>
      </c>
      <c r="L15" s="1272" t="s">
        <v>4</v>
      </c>
      <c r="M15" s="1301" t="s">
        <v>0</v>
      </c>
      <c r="N15" s="1271" t="s">
        <v>1</v>
      </c>
      <c r="O15" s="1271" t="s">
        <v>2</v>
      </c>
      <c r="P15" s="1271" t="s">
        <v>3</v>
      </c>
      <c r="Q15" s="1321" t="s">
        <v>4</v>
      </c>
      <c r="R15" s="1311" t="s">
        <v>238</v>
      </c>
      <c r="S15" s="1271" t="s">
        <v>239</v>
      </c>
      <c r="T15" s="1271" t="s">
        <v>150</v>
      </c>
      <c r="U15" s="1271" t="s">
        <v>240</v>
      </c>
      <c r="V15" s="1271" t="s">
        <v>241</v>
      </c>
      <c r="W15" s="1271" t="s">
        <v>242</v>
      </c>
      <c r="X15" s="1271" t="s">
        <v>243</v>
      </c>
      <c r="Y15" s="1271" t="s">
        <v>244</v>
      </c>
      <c r="Z15" s="1271" t="s">
        <v>245</v>
      </c>
      <c r="AA15" s="1273" t="s">
        <v>246</v>
      </c>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46"/>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238</v>
      </c>
      <c r="BS15" s="166" t="s">
        <v>239</v>
      </c>
      <c r="BT15" s="166" t="s">
        <v>150</v>
      </c>
      <c r="BU15" s="166" t="s">
        <v>240</v>
      </c>
      <c r="BV15" s="166" t="s">
        <v>241</v>
      </c>
      <c r="BW15" s="166" t="s">
        <v>242</v>
      </c>
      <c r="BX15" s="166" t="s">
        <v>243</v>
      </c>
      <c r="BY15" s="167" t="s">
        <v>244</v>
      </c>
      <c r="BZ15" s="167" t="s">
        <v>245</v>
      </c>
      <c r="CA15" s="167" t="s">
        <v>246</v>
      </c>
      <c r="CB15" s="2097"/>
      <c r="CC15" s="2097"/>
      <c r="CD15" s="2097"/>
      <c r="CE15" s="2097"/>
      <c r="CF15" s="2097"/>
      <c r="CG15" s="2097"/>
      <c r="CH15" s="2097"/>
      <c r="CI15" s="2097"/>
      <c r="CJ15" s="2097"/>
      <c r="CK15" s="2097"/>
      <c r="CL15" s="2097"/>
      <c r="CM15" s="2097"/>
      <c r="CN15" s="2097"/>
      <c r="CO15" s="2097"/>
      <c r="CP15" s="2097"/>
      <c r="CQ15" s="2097"/>
      <c r="CR15" s="2097"/>
      <c r="CS15" s="2097"/>
      <c r="CT15" s="2097"/>
      <c r="CU15" s="2097"/>
      <c r="CV15" s="2097"/>
      <c r="CW15" s="2097"/>
      <c r="CX15" s="2097"/>
      <c r="CY15" s="2097"/>
      <c r="CZ15" s="2097"/>
    </row>
    <row r="16" s="398" customFormat="true" ht="15" customHeight="true" x14ac:dyDescent="0.2">
      <c r="A16" s="2630" t="s">
        <v>13</v>
      </c>
      <c r="B16" s="1469" t="s">
        <v>14</v>
      </c>
      <c r="C16" s="1348">
        <v>33.5</v>
      </c>
      <c r="D16" s="1349">
        <v>44.4</v>
      </c>
      <c r="E16" s="1349">
        <v>63.6</v>
      </c>
      <c r="F16" s="1349">
        <v>89.7</v>
      </c>
      <c r="G16" s="1350">
        <v>97.5</v>
      </c>
      <c r="H16" s="1351">
        <v>81.2</v>
      </c>
      <c r="I16" s="1349">
        <v>91.9</v>
      </c>
      <c r="J16" s="1349">
        <v>96.3</v>
      </c>
      <c r="K16" s="1349">
        <v>97.3</v>
      </c>
      <c r="L16" s="1352">
        <v>99</v>
      </c>
      <c r="M16" s="1353">
        <v>32.5</v>
      </c>
      <c r="N16" s="1349">
        <v>33.4</v>
      </c>
      <c r="O16" s="1349">
        <v>45.3</v>
      </c>
      <c r="P16" s="1349">
        <v>54.4</v>
      </c>
      <c r="Q16" s="1350">
        <v>78.5</v>
      </c>
      <c r="R16" s="1351">
        <v>84.4</v>
      </c>
      <c r="S16" s="1349">
        <v>61</v>
      </c>
      <c r="T16" s="1349">
        <v>31.5</v>
      </c>
      <c r="U16" s="1349">
        <v>39.299999999999997</v>
      </c>
      <c r="V16" s="1349">
        <v>40.200000000000003</v>
      </c>
      <c r="W16" s="1349">
        <v>61.7</v>
      </c>
      <c r="X16" s="1349">
        <v>68.900000000000006</v>
      </c>
      <c r="Y16" s="1349">
        <v>66.7</v>
      </c>
      <c r="Z16" s="1349">
        <v>62.9</v>
      </c>
      <c r="AA16" s="2150">
        <v>49.8</v>
      </c>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46"/>
      <c r="BA16" s="2493" t="s">
        <v>13</v>
      </c>
      <c r="BB16" s="147" t="s">
        <v>14</v>
      </c>
      <c r="BC16" s="1168" t="s">
        <v>35</v>
      </c>
      <c r="BD16" s="1188" t="s">
        <v>35</v>
      </c>
      <c r="BE16" s="1188" t="s">
        <v>35</v>
      </c>
      <c r="BF16" s="1188" t="s">
        <v>35</v>
      </c>
      <c r="BG16" s="1209" t="s">
        <v>35</v>
      </c>
      <c r="BH16" s="1230" t="s">
        <v>35</v>
      </c>
      <c r="BI16" s="1188" t="s">
        <v>35</v>
      </c>
      <c r="BJ16" s="1188" t="s">
        <v>35</v>
      </c>
      <c r="BK16" s="1188" t="s">
        <v>35</v>
      </c>
      <c r="BL16" s="1209" t="s">
        <v>35</v>
      </c>
      <c r="BM16" s="1230" t="s">
        <v>35</v>
      </c>
      <c r="BN16" s="1188" t="s">
        <v>35</v>
      </c>
      <c r="BO16" s="1188" t="s">
        <v>35</v>
      </c>
      <c r="BP16" s="1188" t="s">
        <v>35</v>
      </c>
      <c r="BQ16" s="1209" t="s">
        <v>35</v>
      </c>
      <c r="BR16" s="1230" t="s">
        <v>35</v>
      </c>
      <c r="BS16" s="1188" t="s">
        <v>35</v>
      </c>
      <c r="BT16" s="1188" t="s">
        <v>35</v>
      </c>
      <c r="BU16" s="1188" t="s">
        <v>35</v>
      </c>
      <c r="BV16" s="1188" t="s">
        <v>35</v>
      </c>
      <c r="BW16" s="1188" t="s">
        <v>35</v>
      </c>
      <c r="BX16" s="1188" t="s">
        <v>35</v>
      </c>
      <c r="BY16" s="1250" t="s">
        <v>35</v>
      </c>
      <c r="BZ16" s="1250" t="s">
        <v>35</v>
      </c>
      <c r="CA16" s="1250" t="s">
        <v>35</v>
      </c>
      <c r="CB16" s="2098"/>
      <c r="CC16" s="2098"/>
      <c r="CD16" s="2098"/>
      <c r="CE16" s="2098"/>
      <c r="CF16" s="2098"/>
      <c r="CG16" s="2098"/>
      <c r="CH16" s="2098"/>
      <c r="CI16" s="2098"/>
      <c r="CJ16" s="2098"/>
      <c r="CK16" s="2098"/>
      <c r="CL16" s="2098"/>
      <c r="CM16" s="2098"/>
      <c r="CN16" s="2098"/>
      <c r="CO16" s="2098"/>
      <c r="CP16" s="2098"/>
      <c r="CQ16" s="2098"/>
      <c r="CR16" s="2098"/>
      <c r="CS16" s="2098"/>
      <c r="CT16" s="2098"/>
      <c r="CU16" s="2098"/>
      <c r="CV16" s="2098"/>
      <c r="CW16" s="2098"/>
      <c r="CX16" s="2098"/>
      <c r="CY16" s="2098"/>
      <c r="CZ16" s="2098"/>
    </row>
    <row r="17" s="398" customFormat="true" ht="15" customHeight="true" x14ac:dyDescent="0.2">
      <c r="A17" s="2631"/>
      <c r="B17" s="1470" t="s">
        <v>51</v>
      </c>
      <c r="C17" s="1354">
        <v>66.5</v>
      </c>
      <c r="D17" s="1355">
        <v>55.6</v>
      </c>
      <c r="E17" s="1355">
        <v>36.4</v>
      </c>
      <c r="F17" s="1355">
        <v>10.3</v>
      </c>
      <c r="G17" s="1356">
        <v>2.5</v>
      </c>
      <c r="H17" s="1357">
        <v>18.8</v>
      </c>
      <c r="I17" s="1355">
        <v>8.1</v>
      </c>
      <c r="J17" s="1355">
        <v>3.7</v>
      </c>
      <c r="K17" s="1355">
        <v>2.7</v>
      </c>
      <c r="L17" s="1358">
        <v>1</v>
      </c>
      <c r="M17" s="1359">
        <v>67.5</v>
      </c>
      <c r="N17" s="1355">
        <v>66.599999999999994</v>
      </c>
      <c r="O17" s="1355">
        <v>54.7</v>
      </c>
      <c r="P17" s="1355">
        <v>45.6</v>
      </c>
      <c r="Q17" s="1356">
        <v>21.5</v>
      </c>
      <c r="R17" s="1357">
        <v>15.6</v>
      </c>
      <c r="S17" s="1355">
        <v>39</v>
      </c>
      <c r="T17" s="1355">
        <v>68.5</v>
      </c>
      <c r="U17" s="1355">
        <v>60.7</v>
      </c>
      <c r="V17" s="1355">
        <v>59.8</v>
      </c>
      <c r="W17" s="1355">
        <v>38.299999999999997</v>
      </c>
      <c r="X17" s="1355">
        <v>31.1</v>
      </c>
      <c r="Y17" s="1355">
        <v>33.299999999999997</v>
      </c>
      <c r="Z17" s="1355">
        <v>37.1</v>
      </c>
      <c r="AA17" s="2151">
        <v>50.2</v>
      </c>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46"/>
      <c r="BA17" s="2494"/>
      <c r="BB17" s="148" t="s">
        <v>51</v>
      </c>
      <c r="BC17" s="1169" t="s">
        <v>35</v>
      </c>
      <c r="BD17" s="1189" t="s">
        <v>35</v>
      </c>
      <c r="BE17" s="1189" t="s">
        <v>35</v>
      </c>
      <c r="BF17" s="1189" t="s">
        <v>35</v>
      </c>
      <c r="BG17" s="1210" t="s">
        <v>35</v>
      </c>
      <c r="BH17" s="1231" t="s">
        <v>35</v>
      </c>
      <c r="BI17" s="1189" t="s">
        <v>35</v>
      </c>
      <c r="BJ17" s="1189" t="s">
        <v>35</v>
      </c>
      <c r="BK17" s="1189" t="s">
        <v>35</v>
      </c>
      <c r="BL17" s="1210" t="s">
        <v>35</v>
      </c>
      <c r="BM17" s="1231" t="s">
        <v>35</v>
      </c>
      <c r="BN17" s="1189" t="s">
        <v>35</v>
      </c>
      <c r="BO17" s="1189" t="s">
        <v>35</v>
      </c>
      <c r="BP17" s="1189" t="s">
        <v>35</v>
      </c>
      <c r="BQ17" s="1210" t="s">
        <v>35</v>
      </c>
      <c r="BR17" s="1231" t="s">
        <v>35</v>
      </c>
      <c r="BS17" s="1189" t="s">
        <v>35</v>
      </c>
      <c r="BT17" s="1189" t="s">
        <v>35</v>
      </c>
      <c r="BU17" s="1189" t="s">
        <v>35</v>
      </c>
      <c r="BV17" s="1189" t="s">
        <v>35</v>
      </c>
      <c r="BW17" s="1189" t="s">
        <v>35</v>
      </c>
      <c r="BX17" s="1189" t="s">
        <v>35</v>
      </c>
      <c r="BY17" s="1251" t="s">
        <v>35</v>
      </c>
      <c r="BZ17" s="1251" t="s">
        <v>35</v>
      </c>
      <c r="CA17" s="1251" t="s">
        <v>35</v>
      </c>
      <c r="CB17" s="2099"/>
      <c r="CC17" s="2099"/>
      <c r="CD17" s="2099"/>
      <c r="CE17" s="2099"/>
      <c r="CF17" s="2099"/>
      <c r="CG17" s="2099"/>
      <c r="CH17" s="2099"/>
      <c r="CI17" s="2099"/>
      <c r="CJ17" s="2099"/>
      <c r="CK17" s="2099"/>
      <c r="CL17" s="2099"/>
      <c r="CM17" s="2099"/>
      <c r="CN17" s="2099"/>
      <c r="CO17" s="2099"/>
      <c r="CP17" s="2099"/>
      <c r="CQ17" s="2099"/>
      <c r="CR17" s="2099"/>
      <c r="CS17" s="2099"/>
      <c r="CT17" s="2099"/>
      <c r="CU17" s="2099"/>
      <c r="CV17" s="2099"/>
      <c r="CW17" s="2099"/>
      <c r="CX17" s="2099"/>
      <c r="CY17" s="2099"/>
      <c r="CZ17" s="2099"/>
    </row>
    <row r="18" s="398" customFormat="true" ht="15" customHeight="true" x14ac:dyDescent="0.2">
      <c r="A18" s="2631" t="s">
        <v>60</v>
      </c>
      <c r="B18" s="1470" t="s">
        <v>15</v>
      </c>
      <c r="C18" s="1360">
        <v>25.9</v>
      </c>
      <c r="D18" s="1361">
        <v>35.700000000000003</v>
      </c>
      <c r="E18" s="1361">
        <v>54.6</v>
      </c>
      <c r="F18" s="1361">
        <v>82.7</v>
      </c>
      <c r="G18" s="1362">
        <v>94.1</v>
      </c>
      <c r="H18" s="1363">
        <v>74.099999999999994</v>
      </c>
      <c r="I18" s="1361">
        <v>84.2</v>
      </c>
      <c r="J18" s="1361">
        <v>89.9</v>
      </c>
      <c r="K18" s="1361">
        <v>93.4</v>
      </c>
      <c r="L18" s="1364">
        <v>97.3</v>
      </c>
      <c r="M18" s="1360">
        <v>24.3</v>
      </c>
      <c r="N18" s="1361">
        <v>27.2</v>
      </c>
      <c r="O18" s="1361">
        <v>34.9</v>
      </c>
      <c r="P18" s="1361">
        <v>45.3</v>
      </c>
      <c r="Q18" s="1362">
        <v>71.400000000000006</v>
      </c>
      <c r="R18" s="1363">
        <v>77.7</v>
      </c>
      <c r="S18" s="1361">
        <v>54.7</v>
      </c>
      <c r="T18" s="1361">
        <v>23.5</v>
      </c>
      <c r="U18" s="1361">
        <v>35.299999999999997</v>
      </c>
      <c r="V18" s="1361">
        <v>35.700000000000003</v>
      </c>
      <c r="W18" s="1361">
        <v>57.3</v>
      </c>
      <c r="X18" s="1361">
        <v>62.2</v>
      </c>
      <c r="Y18" s="1361">
        <v>54.8</v>
      </c>
      <c r="Z18" s="1361">
        <v>55.5</v>
      </c>
      <c r="AA18" s="1364">
        <v>36.200000000000003</v>
      </c>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46"/>
      <c r="BA18" s="2494" t="s">
        <v>60</v>
      </c>
      <c r="BB18" s="148" t="s">
        <v>15</v>
      </c>
      <c r="BC18" s="1169" t="s">
        <v>35</v>
      </c>
      <c r="BD18" s="1189" t="s">
        <v>35</v>
      </c>
      <c r="BE18" s="1189" t="s">
        <v>35</v>
      </c>
      <c r="BF18" s="1189" t="s">
        <v>35</v>
      </c>
      <c r="BG18" s="1210" t="s">
        <v>35</v>
      </c>
      <c r="BH18" s="1231" t="s">
        <v>35</v>
      </c>
      <c r="BI18" s="1189" t="s">
        <v>35</v>
      </c>
      <c r="BJ18" s="1189" t="s">
        <v>35</v>
      </c>
      <c r="BK18" s="1189" t="s">
        <v>35</v>
      </c>
      <c r="BL18" s="1210" t="s">
        <v>35</v>
      </c>
      <c r="BM18" s="1231" t="s">
        <v>35</v>
      </c>
      <c r="BN18" s="1189" t="s">
        <v>35</v>
      </c>
      <c r="BO18" s="1189" t="s">
        <v>35</v>
      </c>
      <c r="BP18" s="1189" t="s">
        <v>35</v>
      </c>
      <c r="BQ18" s="1210" t="s">
        <v>35</v>
      </c>
      <c r="BR18" s="1231" t="s">
        <v>35</v>
      </c>
      <c r="BS18" s="1189" t="s">
        <v>35</v>
      </c>
      <c r="BT18" s="1189" t="s">
        <v>35</v>
      </c>
      <c r="BU18" s="1189" t="s">
        <v>35</v>
      </c>
      <c r="BV18" s="1189" t="s">
        <v>35</v>
      </c>
      <c r="BW18" s="1189" t="s">
        <v>35</v>
      </c>
      <c r="BX18" s="1189" t="s">
        <v>35</v>
      </c>
      <c r="BY18" s="1251" t="s">
        <v>35</v>
      </c>
      <c r="BZ18" s="1251" t="s">
        <v>35</v>
      </c>
      <c r="CA18" s="1251" t="s">
        <v>35</v>
      </c>
      <c r="CB18" s="2099"/>
      <c r="CC18" s="2099"/>
      <c r="CD18" s="2099"/>
      <c r="CE18" s="2099"/>
      <c r="CF18" s="2099"/>
      <c r="CG18" s="2099"/>
      <c r="CH18" s="2099"/>
      <c r="CI18" s="2099"/>
      <c r="CJ18" s="2099"/>
      <c r="CK18" s="2099"/>
      <c r="CL18" s="2099"/>
      <c r="CM18" s="2099"/>
      <c r="CN18" s="2099"/>
      <c r="CO18" s="2099"/>
      <c r="CP18" s="2099"/>
      <c r="CQ18" s="2099"/>
      <c r="CR18" s="2099"/>
      <c r="CS18" s="2099"/>
      <c r="CT18" s="2099"/>
      <c r="CU18" s="2099"/>
      <c r="CV18" s="2099"/>
      <c r="CW18" s="2099"/>
      <c r="CX18" s="2099"/>
      <c r="CY18" s="2099"/>
      <c r="CZ18" s="2099"/>
    </row>
    <row r="19" s="398" customFormat="true" ht="15" customHeight="true" x14ac:dyDescent="0.2">
      <c r="A19" s="2631"/>
      <c r="B19" s="1470" t="s">
        <v>16</v>
      </c>
      <c r="C19" s="1360">
        <v>7.5</v>
      </c>
      <c r="D19" s="1361">
        <v>8.6999999999999993</v>
      </c>
      <c r="E19" s="1361" t="s">
        <v>174</v>
      </c>
      <c r="F19" s="1361">
        <v>7</v>
      </c>
      <c r="G19" s="1362">
        <v>3.4</v>
      </c>
      <c r="H19" s="1363">
        <v>7.1</v>
      </c>
      <c r="I19" s="1361">
        <v>7.7</v>
      </c>
      <c r="J19" s="1361">
        <v>6.4</v>
      </c>
      <c r="K19" s="1361">
        <v>3.9</v>
      </c>
      <c r="L19" s="1364">
        <v>1.6</v>
      </c>
      <c r="M19" s="1360">
        <v>8.1</v>
      </c>
      <c r="N19" s="1361">
        <v>6.2</v>
      </c>
      <c r="O19" s="1361">
        <v>10.4</v>
      </c>
      <c r="P19" s="1361">
        <v>9.1999999999999993</v>
      </c>
      <c r="Q19" s="1362">
        <v>7.1</v>
      </c>
      <c r="R19" s="1363">
        <v>6.8</v>
      </c>
      <c r="S19" s="1361">
        <v>6.3</v>
      </c>
      <c r="T19" s="1361">
        <v>8</v>
      </c>
      <c r="U19" s="1361">
        <v>4</v>
      </c>
      <c r="V19" s="1361">
        <v>4.5</v>
      </c>
      <c r="W19" s="1361">
        <v>4.4000000000000004</v>
      </c>
      <c r="X19" s="1361">
        <v>6.7</v>
      </c>
      <c r="Y19" s="1361">
        <v>11.8</v>
      </c>
      <c r="Z19" s="1361">
        <v>7.4</v>
      </c>
      <c r="AA19" s="1364">
        <v>13.6</v>
      </c>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46"/>
      <c r="BA19" s="2494"/>
      <c r="BB19" s="148" t="s">
        <v>16</v>
      </c>
      <c r="BC19" s="1169" t="s">
        <v>35</v>
      </c>
      <c r="BD19" s="1189" t="s">
        <v>35</v>
      </c>
      <c r="BE19" s="1189" t="s">
        <v>35</v>
      </c>
      <c r="BF19" s="1189" t="s">
        <v>35</v>
      </c>
      <c r="BG19" s="1210" t="s">
        <v>35</v>
      </c>
      <c r="BH19" s="1231" t="s">
        <v>35</v>
      </c>
      <c r="BI19" s="1189" t="s">
        <v>35</v>
      </c>
      <c r="BJ19" s="1189" t="s">
        <v>35</v>
      </c>
      <c r="BK19" s="1189" t="s">
        <v>35</v>
      </c>
      <c r="BL19" s="1210" t="s">
        <v>35</v>
      </c>
      <c r="BM19" s="1231" t="s">
        <v>35</v>
      </c>
      <c r="BN19" s="1189" t="s">
        <v>35</v>
      </c>
      <c r="BO19" s="1189" t="s">
        <v>35</v>
      </c>
      <c r="BP19" s="1189" t="s">
        <v>35</v>
      </c>
      <c r="BQ19" s="1210" t="s">
        <v>35</v>
      </c>
      <c r="BR19" s="1231" t="s">
        <v>35</v>
      </c>
      <c r="BS19" s="1189" t="s">
        <v>35</v>
      </c>
      <c r="BT19" s="1189" t="s">
        <v>35</v>
      </c>
      <c r="BU19" s="1189" t="s">
        <v>35</v>
      </c>
      <c r="BV19" s="1189" t="s">
        <v>35</v>
      </c>
      <c r="BW19" s="1189" t="s">
        <v>35</v>
      </c>
      <c r="BX19" s="1189" t="s">
        <v>35</v>
      </c>
      <c r="BY19" s="1251" t="s">
        <v>35</v>
      </c>
      <c r="BZ19" s="1251" t="s">
        <v>35</v>
      </c>
      <c r="CA19" s="1251" t="s">
        <v>35</v>
      </c>
      <c r="CB19" s="2099"/>
      <c r="CC19" s="2099"/>
      <c r="CD19" s="2099"/>
      <c r="CE19" s="2099"/>
      <c r="CF19" s="2099"/>
      <c r="CG19" s="2099"/>
      <c r="CH19" s="2099"/>
      <c r="CI19" s="2099"/>
      <c r="CJ19" s="2099"/>
      <c r="CK19" s="2099"/>
      <c r="CL19" s="2099"/>
      <c r="CM19" s="2099"/>
      <c r="CN19" s="2099"/>
      <c r="CO19" s="2099"/>
      <c r="CP19" s="2099"/>
      <c r="CQ19" s="2099"/>
      <c r="CR19" s="2099"/>
      <c r="CS19" s="2099"/>
      <c r="CT19" s="2099"/>
      <c r="CU19" s="2099"/>
      <c r="CV19" s="2099"/>
      <c r="CW19" s="2099"/>
      <c r="CX19" s="2099"/>
      <c r="CY19" s="2099"/>
      <c r="CZ19" s="2099"/>
    </row>
    <row r="20" s="398" customFormat="true" ht="15" customHeight="true" x14ac:dyDescent="0.2">
      <c r="A20" s="2631"/>
      <c r="B20" s="1470" t="s">
        <v>22</v>
      </c>
      <c r="C20" s="1360">
        <v>58.4</v>
      </c>
      <c r="D20" s="1361">
        <v>46.7</v>
      </c>
      <c r="E20" s="1361">
        <v>31.1</v>
      </c>
      <c r="F20" s="1361">
        <v>9.3000000000000007</v>
      </c>
      <c r="G20" s="1362">
        <v>2.5</v>
      </c>
      <c r="H20" s="1363">
        <v>15.8</v>
      </c>
      <c r="I20" s="1361">
        <v>7.9</v>
      </c>
      <c r="J20" s="1361">
        <v>3.7</v>
      </c>
      <c r="K20" s="1361">
        <v>2.7</v>
      </c>
      <c r="L20" s="1364">
        <v>1</v>
      </c>
      <c r="M20" s="1360">
        <v>58.8</v>
      </c>
      <c r="N20" s="1361">
        <v>57</v>
      </c>
      <c r="O20" s="1361">
        <v>46.7</v>
      </c>
      <c r="P20" s="1361">
        <v>38.700000000000003</v>
      </c>
      <c r="Q20" s="1362">
        <v>18.8</v>
      </c>
      <c r="R20" s="1363">
        <v>14.9</v>
      </c>
      <c r="S20" s="1361">
        <v>23.7</v>
      </c>
      <c r="T20" s="1361">
        <v>61.5</v>
      </c>
      <c r="U20" s="1361">
        <v>57.3</v>
      </c>
      <c r="V20" s="1361">
        <v>52.5</v>
      </c>
      <c r="W20" s="1361">
        <v>37.4</v>
      </c>
      <c r="X20" s="1361">
        <v>19.5</v>
      </c>
      <c r="Y20" s="1361">
        <v>30.6</v>
      </c>
      <c r="Z20" s="1361">
        <v>35.299999999999997</v>
      </c>
      <c r="AA20" s="1364">
        <v>45.4</v>
      </c>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46"/>
      <c r="BA20" s="2494"/>
      <c r="BB20" s="148" t="s">
        <v>22</v>
      </c>
      <c r="BC20" s="1169" t="s">
        <v>35</v>
      </c>
      <c r="BD20" s="1189" t="s">
        <v>35</v>
      </c>
      <c r="BE20" s="1189" t="s">
        <v>35</v>
      </c>
      <c r="BF20" s="1189" t="s">
        <v>35</v>
      </c>
      <c r="BG20" s="1210" t="s">
        <v>35</v>
      </c>
      <c r="BH20" s="1231" t="s">
        <v>35</v>
      </c>
      <c r="BI20" s="1189" t="s">
        <v>35</v>
      </c>
      <c r="BJ20" s="1189" t="s">
        <v>35</v>
      </c>
      <c r="BK20" s="1189" t="s">
        <v>35</v>
      </c>
      <c r="BL20" s="1210" t="s">
        <v>35</v>
      </c>
      <c r="BM20" s="1231" t="s">
        <v>35</v>
      </c>
      <c r="BN20" s="1189" t="s">
        <v>35</v>
      </c>
      <c r="BO20" s="1189" t="s">
        <v>35</v>
      </c>
      <c r="BP20" s="1189" t="s">
        <v>35</v>
      </c>
      <c r="BQ20" s="1210" t="s">
        <v>35</v>
      </c>
      <c r="BR20" s="1231" t="s">
        <v>35</v>
      </c>
      <c r="BS20" s="1189" t="s">
        <v>35</v>
      </c>
      <c r="BT20" s="1189" t="s">
        <v>35</v>
      </c>
      <c r="BU20" s="1189" t="s">
        <v>35</v>
      </c>
      <c r="BV20" s="1189" t="s">
        <v>35</v>
      </c>
      <c r="BW20" s="1189" t="s">
        <v>35</v>
      </c>
      <c r="BX20" s="1189" t="s">
        <v>35</v>
      </c>
      <c r="BY20" s="1251" t="s">
        <v>35</v>
      </c>
      <c r="BZ20" s="1251" t="s">
        <v>35</v>
      </c>
      <c r="CA20" s="1251" t="s">
        <v>35</v>
      </c>
      <c r="CB20" s="2099"/>
      <c r="CC20" s="2099"/>
      <c r="CD20" s="2099"/>
      <c r="CE20" s="2099"/>
      <c r="CF20" s="2099"/>
      <c r="CG20" s="2099"/>
      <c r="CH20" s="2099"/>
      <c r="CI20" s="2099"/>
      <c r="CJ20" s="2099"/>
      <c r="CK20" s="2099"/>
      <c r="CL20" s="2099"/>
      <c r="CM20" s="2099"/>
      <c r="CN20" s="2099"/>
      <c r="CO20" s="2099"/>
      <c r="CP20" s="2099"/>
      <c r="CQ20" s="2099"/>
      <c r="CR20" s="2099"/>
      <c r="CS20" s="2099"/>
      <c r="CT20" s="2099"/>
      <c r="CU20" s="2099"/>
      <c r="CV20" s="2099"/>
      <c r="CW20" s="2099"/>
      <c r="CX20" s="2099"/>
      <c r="CY20" s="2099"/>
      <c r="CZ20" s="2099"/>
    </row>
    <row r="21" s="398" customFormat="true" ht="15" customHeight="true" x14ac:dyDescent="0.2">
      <c r="A21" s="2631"/>
      <c r="B21" s="1470" t="s">
        <v>17</v>
      </c>
      <c r="C21" s="1354">
        <v>8.1999999999999993</v>
      </c>
      <c r="D21" s="1355">
        <v>8.9</v>
      </c>
      <c r="E21" s="1355">
        <v>5.4</v>
      </c>
      <c r="F21" s="1355">
        <v>1</v>
      </c>
      <c r="G21" s="1356">
        <v>0</v>
      </c>
      <c r="H21" s="1357">
        <v>3</v>
      </c>
      <c r="I21" s="1355">
        <v>0.1</v>
      </c>
      <c r="J21" s="1355">
        <v>0</v>
      </c>
      <c r="K21" s="1355">
        <v>0</v>
      </c>
      <c r="L21" s="1358">
        <v>0</v>
      </c>
      <c r="M21" s="1359">
        <v>8.6999999999999993</v>
      </c>
      <c r="N21" s="1355">
        <v>9.6</v>
      </c>
      <c r="O21" s="1355">
        <v>8</v>
      </c>
      <c r="P21" s="1355">
        <v>6.9</v>
      </c>
      <c r="Q21" s="1356">
        <v>2.7</v>
      </c>
      <c r="R21" s="1357">
        <v>0.6</v>
      </c>
      <c r="S21" s="1355">
        <v>15.3</v>
      </c>
      <c r="T21" s="1355">
        <v>7</v>
      </c>
      <c r="U21" s="1355">
        <v>3.5</v>
      </c>
      <c r="V21" s="1355">
        <v>7.3</v>
      </c>
      <c r="W21" s="1355">
        <v>0.9</v>
      </c>
      <c r="X21" s="1355">
        <v>11.6</v>
      </c>
      <c r="Y21" s="1355">
        <v>2.7</v>
      </c>
      <c r="Z21" s="1355">
        <v>1.7</v>
      </c>
      <c r="AA21" s="2151">
        <v>4.8</v>
      </c>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46"/>
      <c r="BA21" s="2494"/>
      <c r="BB21" s="148" t="s">
        <v>17</v>
      </c>
      <c r="BC21" s="1169" t="s">
        <v>35</v>
      </c>
      <c r="BD21" s="1189" t="s">
        <v>35</v>
      </c>
      <c r="BE21" s="1189" t="s">
        <v>35</v>
      </c>
      <c r="BF21" s="1189" t="s">
        <v>35</v>
      </c>
      <c r="BG21" s="1210" t="s">
        <v>35</v>
      </c>
      <c r="BH21" s="1231" t="s">
        <v>35</v>
      </c>
      <c r="BI21" s="1189" t="s">
        <v>35</v>
      </c>
      <c r="BJ21" s="1189" t="s">
        <v>35</v>
      </c>
      <c r="BK21" s="1189" t="s">
        <v>35</v>
      </c>
      <c r="BL21" s="1210" t="s">
        <v>35</v>
      </c>
      <c r="BM21" s="1231" t="s">
        <v>35</v>
      </c>
      <c r="BN21" s="1189" t="s">
        <v>35</v>
      </c>
      <c r="BO21" s="1189" t="s">
        <v>35</v>
      </c>
      <c r="BP21" s="1189" t="s">
        <v>35</v>
      </c>
      <c r="BQ21" s="1210" t="s">
        <v>35</v>
      </c>
      <c r="BR21" s="1231" t="s">
        <v>35</v>
      </c>
      <c r="BS21" s="1189" t="s">
        <v>35</v>
      </c>
      <c r="BT21" s="1189" t="s">
        <v>35</v>
      </c>
      <c r="BU21" s="1189" t="s">
        <v>35</v>
      </c>
      <c r="BV21" s="1189" t="s">
        <v>35</v>
      </c>
      <c r="BW21" s="1189" t="s">
        <v>35</v>
      </c>
      <c r="BX21" s="1189" t="s">
        <v>35</v>
      </c>
      <c r="BY21" s="1251" t="s">
        <v>35</v>
      </c>
      <c r="BZ21" s="1251" t="s">
        <v>35</v>
      </c>
      <c r="CA21" s="1251" t="s">
        <v>35</v>
      </c>
      <c r="CB21" s="2099"/>
      <c r="CC21" s="2099"/>
      <c r="CD21" s="2099"/>
      <c r="CE21" s="2099"/>
      <c r="CF21" s="2099"/>
      <c r="CG21" s="2099"/>
      <c r="CH21" s="2099"/>
      <c r="CI21" s="2099"/>
      <c r="CJ21" s="2099"/>
      <c r="CK21" s="2099"/>
      <c r="CL21" s="2099"/>
      <c r="CM21" s="2099"/>
      <c r="CN21" s="2099"/>
      <c r="CO21" s="2099"/>
      <c r="CP21" s="2099"/>
      <c r="CQ21" s="2099"/>
      <c r="CR21" s="2099"/>
      <c r="CS21" s="2099"/>
      <c r="CT21" s="2099"/>
      <c r="CU21" s="2099"/>
      <c r="CV21" s="2099"/>
      <c r="CW21" s="2099"/>
      <c r="CX21" s="2099"/>
      <c r="CY21" s="2099"/>
      <c r="CZ21" s="2099"/>
    </row>
    <row r="22" s="398" customFormat="true" ht="15" customHeight="true" x14ac:dyDescent="0.2">
      <c r="A22" s="2631" t="s">
        <v>54</v>
      </c>
      <c r="B22" s="1470" t="s">
        <v>49</v>
      </c>
      <c r="C22" s="1354">
        <v>22.6</v>
      </c>
      <c r="D22" s="1355">
        <v>19.600000000000001</v>
      </c>
      <c r="E22" s="1355">
        <v>14.1</v>
      </c>
      <c r="F22" s="1355">
        <v>7.8</v>
      </c>
      <c r="G22" s="1356">
        <v>3.5</v>
      </c>
      <c r="H22" s="1357">
        <v>8.6999999999999993</v>
      </c>
      <c r="I22" s="1355">
        <v>8.4</v>
      </c>
      <c r="J22" s="1355">
        <v>6.6</v>
      </c>
      <c r="K22" s="1355">
        <v>4</v>
      </c>
      <c r="L22" s="1358">
        <v>1.7</v>
      </c>
      <c r="M22" s="1359">
        <v>25.1</v>
      </c>
      <c r="N22" s="1355">
        <v>18.399999999999999</v>
      </c>
      <c r="O22" s="1355">
        <v>23</v>
      </c>
      <c r="P22" s="1355">
        <v>16.899999999999999</v>
      </c>
      <c r="Q22" s="1356">
        <v>9.1</v>
      </c>
      <c r="R22" s="1357">
        <v>8</v>
      </c>
      <c r="S22" s="1355">
        <v>10.3</v>
      </c>
      <c r="T22" s="1355">
        <v>25.4</v>
      </c>
      <c r="U22" s="1355">
        <v>10.1</v>
      </c>
      <c r="V22" s="1355">
        <v>11.1</v>
      </c>
      <c r="W22" s="1355">
        <v>7.1</v>
      </c>
      <c r="X22" s="1355">
        <v>9.6999999999999993</v>
      </c>
      <c r="Y22" s="1355">
        <v>17.7</v>
      </c>
      <c r="Z22" s="1355">
        <v>11.8</v>
      </c>
      <c r="AA22" s="2151">
        <v>27.4</v>
      </c>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46"/>
      <c r="BA22" s="2494" t="s">
        <v>54</v>
      </c>
      <c r="BB22" s="148" t="s">
        <v>49</v>
      </c>
      <c r="BC22" s="1169" t="s">
        <v>35</v>
      </c>
      <c r="BD22" s="1189" t="s">
        <v>35</v>
      </c>
      <c r="BE22" s="1189" t="s">
        <v>35</v>
      </c>
      <c r="BF22" s="1189" t="s">
        <v>35</v>
      </c>
      <c r="BG22" s="1210" t="s">
        <v>35</v>
      </c>
      <c r="BH22" s="1231" t="s">
        <v>35</v>
      </c>
      <c r="BI22" s="1189" t="s">
        <v>35</v>
      </c>
      <c r="BJ22" s="1189" t="s">
        <v>35</v>
      </c>
      <c r="BK22" s="1189" t="s">
        <v>35</v>
      </c>
      <c r="BL22" s="1210" t="s">
        <v>35</v>
      </c>
      <c r="BM22" s="1231" t="s">
        <v>35</v>
      </c>
      <c r="BN22" s="1189" t="s">
        <v>35</v>
      </c>
      <c r="BO22" s="1189" t="s">
        <v>35</v>
      </c>
      <c r="BP22" s="1189" t="s">
        <v>35</v>
      </c>
      <c r="BQ22" s="1210" t="s">
        <v>35</v>
      </c>
      <c r="BR22" s="1231" t="s">
        <v>35</v>
      </c>
      <c r="BS22" s="1189" t="s">
        <v>35</v>
      </c>
      <c r="BT22" s="1189" t="s">
        <v>35</v>
      </c>
      <c r="BU22" s="1189" t="s">
        <v>35</v>
      </c>
      <c r="BV22" s="1189" t="s">
        <v>35</v>
      </c>
      <c r="BW22" s="1189" t="s">
        <v>35</v>
      </c>
      <c r="BX22" s="1189" t="s">
        <v>35</v>
      </c>
      <c r="BY22" s="1251" t="s">
        <v>35</v>
      </c>
      <c r="BZ22" s="1251" t="s">
        <v>35</v>
      </c>
      <c r="CA22" s="1251" t="s">
        <v>35</v>
      </c>
      <c r="CB22" s="2099"/>
      <c r="CC22" s="2099"/>
      <c r="CD22" s="2099"/>
      <c r="CE22" s="2099"/>
      <c r="CF22" s="2099"/>
      <c r="CG22" s="2099"/>
      <c r="CH22" s="2099"/>
      <c r="CI22" s="2099"/>
      <c r="CJ22" s="2099"/>
      <c r="CK22" s="2099"/>
      <c r="CL22" s="2099"/>
      <c r="CM22" s="2099"/>
      <c r="CN22" s="2099"/>
      <c r="CO22" s="2099"/>
      <c r="CP22" s="2099"/>
      <c r="CQ22" s="2099"/>
      <c r="CR22" s="2099"/>
      <c r="CS22" s="2099"/>
      <c r="CT22" s="2099"/>
      <c r="CU22" s="2099"/>
      <c r="CV22" s="2099"/>
      <c r="CW22" s="2099"/>
      <c r="CX22" s="2099"/>
      <c r="CY22" s="2099"/>
      <c r="CZ22" s="2099"/>
    </row>
    <row r="23" s="398" customFormat="true" ht="15" customHeight="true" x14ac:dyDescent="0.2">
      <c r="A23" s="2632"/>
      <c r="B23" s="1471" t="s">
        <v>48</v>
      </c>
      <c r="C23" s="1365">
        <v>77.400000000000006</v>
      </c>
      <c r="D23" s="1366">
        <v>80.400000000000006</v>
      </c>
      <c r="E23" s="1366">
        <v>85.9</v>
      </c>
      <c r="F23" s="1366">
        <v>92.2</v>
      </c>
      <c r="G23" s="1367">
        <v>96.5</v>
      </c>
      <c r="H23" s="1368">
        <v>91.3</v>
      </c>
      <c r="I23" s="1366">
        <v>91.6</v>
      </c>
      <c r="J23" s="1366">
        <v>93.4</v>
      </c>
      <c r="K23" s="1366">
        <v>96</v>
      </c>
      <c r="L23" s="1369">
        <v>98.3</v>
      </c>
      <c r="M23" s="1370">
        <v>74.900000000000006</v>
      </c>
      <c r="N23" s="1366">
        <v>81.599999999999994</v>
      </c>
      <c r="O23" s="1366">
        <v>77</v>
      </c>
      <c r="P23" s="1366">
        <v>83.1</v>
      </c>
      <c r="Q23" s="1367">
        <v>90.9</v>
      </c>
      <c r="R23" s="1368">
        <v>92</v>
      </c>
      <c r="S23" s="1366">
        <v>89.7</v>
      </c>
      <c r="T23" s="1366">
        <v>74.599999999999994</v>
      </c>
      <c r="U23" s="1366">
        <v>89.9</v>
      </c>
      <c r="V23" s="1366">
        <v>88.9</v>
      </c>
      <c r="W23" s="1366">
        <v>92.9</v>
      </c>
      <c r="X23" s="1366">
        <v>90.3</v>
      </c>
      <c r="Y23" s="1366">
        <v>82.3</v>
      </c>
      <c r="Z23" s="1366">
        <v>88.2</v>
      </c>
      <c r="AA23" s="2152">
        <v>72.599999999999994</v>
      </c>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46"/>
      <c r="BA23" s="2495"/>
      <c r="BB23" s="149" t="s">
        <v>48</v>
      </c>
      <c r="BC23" s="1170" t="s">
        <v>35</v>
      </c>
      <c r="BD23" s="1190" t="s">
        <v>35</v>
      </c>
      <c r="BE23" s="1190" t="s">
        <v>35</v>
      </c>
      <c r="BF23" s="1190" t="s">
        <v>35</v>
      </c>
      <c r="BG23" s="1211" t="s">
        <v>35</v>
      </c>
      <c r="BH23" s="1232" t="s">
        <v>35</v>
      </c>
      <c r="BI23" s="1190" t="s">
        <v>35</v>
      </c>
      <c r="BJ23" s="1190" t="s">
        <v>35</v>
      </c>
      <c r="BK23" s="1190" t="s">
        <v>35</v>
      </c>
      <c r="BL23" s="1211" t="s">
        <v>35</v>
      </c>
      <c r="BM23" s="1232" t="s">
        <v>35</v>
      </c>
      <c r="BN23" s="1190" t="s">
        <v>35</v>
      </c>
      <c r="BO23" s="1190" t="s">
        <v>35</v>
      </c>
      <c r="BP23" s="1190" t="s">
        <v>35</v>
      </c>
      <c r="BQ23" s="1211" t="s">
        <v>35</v>
      </c>
      <c r="BR23" s="1232" t="s">
        <v>35</v>
      </c>
      <c r="BS23" s="1190" t="s">
        <v>35</v>
      </c>
      <c r="BT23" s="1190" t="s">
        <v>35</v>
      </c>
      <c r="BU23" s="1190" t="s">
        <v>35</v>
      </c>
      <c r="BV23" s="1190" t="s">
        <v>35</v>
      </c>
      <c r="BW23" s="1190" t="s">
        <v>35</v>
      </c>
      <c r="BX23" s="1190" t="s">
        <v>35</v>
      </c>
      <c r="BY23" s="1252" t="s">
        <v>35</v>
      </c>
      <c r="BZ23" s="1252" t="s">
        <v>35</v>
      </c>
      <c r="CA23" s="1252" t="s">
        <v>35</v>
      </c>
      <c r="CB23" s="2100"/>
      <c r="CC23" s="2100"/>
      <c r="CD23" s="2100"/>
      <c r="CE23" s="2100"/>
      <c r="CF23" s="2100"/>
      <c r="CG23" s="2100"/>
      <c r="CH23" s="2100"/>
      <c r="CI23" s="2100"/>
      <c r="CJ23" s="2100"/>
      <c r="CK23" s="2100"/>
      <c r="CL23" s="2100"/>
      <c r="CM23" s="2100"/>
      <c r="CN23" s="2100"/>
      <c r="CO23" s="2100"/>
      <c r="CP23" s="2100"/>
      <c r="CQ23" s="2100"/>
      <c r="CR23" s="2100"/>
      <c r="CS23" s="2100"/>
      <c r="CT23" s="2100"/>
      <c r="CU23" s="2100"/>
      <c r="CV23" s="2100"/>
      <c r="CW23" s="2100"/>
      <c r="CX23" s="2100"/>
      <c r="CY23" s="2100"/>
      <c r="CZ23" s="2100"/>
    </row>
    <row r="24" s="131" customFormat="true" ht="15" customHeight="true" x14ac:dyDescent="0.2">
      <c r="A24" s="2434" t="s">
        <v>47</v>
      </c>
      <c r="B24" s="248" t="s">
        <v>59</v>
      </c>
      <c r="C24" s="254">
        <f t="shared" ref="C24:AA24" si="0">(C61+C62)/(C61+C62+C63)*100</f>
        <v>57.894736842105267</v>
      </c>
      <c r="D24" s="255">
        <f t="shared" si="0"/>
        <v>60.526315789473685</v>
      </c>
      <c r="E24" s="255">
        <f t="shared" si="0"/>
        <v>70.202020202020194</v>
      </c>
      <c r="F24" s="255">
        <f t="shared" si="0"/>
        <v>83.673469387755105</v>
      </c>
      <c r="G24" s="256">
        <f t="shared" si="0"/>
        <v>92.25352112676056</v>
      </c>
      <c r="H24" s="257">
        <f t="shared" si="0"/>
        <v>81.227436823104696</v>
      </c>
      <c r="I24" s="255">
        <f t="shared" si="0"/>
        <v>82.509505703422064</v>
      </c>
      <c r="J24" s="255">
        <f t="shared" si="0"/>
        <v>90.104166666666671</v>
      </c>
      <c r="K24" s="255">
        <f t="shared" si="0"/>
        <v>90.677966101694921</v>
      </c>
      <c r="L24" s="258">
        <f t="shared" si="0"/>
        <v>97</v>
      </c>
      <c r="M24" s="254">
        <f t="shared" si="0"/>
        <v>65.432098765432102</v>
      </c>
      <c r="N24" s="255">
        <f t="shared" si="0"/>
        <v>54.54545454545454</v>
      </c>
      <c r="O24" s="255">
        <f t="shared" si="0"/>
        <v>57.324840764331206</v>
      </c>
      <c r="P24" s="255">
        <f t="shared" si="0"/>
        <v>62.091503267973856</v>
      </c>
      <c r="Q24" s="256">
        <f t="shared" si="0"/>
        <v>78.07692307692308</v>
      </c>
      <c r="R24" s="257">
        <f t="shared" si="0"/>
        <v>81.012658227848107</v>
      </c>
      <c r="S24" s="255">
        <f t="shared" si="0"/>
        <v>75</v>
      </c>
      <c r="T24" s="255">
        <f t="shared" si="0"/>
        <v>34.042553191489361</v>
      </c>
      <c r="U24" s="255">
        <f t="shared" si="0"/>
        <v>68.852459016393425</v>
      </c>
      <c r="V24" s="255">
        <f t="shared" si="0"/>
        <v>30.70866141732283</v>
      </c>
      <c r="W24" s="255">
        <f t="shared" si="0"/>
        <v>78.448275862068968</v>
      </c>
      <c r="X24" s="255">
        <f t="shared" si="0"/>
        <v>88.603988603988597</v>
      </c>
      <c r="Y24" s="255">
        <f t="shared" si="0"/>
        <v>61.111111111111114</v>
      </c>
      <c r="Z24" s="255">
        <f t="shared" si="0"/>
        <v>61.073825503355707</v>
      </c>
      <c r="AA24" s="258">
        <f t="shared" si="0"/>
        <v>10.000000000000002</v>
      </c>
      <c r="AB24" s="615"/>
      <c r="AC24" s="615"/>
      <c r="AD24" s="615"/>
      <c r="AE24" s="615"/>
      <c r="AF24" s="615"/>
      <c r="AG24" s="615"/>
      <c r="AH24" s="615"/>
      <c r="AI24" s="615"/>
      <c r="AJ24" s="615"/>
      <c r="AK24" s="615"/>
      <c r="AL24" s="615"/>
      <c r="AM24" s="615"/>
      <c r="AN24" s="615"/>
      <c r="AO24" s="615"/>
      <c r="AP24" s="615"/>
      <c r="AQ24" s="615"/>
      <c r="AR24" s="615"/>
      <c r="AS24" s="615"/>
      <c r="AT24" s="615"/>
      <c r="AU24" s="615"/>
      <c r="AV24" s="615"/>
      <c r="AW24" s="615"/>
      <c r="AX24" s="615"/>
      <c r="AY24" s="615"/>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customHeight="true" x14ac:dyDescent="0.2">
      <c r="A25" s="2435"/>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3"/>
      <c r="AB25" s="615"/>
      <c r="AC25" s="615"/>
      <c r="AD25" s="615"/>
      <c r="AE25" s="615"/>
      <c r="AF25" s="615"/>
      <c r="AG25" s="615"/>
      <c r="AH25" s="615"/>
      <c r="AI25" s="615"/>
      <c r="AJ25" s="615"/>
      <c r="AK25" s="615"/>
      <c r="AL25" s="615"/>
      <c r="AM25" s="615"/>
      <c r="AN25" s="615"/>
      <c r="AO25" s="615"/>
      <c r="AP25" s="615"/>
      <c r="AQ25" s="615"/>
      <c r="AR25" s="615"/>
      <c r="AS25" s="615"/>
      <c r="AT25" s="615"/>
      <c r="AU25" s="615"/>
      <c r="AV25" s="615"/>
      <c r="AW25" s="615"/>
      <c r="AX25" s="615"/>
      <c r="AY25" s="615"/>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customHeight="true" x14ac:dyDescent="0.2">
      <c r="A26" s="2436"/>
      <c r="B26" s="241" t="s">
        <v>46</v>
      </c>
      <c r="C26" s="264"/>
      <c r="D26" s="265"/>
      <c r="E26" s="265"/>
      <c r="F26" s="265"/>
      <c r="G26" s="266"/>
      <c r="H26" s="267"/>
      <c r="I26" s="265"/>
      <c r="J26" s="265"/>
      <c r="K26" s="265"/>
      <c r="L26" s="268"/>
      <c r="M26" s="264"/>
      <c r="N26" s="265"/>
      <c r="O26" s="265"/>
      <c r="P26" s="265"/>
      <c r="Q26" s="266"/>
      <c r="R26" s="2016"/>
      <c r="S26" s="2017"/>
      <c r="T26" s="2017"/>
      <c r="U26" s="2017"/>
      <c r="V26" s="2017"/>
      <c r="W26" s="2017"/>
      <c r="X26" s="2017"/>
      <c r="Y26" s="2017"/>
      <c r="Z26" s="2017"/>
      <c r="AA26" s="2055"/>
      <c r="AB26" s="615"/>
      <c r="AC26" s="615"/>
      <c r="AD26" s="615"/>
      <c r="AE26" s="615"/>
      <c r="AF26" s="615"/>
      <c r="AG26" s="615"/>
      <c r="AH26" s="615"/>
      <c r="AI26" s="615"/>
      <c r="AJ26" s="615"/>
      <c r="AK26" s="615"/>
      <c r="AL26" s="615"/>
      <c r="AM26" s="615"/>
      <c r="AN26" s="615"/>
      <c r="AO26" s="615"/>
      <c r="AP26" s="615"/>
      <c r="AQ26" s="615"/>
      <c r="AR26" s="615"/>
      <c r="AS26" s="615"/>
      <c r="AT26" s="615"/>
      <c r="AU26" s="615"/>
      <c r="AV26" s="615"/>
      <c r="AW26" s="615"/>
      <c r="AX26" s="615"/>
      <c r="AY26" s="615"/>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9" customFormat="true" ht="15" customHeight="true" x14ac:dyDescent="0.2">
      <c r="A27" s="130"/>
      <c r="B27" s="183"/>
      <c r="C27" s="2463" t="s">
        <v>114</v>
      </c>
      <c r="D27" s="2464"/>
      <c r="E27" s="2464"/>
      <c r="F27" s="2464"/>
      <c r="G27" s="2465"/>
      <c r="H27" s="2623" t="s">
        <v>38</v>
      </c>
      <c r="I27" s="2624"/>
      <c r="J27" s="2624"/>
      <c r="K27" s="2624"/>
      <c r="L27" s="2625"/>
      <c r="M27" s="2626" t="s">
        <v>37</v>
      </c>
      <c r="N27" s="2624"/>
      <c r="O27" s="2624"/>
      <c r="P27" s="2624"/>
      <c r="Q27" s="2625"/>
      <c r="R27" s="2133" t="s">
        <v>137</v>
      </c>
      <c r="S27" s="2140"/>
      <c r="T27" s="2140"/>
      <c r="U27" s="2140"/>
      <c r="V27" s="2140"/>
      <c r="W27" s="2140"/>
      <c r="X27" s="2140"/>
      <c r="Y27" s="2140"/>
      <c r="Z27" s="2140"/>
      <c r="AA27" s="2141"/>
      <c r="AB27" s="615"/>
      <c r="AC27" s="615"/>
      <c r="AD27" s="615"/>
      <c r="AE27" s="615"/>
      <c r="AF27" s="615"/>
      <c r="AG27" s="615"/>
      <c r="AH27" s="615"/>
      <c r="AI27" s="615"/>
      <c r="AJ27" s="615"/>
      <c r="AK27" s="615"/>
      <c r="AL27" s="615"/>
      <c r="AM27" s="615"/>
      <c r="AN27" s="615"/>
      <c r="AO27" s="615"/>
      <c r="AP27" s="615"/>
      <c r="AQ27" s="615"/>
      <c r="AR27" s="615"/>
      <c r="AS27" s="615"/>
      <c r="AT27" s="615"/>
      <c r="AU27" s="615"/>
      <c r="AV27" s="615"/>
      <c r="AW27" s="615"/>
      <c r="AX27" s="615"/>
      <c r="AY27" s="615"/>
      <c r="AZ27" s="216"/>
      <c r="BA27" s="217" t="s">
        <v>128</v>
      </c>
      <c r="BB27" s="115" t="s">
        <v>95</v>
      </c>
      <c r="BC27" s="2496" t="s">
        <v>114</v>
      </c>
      <c r="BD27" s="2497"/>
      <c r="BE27" s="2497"/>
      <c r="BF27" s="2497"/>
      <c r="BG27" s="2498"/>
      <c r="BH27" s="2499" t="s">
        <v>38</v>
      </c>
      <c r="BI27" s="2497"/>
      <c r="BJ27" s="2497"/>
      <c r="BK27" s="2497"/>
      <c r="BL27" s="2498"/>
      <c r="BM27" s="2499" t="s">
        <v>37</v>
      </c>
      <c r="BN27" s="2497"/>
      <c r="BO27" s="2497"/>
      <c r="BP27" s="2497"/>
      <c r="BQ27" s="2500"/>
      <c r="BR27" s="2025" t="s">
        <v>137</v>
      </c>
      <c r="BS27" s="2026"/>
      <c r="BT27" s="2026"/>
      <c r="BU27" s="2026"/>
      <c r="BV27" s="2026"/>
      <c r="BW27" s="2026"/>
      <c r="BX27" s="2026"/>
      <c r="BY27" s="2027"/>
      <c r="BZ27" s="313"/>
      <c r="CA27" s="313"/>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99" customFormat="true" ht="36" x14ac:dyDescent="0.2">
      <c r="A28" s="184" t="s">
        <v>69</v>
      </c>
      <c r="B28" s="243"/>
      <c r="C28" s="272" t="s">
        <v>0</v>
      </c>
      <c r="D28" s="273" t="s">
        <v>1</v>
      </c>
      <c r="E28" s="273" t="s">
        <v>2</v>
      </c>
      <c r="F28" s="273" t="s">
        <v>3</v>
      </c>
      <c r="G28" s="274" t="s">
        <v>4</v>
      </c>
      <c r="H28" s="1312" t="s">
        <v>0</v>
      </c>
      <c r="I28" s="1274" t="s">
        <v>1</v>
      </c>
      <c r="J28" s="1274" t="s">
        <v>2</v>
      </c>
      <c r="K28" s="1274" t="s">
        <v>3</v>
      </c>
      <c r="L28" s="1275" t="s">
        <v>4</v>
      </c>
      <c r="M28" s="1302" t="s">
        <v>0</v>
      </c>
      <c r="N28" s="1274" t="s">
        <v>1</v>
      </c>
      <c r="O28" s="1274" t="s">
        <v>2</v>
      </c>
      <c r="P28" s="1274" t="s">
        <v>3</v>
      </c>
      <c r="Q28" s="1322" t="s">
        <v>4</v>
      </c>
      <c r="R28" s="1312" t="s">
        <v>238</v>
      </c>
      <c r="S28" s="1274" t="s">
        <v>239</v>
      </c>
      <c r="T28" s="1274" t="s">
        <v>150</v>
      </c>
      <c r="U28" s="1274" t="s">
        <v>240</v>
      </c>
      <c r="V28" s="1274" t="s">
        <v>241</v>
      </c>
      <c r="W28" s="1274" t="s">
        <v>242</v>
      </c>
      <c r="X28" s="1274" t="s">
        <v>243</v>
      </c>
      <c r="Y28" s="1274" t="s">
        <v>244</v>
      </c>
      <c r="Z28" s="1274" t="s">
        <v>245</v>
      </c>
      <c r="AA28" s="1276" t="s">
        <v>246</v>
      </c>
      <c r="AB28" s="615"/>
      <c r="AC28" s="615"/>
      <c r="AD28" s="615"/>
      <c r="AE28" s="615"/>
      <c r="AF28" s="615"/>
      <c r="AG28" s="615"/>
      <c r="AH28" s="615"/>
      <c r="AI28" s="615"/>
      <c r="AJ28" s="615"/>
      <c r="AK28" s="615"/>
      <c r="AL28" s="615"/>
      <c r="AM28" s="615"/>
      <c r="AN28" s="615"/>
      <c r="AO28" s="615"/>
      <c r="AP28" s="615"/>
      <c r="AQ28" s="615"/>
      <c r="AR28" s="615"/>
      <c r="AS28" s="615"/>
      <c r="AT28" s="615"/>
      <c r="AU28" s="615"/>
      <c r="AV28" s="615"/>
      <c r="AW28" s="615"/>
      <c r="AX28" s="615"/>
      <c r="AY28" s="615"/>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238</v>
      </c>
      <c r="BS28" s="168" t="s">
        <v>239</v>
      </c>
      <c r="BT28" s="168" t="s">
        <v>150</v>
      </c>
      <c r="BU28" s="168" t="s">
        <v>240</v>
      </c>
      <c r="BV28" s="168" t="s">
        <v>241</v>
      </c>
      <c r="BW28" s="168" t="s">
        <v>242</v>
      </c>
      <c r="BX28" s="168" t="s">
        <v>243</v>
      </c>
      <c r="BY28" s="169" t="s">
        <v>244</v>
      </c>
      <c r="BZ28" s="169" t="s">
        <v>245</v>
      </c>
      <c r="CA28" s="169" t="s">
        <v>246</v>
      </c>
      <c r="CB28" s="2101"/>
      <c r="CC28" s="2101"/>
      <c r="CD28" s="2101"/>
      <c r="CE28" s="2101"/>
      <c r="CF28" s="2101"/>
      <c r="CG28" s="2101"/>
      <c r="CH28" s="2101"/>
      <c r="CI28" s="2101"/>
      <c r="CJ28" s="2101"/>
      <c r="CK28" s="2101"/>
      <c r="CL28" s="2101"/>
      <c r="CM28" s="2101"/>
      <c r="CN28" s="2101"/>
      <c r="CO28" s="2101"/>
      <c r="CP28" s="2101"/>
      <c r="CQ28" s="2101"/>
      <c r="CR28" s="2101"/>
      <c r="CS28" s="2101"/>
      <c r="CT28" s="2101"/>
      <c r="CU28" s="2101"/>
      <c r="CV28" s="2101"/>
      <c r="CW28" s="2101"/>
      <c r="CX28" s="2101"/>
      <c r="CY28" s="2101"/>
      <c r="CZ28" s="2101"/>
    </row>
    <row r="29" s="399" customFormat="true" ht="15" customHeight="true" x14ac:dyDescent="0.2">
      <c r="A29" s="2618" t="s">
        <v>57</v>
      </c>
      <c r="B29" s="1472" t="s">
        <v>49</v>
      </c>
      <c r="C29" s="1371">
        <v>17.899999999999999</v>
      </c>
      <c r="D29" s="1372">
        <v>22.7</v>
      </c>
      <c r="E29" s="1372">
        <v>36.700000000000003</v>
      </c>
      <c r="F29" s="1372">
        <v>53.6</v>
      </c>
      <c r="G29" s="1373">
        <v>56.1</v>
      </c>
      <c r="H29" s="1374">
        <v>48.2</v>
      </c>
      <c r="I29" s="1372">
        <v>55.4</v>
      </c>
      <c r="J29" s="1372">
        <v>58.8</v>
      </c>
      <c r="K29" s="1372">
        <v>62.9</v>
      </c>
      <c r="L29" s="1375">
        <v>58.4</v>
      </c>
      <c r="M29" s="1376">
        <v>17.5</v>
      </c>
      <c r="N29" s="1372">
        <v>15.9</v>
      </c>
      <c r="O29" s="1372">
        <v>22.8</v>
      </c>
      <c r="P29" s="1372">
        <v>31.7</v>
      </c>
      <c r="Q29" s="1373">
        <v>39.5</v>
      </c>
      <c r="R29" s="1374">
        <v>49.6</v>
      </c>
      <c r="S29" s="1372">
        <v>28.9</v>
      </c>
      <c r="T29" s="1372">
        <v>21.7</v>
      </c>
      <c r="U29" s="1372">
        <v>22.2</v>
      </c>
      <c r="V29" s="1372">
        <v>24.5</v>
      </c>
      <c r="W29" s="1372">
        <v>28.7</v>
      </c>
      <c r="X29" s="1372">
        <v>22.8</v>
      </c>
      <c r="Y29" s="1372">
        <v>38.799999999999997</v>
      </c>
      <c r="Z29" s="1372">
        <v>47.4</v>
      </c>
      <c r="AA29" s="2153">
        <v>34.6</v>
      </c>
      <c r="AB29" s="615"/>
      <c r="AC29" s="615"/>
      <c r="AD29" s="615"/>
      <c r="AE29" s="615"/>
      <c r="AF29" s="615"/>
      <c r="AG29" s="615"/>
      <c r="AH29" s="615"/>
      <c r="AI29" s="615"/>
      <c r="AJ29" s="615"/>
      <c r="AK29" s="615"/>
      <c r="AL29" s="615"/>
      <c r="AM29" s="615"/>
      <c r="AN29" s="615"/>
      <c r="AO29" s="615"/>
      <c r="AP29" s="615"/>
      <c r="AQ29" s="615"/>
      <c r="AR29" s="615"/>
      <c r="AS29" s="615"/>
      <c r="AT29" s="615"/>
      <c r="AU29" s="615"/>
      <c r="AV29" s="615"/>
      <c r="AW29" s="615"/>
      <c r="AX29" s="615"/>
      <c r="AY29" s="615"/>
      <c r="AZ29" s="216"/>
      <c r="BA29" s="2461" t="s">
        <v>57</v>
      </c>
      <c r="BB29" s="150" t="s">
        <v>49</v>
      </c>
      <c r="BC29" s="1171" t="s">
        <v>35</v>
      </c>
      <c r="BD29" s="1191" t="s">
        <v>35</v>
      </c>
      <c r="BE29" s="1191" t="s">
        <v>35</v>
      </c>
      <c r="BF29" s="1191" t="s">
        <v>35</v>
      </c>
      <c r="BG29" s="1212" t="s">
        <v>35</v>
      </c>
      <c r="BH29" s="1233" t="s">
        <v>35</v>
      </c>
      <c r="BI29" s="1191" t="s">
        <v>35</v>
      </c>
      <c r="BJ29" s="1191" t="s">
        <v>35</v>
      </c>
      <c r="BK29" s="1191" t="s">
        <v>35</v>
      </c>
      <c r="BL29" s="1212" t="s">
        <v>35</v>
      </c>
      <c r="BM29" s="1233" t="s">
        <v>35</v>
      </c>
      <c r="BN29" s="1191" t="s">
        <v>35</v>
      </c>
      <c r="BO29" s="1191" t="s">
        <v>35</v>
      </c>
      <c r="BP29" s="1191" t="s">
        <v>35</v>
      </c>
      <c r="BQ29" s="1212" t="s">
        <v>35</v>
      </c>
      <c r="BR29" s="1233" t="s">
        <v>35</v>
      </c>
      <c r="BS29" s="1191" t="s">
        <v>35</v>
      </c>
      <c r="BT29" s="1191" t="s">
        <v>35</v>
      </c>
      <c r="BU29" s="1191" t="s">
        <v>35</v>
      </c>
      <c r="BV29" s="1191" t="s">
        <v>35</v>
      </c>
      <c r="BW29" s="1191" t="s">
        <v>35</v>
      </c>
      <c r="BX29" s="1191" t="s">
        <v>35</v>
      </c>
      <c r="BY29" s="1253" t="s">
        <v>35</v>
      </c>
      <c r="BZ29" s="1253" t="s">
        <v>35</v>
      </c>
      <c r="CA29" s="1253" t="s">
        <v>35</v>
      </c>
      <c r="CB29" s="2102"/>
      <c r="CC29" s="2102"/>
      <c r="CD29" s="2102"/>
      <c r="CE29" s="2102"/>
      <c r="CF29" s="2102"/>
      <c r="CG29" s="2102"/>
      <c r="CH29" s="2102"/>
      <c r="CI29" s="2102"/>
      <c r="CJ29" s="2102"/>
      <c r="CK29" s="2102"/>
      <c r="CL29" s="2102"/>
      <c r="CM29" s="2102"/>
      <c r="CN29" s="2102"/>
      <c r="CO29" s="2102"/>
      <c r="CP29" s="2102"/>
      <c r="CQ29" s="2102"/>
      <c r="CR29" s="2102"/>
      <c r="CS29" s="2102"/>
      <c r="CT29" s="2102"/>
      <c r="CU29" s="2102"/>
      <c r="CV29" s="2102"/>
      <c r="CW29" s="2102"/>
      <c r="CX29" s="2102"/>
      <c r="CY29" s="2102"/>
      <c r="CZ29" s="2102"/>
    </row>
    <row r="30" s="399" customFormat="true" ht="15" customHeight="true" x14ac:dyDescent="0.2">
      <c r="A30" s="2619"/>
      <c r="B30" s="1473" t="s">
        <v>48</v>
      </c>
      <c r="C30" s="1377">
        <v>82.1</v>
      </c>
      <c r="D30" s="1378">
        <v>77.3</v>
      </c>
      <c r="E30" s="1378">
        <v>63.3</v>
      </c>
      <c r="F30" s="1378">
        <v>46.4</v>
      </c>
      <c r="G30" s="1379">
        <v>43.9</v>
      </c>
      <c r="H30" s="1380">
        <v>51.8</v>
      </c>
      <c r="I30" s="1378">
        <v>44.6</v>
      </c>
      <c r="J30" s="1378">
        <v>41.2</v>
      </c>
      <c r="K30" s="1378">
        <v>37.1</v>
      </c>
      <c r="L30" s="1381">
        <v>41.6</v>
      </c>
      <c r="M30" s="1382">
        <v>82.5</v>
      </c>
      <c r="N30" s="1378">
        <v>84.1</v>
      </c>
      <c r="O30" s="1378">
        <v>77.2</v>
      </c>
      <c r="P30" s="1378">
        <v>68.3</v>
      </c>
      <c r="Q30" s="1379">
        <v>60.5</v>
      </c>
      <c r="R30" s="1380">
        <v>50.4</v>
      </c>
      <c r="S30" s="1378">
        <v>71.099999999999994</v>
      </c>
      <c r="T30" s="1378">
        <v>78.3</v>
      </c>
      <c r="U30" s="1378">
        <v>77.8</v>
      </c>
      <c r="V30" s="1378">
        <v>75.5</v>
      </c>
      <c r="W30" s="1378">
        <v>71.3</v>
      </c>
      <c r="X30" s="1378">
        <v>77.2</v>
      </c>
      <c r="Y30" s="1378">
        <v>61.2</v>
      </c>
      <c r="Z30" s="1378">
        <v>52.6</v>
      </c>
      <c r="AA30" s="2154">
        <v>65.400000000000006</v>
      </c>
      <c r="AB30" s="615"/>
      <c r="AC30" s="615"/>
      <c r="AD30" s="615"/>
      <c r="AE30" s="615"/>
      <c r="AF30" s="615"/>
      <c r="AG30" s="615"/>
      <c r="AH30" s="615"/>
      <c r="AI30" s="615"/>
      <c r="AJ30" s="615"/>
      <c r="AK30" s="615"/>
      <c r="AL30" s="615"/>
      <c r="AM30" s="615"/>
      <c r="AN30" s="615"/>
      <c r="AO30" s="615"/>
      <c r="AP30" s="615"/>
      <c r="AQ30" s="615"/>
      <c r="AR30" s="615"/>
      <c r="AS30" s="615"/>
      <c r="AT30" s="615"/>
      <c r="AU30" s="615"/>
      <c r="AV30" s="615"/>
      <c r="AW30" s="615"/>
      <c r="AX30" s="615"/>
      <c r="AY30" s="615"/>
      <c r="AZ30" s="216"/>
      <c r="BA30" s="2462"/>
      <c r="BB30" s="151" t="s">
        <v>48</v>
      </c>
      <c r="BC30" s="1172" t="s">
        <v>35</v>
      </c>
      <c r="BD30" s="1192" t="s">
        <v>35</v>
      </c>
      <c r="BE30" s="1192" t="s">
        <v>35</v>
      </c>
      <c r="BF30" s="1192" t="s">
        <v>35</v>
      </c>
      <c r="BG30" s="1213" t="s">
        <v>35</v>
      </c>
      <c r="BH30" s="1234" t="s">
        <v>35</v>
      </c>
      <c r="BI30" s="1192" t="s">
        <v>35</v>
      </c>
      <c r="BJ30" s="1192" t="s">
        <v>35</v>
      </c>
      <c r="BK30" s="1192" t="s">
        <v>35</v>
      </c>
      <c r="BL30" s="1213" t="s">
        <v>35</v>
      </c>
      <c r="BM30" s="1234" t="s">
        <v>35</v>
      </c>
      <c r="BN30" s="1192" t="s">
        <v>35</v>
      </c>
      <c r="BO30" s="1192" t="s">
        <v>35</v>
      </c>
      <c r="BP30" s="1192" t="s">
        <v>35</v>
      </c>
      <c r="BQ30" s="1213" t="s">
        <v>35</v>
      </c>
      <c r="BR30" s="1234" t="s">
        <v>35</v>
      </c>
      <c r="BS30" s="1192" t="s">
        <v>35</v>
      </c>
      <c r="BT30" s="1192" t="s">
        <v>35</v>
      </c>
      <c r="BU30" s="1192" t="s">
        <v>35</v>
      </c>
      <c r="BV30" s="1192" t="s">
        <v>35</v>
      </c>
      <c r="BW30" s="1192" t="s">
        <v>35</v>
      </c>
      <c r="BX30" s="1192" t="s">
        <v>35</v>
      </c>
      <c r="BY30" s="1254" t="s">
        <v>35</v>
      </c>
      <c r="BZ30" s="1254" t="s">
        <v>35</v>
      </c>
      <c r="CA30" s="1254" t="s">
        <v>35</v>
      </c>
      <c r="CB30" s="2103"/>
      <c r="CC30" s="2103"/>
      <c r="CD30" s="2103"/>
      <c r="CE30" s="2103"/>
      <c r="CF30" s="2103"/>
      <c r="CG30" s="2103"/>
      <c r="CH30" s="2103"/>
      <c r="CI30" s="2103"/>
      <c r="CJ30" s="2103"/>
      <c r="CK30" s="2103"/>
      <c r="CL30" s="2103"/>
      <c r="CM30" s="2103"/>
      <c r="CN30" s="2103"/>
      <c r="CO30" s="2103"/>
      <c r="CP30" s="2103"/>
      <c r="CQ30" s="2103"/>
      <c r="CR30" s="2103"/>
      <c r="CS30" s="2103"/>
      <c r="CT30" s="2103"/>
      <c r="CU30" s="2103"/>
      <c r="CV30" s="2103"/>
      <c r="CW30" s="2103"/>
      <c r="CX30" s="2103"/>
      <c r="CY30" s="2103"/>
      <c r="CZ30" s="2103"/>
    </row>
    <row r="31" s="130" customFormat="true" ht="15" customHeight="true" x14ac:dyDescent="0.2">
      <c r="A31" s="2448" t="s">
        <v>103</v>
      </c>
      <c r="B31" s="249" t="s">
        <v>49</v>
      </c>
      <c r="C31" s="1383">
        <v>1</v>
      </c>
      <c r="D31" s="1384">
        <v>1.5</v>
      </c>
      <c r="E31" s="1384">
        <v>6.6</v>
      </c>
      <c r="F31" s="1384">
        <v>13.7</v>
      </c>
      <c r="G31" s="1385">
        <v>35.700000000000003</v>
      </c>
      <c r="H31" s="1386">
        <v>10.5</v>
      </c>
      <c r="I31" s="1384">
        <v>13.8</v>
      </c>
      <c r="J31" s="1384">
        <v>20.5</v>
      </c>
      <c r="K31" s="1384">
        <v>36.299999999999997</v>
      </c>
      <c r="L31" s="1387">
        <v>45.1</v>
      </c>
      <c r="M31" s="1388">
        <v>1.2</v>
      </c>
      <c r="N31" s="1384">
        <v>0.3</v>
      </c>
      <c r="O31" s="1384">
        <v>1.2</v>
      </c>
      <c r="P31" s="1384">
        <v>2.9</v>
      </c>
      <c r="Q31" s="1385">
        <v>11.4</v>
      </c>
      <c r="R31" s="1386">
        <v>19.600000000000001</v>
      </c>
      <c r="S31" s="1384">
        <v>5.7</v>
      </c>
      <c r="T31" s="1384">
        <v>5.0999999999999996</v>
      </c>
      <c r="U31" s="1384">
        <v>4.5999999999999996</v>
      </c>
      <c r="V31" s="1384">
        <v>7.5</v>
      </c>
      <c r="W31" s="1384">
        <v>10.3</v>
      </c>
      <c r="X31" s="1384">
        <v>3.9</v>
      </c>
      <c r="Y31" s="1384">
        <v>10.9</v>
      </c>
      <c r="Z31" s="1384">
        <v>11.1</v>
      </c>
      <c r="AA31" s="2155">
        <v>4.2</v>
      </c>
      <c r="AB31" s="615"/>
      <c r="AC31" s="615"/>
      <c r="AD31" s="615"/>
      <c r="AE31" s="615"/>
      <c r="AF31" s="615"/>
      <c r="AG31" s="615"/>
      <c r="AH31" s="615"/>
      <c r="AI31" s="615"/>
      <c r="AJ31" s="615"/>
      <c r="AK31" s="615"/>
      <c r="AL31" s="615"/>
      <c r="AM31" s="615"/>
      <c r="AN31" s="615"/>
      <c r="AO31" s="615"/>
      <c r="AP31" s="615"/>
      <c r="AQ31" s="615"/>
      <c r="AR31" s="615"/>
      <c r="AS31" s="615"/>
      <c r="AT31" s="615"/>
      <c r="AU31" s="615"/>
      <c r="AV31" s="615"/>
      <c r="AW31" s="615"/>
      <c r="AX31" s="615"/>
      <c r="AY31" s="615"/>
      <c r="AZ31" s="216"/>
      <c r="BA31" s="2462" t="s">
        <v>103</v>
      </c>
      <c r="BB31" s="151" t="s">
        <v>49</v>
      </c>
      <c r="BC31" s="1172" t="s">
        <v>35</v>
      </c>
      <c r="BD31" s="1192" t="s">
        <v>35</v>
      </c>
      <c r="BE31" s="1192" t="s">
        <v>35</v>
      </c>
      <c r="BF31" s="1192" t="s">
        <v>35</v>
      </c>
      <c r="BG31" s="1213" t="s">
        <v>35</v>
      </c>
      <c r="BH31" s="1234" t="s">
        <v>35</v>
      </c>
      <c r="BI31" s="1192" t="s">
        <v>35</v>
      </c>
      <c r="BJ31" s="1192" t="s">
        <v>35</v>
      </c>
      <c r="BK31" s="1192" t="s">
        <v>35</v>
      </c>
      <c r="BL31" s="1213" t="s">
        <v>35</v>
      </c>
      <c r="BM31" s="1234" t="s">
        <v>35</v>
      </c>
      <c r="BN31" s="1192" t="s">
        <v>35</v>
      </c>
      <c r="BO31" s="1192" t="s">
        <v>35</v>
      </c>
      <c r="BP31" s="1192" t="s">
        <v>35</v>
      </c>
      <c r="BQ31" s="1213" t="s">
        <v>35</v>
      </c>
      <c r="BR31" s="1234" t="s">
        <v>35</v>
      </c>
      <c r="BS31" s="1192" t="s">
        <v>35</v>
      </c>
      <c r="BT31" s="1192" t="s">
        <v>35</v>
      </c>
      <c r="BU31" s="1192" t="s">
        <v>35</v>
      </c>
      <c r="BV31" s="1192" t="s">
        <v>35</v>
      </c>
      <c r="BW31" s="1192" t="s">
        <v>35</v>
      </c>
      <c r="BX31" s="1192" t="s">
        <v>35</v>
      </c>
      <c r="BY31" s="1254" t="s">
        <v>35</v>
      </c>
      <c r="BZ31" s="1254" t="s">
        <v>35</v>
      </c>
      <c r="CA31" s="1254" t="s">
        <v>35</v>
      </c>
      <c r="CB31" s="2103"/>
      <c r="CC31" s="2103"/>
      <c r="CD31" s="2103"/>
      <c r="CE31" s="2103"/>
      <c r="CF31" s="2103"/>
      <c r="CG31" s="2103"/>
      <c r="CH31" s="2103"/>
      <c r="CI31" s="2103"/>
      <c r="CJ31" s="2103"/>
      <c r="CK31" s="2103"/>
      <c r="CL31" s="2103"/>
      <c r="CM31" s="2103"/>
      <c r="CN31" s="2103"/>
      <c r="CO31" s="2103"/>
      <c r="CP31" s="2103"/>
      <c r="CQ31" s="2103"/>
      <c r="CR31" s="2103"/>
      <c r="CS31" s="2103"/>
      <c r="CT31" s="2103"/>
      <c r="CU31" s="2103"/>
      <c r="CV31" s="2103"/>
      <c r="CW31" s="2103"/>
      <c r="CX31" s="2103"/>
      <c r="CY31" s="2103"/>
      <c r="CZ31" s="2103"/>
    </row>
    <row r="32" s="130" customFormat="true" ht="15" customHeight="true" x14ac:dyDescent="0.2">
      <c r="A32" s="2448"/>
      <c r="B32" s="249" t="s">
        <v>48</v>
      </c>
      <c r="C32" s="1377">
        <v>99</v>
      </c>
      <c r="D32" s="1378">
        <v>98.5</v>
      </c>
      <c r="E32" s="1378">
        <v>93.4</v>
      </c>
      <c r="F32" s="1378">
        <v>86.3</v>
      </c>
      <c r="G32" s="1379">
        <v>64.3</v>
      </c>
      <c r="H32" s="1380">
        <v>89.5</v>
      </c>
      <c r="I32" s="1378">
        <v>86.2</v>
      </c>
      <c r="J32" s="1378">
        <v>79.5</v>
      </c>
      <c r="K32" s="1378">
        <v>63.7</v>
      </c>
      <c r="L32" s="1381">
        <v>54.9</v>
      </c>
      <c r="M32" s="1382">
        <v>98.8</v>
      </c>
      <c r="N32" s="1378">
        <v>99.7</v>
      </c>
      <c r="O32" s="1378">
        <v>98.8</v>
      </c>
      <c r="P32" s="1378">
        <v>97.1</v>
      </c>
      <c r="Q32" s="1379">
        <v>88.6</v>
      </c>
      <c r="R32" s="1380">
        <v>80.400000000000006</v>
      </c>
      <c r="S32" s="1378">
        <v>94.3</v>
      </c>
      <c r="T32" s="1378">
        <v>94.9</v>
      </c>
      <c r="U32" s="1378">
        <v>95.4</v>
      </c>
      <c r="V32" s="1378">
        <v>92.5</v>
      </c>
      <c r="W32" s="1378">
        <v>89.7</v>
      </c>
      <c r="X32" s="1378">
        <v>96.1</v>
      </c>
      <c r="Y32" s="1378">
        <v>89.1</v>
      </c>
      <c r="Z32" s="1378">
        <v>88.9</v>
      </c>
      <c r="AA32" s="2154">
        <v>95.8</v>
      </c>
      <c r="AB32" s="615"/>
      <c r="AC32" s="615"/>
      <c r="AD32" s="615"/>
      <c r="AE32" s="615"/>
      <c r="AF32" s="615"/>
      <c r="AG32" s="615"/>
      <c r="AH32" s="615"/>
      <c r="AI32" s="615"/>
      <c r="AJ32" s="615"/>
      <c r="AK32" s="615"/>
      <c r="AL32" s="615"/>
      <c r="AM32" s="615"/>
      <c r="AN32" s="615"/>
      <c r="AO32" s="615"/>
      <c r="AP32" s="615"/>
      <c r="AQ32" s="615"/>
      <c r="AR32" s="615"/>
      <c r="AS32" s="615"/>
      <c r="AT32" s="615"/>
      <c r="AU32" s="615"/>
      <c r="AV32" s="615"/>
      <c r="AW32" s="615"/>
      <c r="AX32" s="615"/>
      <c r="AY32" s="615"/>
      <c r="AZ32" s="216"/>
      <c r="BA32" s="2462"/>
      <c r="BB32" s="151" t="s">
        <v>48</v>
      </c>
      <c r="BC32" s="1172" t="s">
        <v>35</v>
      </c>
      <c r="BD32" s="1192" t="s">
        <v>35</v>
      </c>
      <c r="BE32" s="1192" t="s">
        <v>35</v>
      </c>
      <c r="BF32" s="1192" t="s">
        <v>35</v>
      </c>
      <c r="BG32" s="1213" t="s">
        <v>35</v>
      </c>
      <c r="BH32" s="1234" t="s">
        <v>35</v>
      </c>
      <c r="BI32" s="1192" t="s">
        <v>35</v>
      </c>
      <c r="BJ32" s="1192" t="s">
        <v>35</v>
      </c>
      <c r="BK32" s="1192" t="s">
        <v>35</v>
      </c>
      <c r="BL32" s="1213" t="s">
        <v>35</v>
      </c>
      <c r="BM32" s="1234" t="s">
        <v>35</v>
      </c>
      <c r="BN32" s="1192" t="s">
        <v>35</v>
      </c>
      <c r="BO32" s="1192" t="s">
        <v>35</v>
      </c>
      <c r="BP32" s="1192" t="s">
        <v>35</v>
      </c>
      <c r="BQ32" s="1213" t="s">
        <v>35</v>
      </c>
      <c r="BR32" s="1234" t="s">
        <v>35</v>
      </c>
      <c r="BS32" s="1192" t="s">
        <v>35</v>
      </c>
      <c r="BT32" s="1192" t="s">
        <v>35</v>
      </c>
      <c r="BU32" s="1192" t="s">
        <v>35</v>
      </c>
      <c r="BV32" s="1192" t="s">
        <v>35</v>
      </c>
      <c r="BW32" s="1192" t="s">
        <v>35</v>
      </c>
      <c r="BX32" s="1192" t="s">
        <v>35</v>
      </c>
      <c r="BY32" s="1254" t="s">
        <v>35</v>
      </c>
      <c r="BZ32" s="1254" t="s">
        <v>35</v>
      </c>
      <c r="CA32" s="1254" t="s">
        <v>35</v>
      </c>
      <c r="CB32" s="2103"/>
      <c r="CC32" s="2103"/>
      <c r="CD32" s="2103"/>
      <c r="CE32" s="2103"/>
      <c r="CF32" s="2103"/>
      <c r="CG32" s="2103"/>
      <c r="CH32" s="2103"/>
      <c r="CI32" s="2103"/>
      <c r="CJ32" s="2103"/>
      <c r="CK32" s="2103"/>
      <c r="CL32" s="2103"/>
      <c r="CM32" s="2103"/>
      <c r="CN32" s="2103"/>
      <c r="CO32" s="2103"/>
      <c r="CP32" s="2103"/>
      <c r="CQ32" s="2103"/>
      <c r="CR32" s="2103"/>
      <c r="CS32" s="2103"/>
      <c r="CT32" s="2103"/>
      <c r="CU32" s="2103"/>
      <c r="CV32" s="2103"/>
      <c r="CW32" s="2103"/>
      <c r="CX32" s="2103"/>
      <c r="CY32" s="2103"/>
      <c r="CZ32" s="2103"/>
    </row>
    <row r="33" s="130" customFormat="true" ht="15" customHeight="true" x14ac:dyDescent="0.2">
      <c r="A33" s="2448" t="s">
        <v>104</v>
      </c>
      <c r="B33" s="249" t="s">
        <v>49</v>
      </c>
      <c r="C33" s="1094" t="s">
        <v>35</v>
      </c>
      <c r="D33" s="1108" t="s">
        <v>35</v>
      </c>
      <c r="E33" s="1108" t="s">
        <v>35</v>
      </c>
      <c r="F33" s="1108" t="s">
        <v>35</v>
      </c>
      <c r="G33" s="1122" t="s">
        <v>35</v>
      </c>
      <c r="H33" s="1136" t="s">
        <v>35</v>
      </c>
      <c r="I33" s="1108" t="s">
        <v>35</v>
      </c>
      <c r="J33" s="1108" t="s">
        <v>35</v>
      </c>
      <c r="K33" s="1108" t="s">
        <v>35</v>
      </c>
      <c r="L33" s="1150" t="s">
        <v>35</v>
      </c>
      <c r="M33" s="1162" t="s">
        <v>35</v>
      </c>
      <c r="N33" s="1108" t="s">
        <v>35</v>
      </c>
      <c r="O33" s="1108" t="s">
        <v>35</v>
      </c>
      <c r="P33" s="1108" t="s">
        <v>35</v>
      </c>
      <c r="Q33" s="1122" t="s">
        <v>35</v>
      </c>
      <c r="R33" s="1136" t="s">
        <v>35</v>
      </c>
      <c r="S33" s="1108" t="s">
        <v>35</v>
      </c>
      <c r="T33" s="1108" t="s">
        <v>35</v>
      </c>
      <c r="U33" s="1108" t="s">
        <v>35</v>
      </c>
      <c r="V33" s="1108" t="s">
        <v>35</v>
      </c>
      <c r="W33" s="1108" t="s">
        <v>35</v>
      </c>
      <c r="X33" s="1108" t="s">
        <v>35</v>
      </c>
      <c r="Y33" s="1166" t="s">
        <v>35</v>
      </c>
      <c r="Z33" s="1166" t="s">
        <v>35</v>
      </c>
      <c r="AA33" s="2059" t="s">
        <v>35</v>
      </c>
      <c r="AB33" s="2092"/>
      <c r="AC33" s="2092"/>
      <c r="AD33" s="2092"/>
      <c r="AE33" s="2092"/>
      <c r="AF33" s="2092"/>
      <c r="AG33" s="2092"/>
      <c r="AH33" s="2092"/>
      <c r="AI33" s="2092"/>
      <c r="AJ33" s="2092"/>
      <c r="AK33" s="2092"/>
      <c r="AL33" s="2092"/>
      <c r="AM33" s="2092"/>
      <c r="AN33" s="2092"/>
      <c r="AO33" s="2092"/>
      <c r="AP33" s="2092"/>
      <c r="AQ33" s="2092"/>
      <c r="AR33" s="2092"/>
      <c r="AS33" s="2092"/>
      <c r="AT33" s="2092"/>
      <c r="AU33" s="2092"/>
      <c r="AV33" s="2092"/>
      <c r="AW33" s="2092"/>
      <c r="AX33" s="2092"/>
      <c r="AY33" s="2092"/>
      <c r="AZ33" s="215"/>
      <c r="BA33" s="2462" t="s">
        <v>104</v>
      </c>
      <c r="BB33" s="151" t="s">
        <v>49</v>
      </c>
      <c r="BC33" s="1172" t="s">
        <v>35</v>
      </c>
      <c r="BD33" s="1192" t="s">
        <v>35</v>
      </c>
      <c r="BE33" s="1192" t="s">
        <v>35</v>
      </c>
      <c r="BF33" s="1192" t="s">
        <v>35</v>
      </c>
      <c r="BG33" s="1213" t="s">
        <v>35</v>
      </c>
      <c r="BH33" s="1234" t="s">
        <v>35</v>
      </c>
      <c r="BI33" s="1192" t="s">
        <v>35</v>
      </c>
      <c r="BJ33" s="1192" t="s">
        <v>35</v>
      </c>
      <c r="BK33" s="1192" t="s">
        <v>35</v>
      </c>
      <c r="BL33" s="1213" t="s">
        <v>35</v>
      </c>
      <c r="BM33" s="1234" t="s">
        <v>35</v>
      </c>
      <c r="BN33" s="1192" t="s">
        <v>35</v>
      </c>
      <c r="BO33" s="1192" t="s">
        <v>35</v>
      </c>
      <c r="BP33" s="1192" t="s">
        <v>35</v>
      </c>
      <c r="BQ33" s="1213" t="s">
        <v>35</v>
      </c>
      <c r="BR33" s="1234" t="s">
        <v>35</v>
      </c>
      <c r="BS33" s="1192" t="s">
        <v>35</v>
      </c>
      <c r="BT33" s="1192" t="s">
        <v>35</v>
      </c>
      <c r="BU33" s="1192" t="s">
        <v>35</v>
      </c>
      <c r="BV33" s="1192" t="s">
        <v>35</v>
      </c>
      <c r="BW33" s="1192" t="s">
        <v>35</v>
      </c>
      <c r="BX33" s="1192" t="s">
        <v>35</v>
      </c>
      <c r="BY33" s="1254" t="s">
        <v>35</v>
      </c>
      <c r="BZ33" s="1254" t="s">
        <v>35</v>
      </c>
      <c r="CA33" s="1254" t="s">
        <v>35</v>
      </c>
      <c r="CB33" s="2103"/>
      <c r="CC33" s="2103"/>
      <c r="CD33" s="2103"/>
      <c r="CE33" s="2103"/>
      <c r="CF33" s="2103"/>
      <c r="CG33" s="2103"/>
      <c r="CH33" s="2103"/>
      <c r="CI33" s="2103"/>
      <c r="CJ33" s="2103"/>
      <c r="CK33" s="2103"/>
      <c r="CL33" s="2103"/>
      <c r="CM33" s="2103"/>
      <c r="CN33" s="2103"/>
      <c r="CO33" s="2103"/>
      <c r="CP33" s="2103"/>
      <c r="CQ33" s="2103"/>
      <c r="CR33" s="2103"/>
      <c r="CS33" s="2103"/>
      <c r="CT33" s="2103"/>
      <c r="CU33" s="2103"/>
      <c r="CV33" s="2103"/>
      <c r="CW33" s="2103"/>
      <c r="CX33" s="2103"/>
      <c r="CY33" s="2103"/>
      <c r="CZ33" s="2103"/>
    </row>
    <row r="34" s="130" customFormat="true" ht="15" customHeight="true" x14ac:dyDescent="0.2">
      <c r="A34" s="2448"/>
      <c r="B34" s="249" t="s">
        <v>48</v>
      </c>
      <c r="C34" s="1094" t="s">
        <v>35</v>
      </c>
      <c r="D34" s="1108" t="s">
        <v>35</v>
      </c>
      <c r="E34" s="1108" t="s">
        <v>35</v>
      </c>
      <c r="F34" s="1108" t="s">
        <v>35</v>
      </c>
      <c r="G34" s="1122" t="s">
        <v>35</v>
      </c>
      <c r="H34" s="1136" t="s">
        <v>35</v>
      </c>
      <c r="I34" s="1108" t="s">
        <v>35</v>
      </c>
      <c r="J34" s="1108" t="s">
        <v>35</v>
      </c>
      <c r="K34" s="1108" t="s">
        <v>35</v>
      </c>
      <c r="L34" s="1150" t="s">
        <v>35</v>
      </c>
      <c r="M34" s="1162" t="s">
        <v>35</v>
      </c>
      <c r="N34" s="1108" t="s">
        <v>35</v>
      </c>
      <c r="O34" s="1108" t="s">
        <v>35</v>
      </c>
      <c r="P34" s="1108" t="s">
        <v>35</v>
      </c>
      <c r="Q34" s="1122" t="s">
        <v>35</v>
      </c>
      <c r="R34" s="1136" t="s">
        <v>35</v>
      </c>
      <c r="S34" s="1108" t="s">
        <v>35</v>
      </c>
      <c r="T34" s="1108" t="s">
        <v>35</v>
      </c>
      <c r="U34" s="1108" t="s">
        <v>35</v>
      </c>
      <c r="V34" s="1108" t="s">
        <v>35</v>
      </c>
      <c r="W34" s="1108" t="s">
        <v>35</v>
      </c>
      <c r="X34" s="1108" t="s">
        <v>35</v>
      </c>
      <c r="Y34" s="1166" t="s">
        <v>35</v>
      </c>
      <c r="Z34" s="1166" t="s">
        <v>35</v>
      </c>
      <c r="AA34" s="2059" t="s">
        <v>35</v>
      </c>
      <c r="AB34" s="2092"/>
      <c r="AC34" s="2092"/>
      <c r="AD34" s="2092"/>
      <c r="AE34" s="2092"/>
      <c r="AF34" s="2092"/>
      <c r="AG34" s="2092"/>
      <c r="AH34" s="2092"/>
      <c r="AI34" s="2092"/>
      <c r="AJ34" s="2092"/>
      <c r="AK34" s="2092"/>
      <c r="AL34" s="2092"/>
      <c r="AM34" s="2092"/>
      <c r="AN34" s="2092"/>
      <c r="AO34" s="2092"/>
      <c r="AP34" s="2092"/>
      <c r="AQ34" s="2092"/>
      <c r="AR34" s="2092"/>
      <c r="AS34" s="2092"/>
      <c r="AT34" s="2092"/>
      <c r="AU34" s="2092"/>
      <c r="AV34" s="2092"/>
      <c r="AW34" s="2092"/>
      <c r="AX34" s="2092"/>
      <c r="AY34" s="2092"/>
      <c r="AZ34" s="215"/>
      <c r="BA34" s="2462"/>
      <c r="BB34" s="151" t="s">
        <v>48</v>
      </c>
      <c r="BC34" s="1172" t="s">
        <v>35</v>
      </c>
      <c r="BD34" s="1192" t="s">
        <v>35</v>
      </c>
      <c r="BE34" s="1192" t="s">
        <v>35</v>
      </c>
      <c r="BF34" s="1192" t="s">
        <v>35</v>
      </c>
      <c r="BG34" s="1213" t="s">
        <v>35</v>
      </c>
      <c r="BH34" s="1234" t="s">
        <v>35</v>
      </c>
      <c r="BI34" s="1192" t="s">
        <v>35</v>
      </c>
      <c r="BJ34" s="1192" t="s">
        <v>35</v>
      </c>
      <c r="BK34" s="1192" t="s">
        <v>35</v>
      </c>
      <c r="BL34" s="1213" t="s">
        <v>35</v>
      </c>
      <c r="BM34" s="1234" t="s">
        <v>35</v>
      </c>
      <c r="BN34" s="1192" t="s">
        <v>35</v>
      </c>
      <c r="BO34" s="1192" t="s">
        <v>35</v>
      </c>
      <c r="BP34" s="1192" t="s">
        <v>35</v>
      </c>
      <c r="BQ34" s="1213" t="s">
        <v>35</v>
      </c>
      <c r="BR34" s="1234" t="s">
        <v>35</v>
      </c>
      <c r="BS34" s="1192" t="s">
        <v>35</v>
      </c>
      <c r="BT34" s="1192" t="s">
        <v>35</v>
      </c>
      <c r="BU34" s="1192" t="s">
        <v>35</v>
      </c>
      <c r="BV34" s="1192" t="s">
        <v>35</v>
      </c>
      <c r="BW34" s="1192" t="s">
        <v>35</v>
      </c>
      <c r="BX34" s="1192" t="s">
        <v>35</v>
      </c>
      <c r="BY34" s="1254" t="s">
        <v>35</v>
      </c>
      <c r="BZ34" s="1254" t="s">
        <v>35</v>
      </c>
      <c r="CA34" s="1254" t="s">
        <v>35</v>
      </c>
      <c r="CB34" s="2103"/>
      <c r="CC34" s="2103"/>
      <c r="CD34" s="2103"/>
      <c r="CE34" s="2103"/>
      <c r="CF34" s="2103"/>
      <c r="CG34" s="2103"/>
      <c r="CH34" s="2103"/>
      <c r="CI34" s="2103"/>
      <c r="CJ34" s="2103"/>
      <c r="CK34" s="2103"/>
      <c r="CL34" s="2103"/>
      <c r="CM34" s="2103"/>
      <c r="CN34" s="2103"/>
      <c r="CO34" s="2103"/>
      <c r="CP34" s="2103"/>
      <c r="CQ34" s="2103"/>
      <c r="CR34" s="2103"/>
      <c r="CS34" s="2103"/>
      <c r="CT34" s="2103"/>
      <c r="CU34" s="2103"/>
      <c r="CV34" s="2103"/>
      <c r="CW34" s="2103"/>
      <c r="CX34" s="2103"/>
      <c r="CY34" s="2103"/>
      <c r="CZ34" s="2103"/>
    </row>
    <row r="35" s="399" customFormat="true" ht="15" customHeight="true" x14ac:dyDescent="0.2">
      <c r="A35" s="2619" t="s">
        <v>55</v>
      </c>
      <c r="B35" s="1473" t="s">
        <v>49</v>
      </c>
      <c r="C35" s="1377">
        <v>3.5</v>
      </c>
      <c r="D35" s="1378">
        <v>7.5</v>
      </c>
      <c r="E35" s="1378">
        <v>14.1</v>
      </c>
      <c r="F35" s="1378">
        <v>22.4</v>
      </c>
      <c r="G35" s="1379">
        <v>56.5</v>
      </c>
      <c r="H35" s="1380">
        <v>18.100000000000001</v>
      </c>
      <c r="I35" s="1378">
        <v>19.899999999999999</v>
      </c>
      <c r="J35" s="1378">
        <v>30.6</v>
      </c>
      <c r="K35" s="1378">
        <v>47.9</v>
      </c>
      <c r="L35" s="1381">
        <v>72.900000000000006</v>
      </c>
      <c r="M35" s="1382">
        <v>3.3</v>
      </c>
      <c r="N35" s="1378">
        <v>4</v>
      </c>
      <c r="O35" s="1378">
        <v>7.7</v>
      </c>
      <c r="P35" s="1378">
        <v>9.6999999999999993</v>
      </c>
      <c r="Q35" s="1379">
        <v>26.9</v>
      </c>
      <c r="R35" s="1380">
        <v>34.200000000000003</v>
      </c>
      <c r="S35" s="1378">
        <v>12.5</v>
      </c>
      <c r="T35" s="1378">
        <v>8.1</v>
      </c>
      <c r="U35" s="1378">
        <v>11.6</v>
      </c>
      <c r="V35" s="1378">
        <v>12.1</v>
      </c>
      <c r="W35" s="1378">
        <v>16</v>
      </c>
      <c r="X35" s="1378">
        <v>8.5</v>
      </c>
      <c r="Y35" s="1378">
        <v>25</v>
      </c>
      <c r="Z35" s="1378">
        <v>12</v>
      </c>
      <c r="AA35" s="2154">
        <v>11.7</v>
      </c>
      <c r="AB35" s="615"/>
      <c r="AC35" s="615"/>
      <c r="AD35" s="615"/>
      <c r="AE35" s="615"/>
      <c r="AF35" s="615"/>
      <c r="AG35" s="615"/>
      <c r="AH35" s="615"/>
      <c r="AI35" s="615"/>
      <c r="AJ35" s="615"/>
      <c r="AK35" s="615"/>
      <c r="AL35" s="615"/>
      <c r="AM35" s="615"/>
      <c r="AN35" s="615"/>
      <c r="AO35" s="615"/>
      <c r="AP35" s="615"/>
      <c r="AQ35" s="615"/>
      <c r="AR35" s="615"/>
      <c r="AS35" s="615"/>
      <c r="AT35" s="615"/>
      <c r="AU35" s="615"/>
      <c r="AV35" s="615"/>
      <c r="AW35" s="615"/>
      <c r="AX35" s="615"/>
      <c r="AY35" s="615"/>
      <c r="AZ35" s="216"/>
      <c r="BA35" s="2462" t="s">
        <v>55</v>
      </c>
      <c r="BB35" s="151" t="s">
        <v>49</v>
      </c>
      <c r="BC35" s="1172" t="s">
        <v>35</v>
      </c>
      <c r="BD35" s="1192" t="s">
        <v>35</v>
      </c>
      <c r="BE35" s="1192" t="s">
        <v>35</v>
      </c>
      <c r="BF35" s="1192" t="s">
        <v>35</v>
      </c>
      <c r="BG35" s="1213" t="s">
        <v>35</v>
      </c>
      <c r="BH35" s="1234" t="s">
        <v>35</v>
      </c>
      <c r="BI35" s="1192" t="s">
        <v>35</v>
      </c>
      <c r="BJ35" s="1192" t="s">
        <v>35</v>
      </c>
      <c r="BK35" s="1192" t="s">
        <v>35</v>
      </c>
      <c r="BL35" s="1213" t="s">
        <v>35</v>
      </c>
      <c r="BM35" s="1234" t="s">
        <v>35</v>
      </c>
      <c r="BN35" s="1192" t="s">
        <v>35</v>
      </c>
      <c r="BO35" s="1192" t="s">
        <v>35</v>
      </c>
      <c r="BP35" s="1192" t="s">
        <v>35</v>
      </c>
      <c r="BQ35" s="1213" t="s">
        <v>35</v>
      </c>
      <c r="BR35" s="1234" t="s">
        <v>35</v>
      </c>
      <c r="BS35" s="1192" t="s">
        <v>35</v>
      </c>
      <c r="BT35" s="1192" t="s">
        <v>35</v>
      </c>
      <c r="BU35" s="1192" t="s">
        <v>35</v>
      </c>
      <c r="BV35" s="1192" t="s">
        <v>35</v>
      </c>
      <c r="BW35" s="1192" t="s">
        <v>35</v>
      </c>
      <c r="BX35" s="1192" t="s">
        <v>35</v>
      </c>
      <c r="BY35" s="1254" t="s">
        <v>35</v>
      </c>
      <c r="BZ35" s="1254" t="s">
        <v>35</v>
      </c>
      <c r="CA35" s="1254" t="s">
        <v>35</v>
      </c>
      <c r="CB35" s="2103"/>
      <c r="CC35" s="2103"/>
      <c r="CD35" s="2103"/>
      <c r="CE35" s="2103"/>
      <c r="CF35" s="2103"/>
      <c r="CG35" s="2103"/>
      <c r="CH35" s="2103"/>
      <c r="CI35" s="2103"/>
      <c r="CJ35" s="2103"/>
      <c r="CK35" s="2103"/>
      <c r="CL35" s="2103"/>
      <c r="CM35" s="2103"/>
      <c r="CN35" s="2103"/>
      <c r="CO35" s="2103"/>
      <c r="CP35" s="2103"/>
      <c r="CQ35" s="2103"/>
      <c r="CR35" s="2103"/>
      <c r="CS35" s="2103"/>
      <c r="CT35" s="2103"/>
      <c r="CU35" s="2103"/>
      <c r="CV35" s="2103"/>
      <c r="CW35" s="2103"/>
      <c r="CX35" s="2103"/>
      <c r="CY35" s="2103"/>
      <c r="CZ35" s="2103"/>
    </row>
    <row r="36" s="399" customFormat="true" ht="15" customHeight="true" x14ac:dyDescent="0.2">
      <c r="A36" s="2619"/>
      <c r="B36" s="1473" t="s">
        <v>48</v>
      </c>
      <c r="C36" s="1377">
        <v>96.5</v>
      </c>
      <c r="D36" s="1378">
        <v>92.5</v>
      </c>
      <c r="E36" s="1378">
        <v>85.9</v>
      </c>
      <c r="F36" s="1378">
        <v>77.599999999999994</v>
      </c>
      <c r="G36" s="1379">
        <v>43.5</v>
      </c>
      <c r="H36" s="1380">
        <v>81.900000000000006</v>
      </c>
      <c r="I36" s="1378">
        <v>80.099999999999994</v>
      </c>
      <c r="J36" s="1378">
        <v>69.400000000000006</v>
      </c>
      <c r="K36" s="1378">
        <v>52.1</v>
      </c>
      <c r="L36" s="1381">
        <v>27.1</v>
      </c>
      <c r="M36" s="1382">
        <v>96.7</v>
      </c>
      <c r="N36" s="1378">
        <v>96</v>
      </c>
      <c r="O36" s="1378">
        <v>92.3</v>
      </c>
      <c r="P36" s="1378">
        <v>90.3</v>
      </c>
      <c r="Q36" s="1379">
        <v>73.099999999999994</v>
      </c>
      <c r="R36" s="1380">
        <v>65.8</v>
      </c>
      <c r="S36" s="1378">
        <v>87.5</v>
      </c>
      <c r="T36" s="1378">
        <v>91.9</v>
      </c>
      <c r="U36" s="1378">
        <v>88.4</v>
      </c>
      <c r="V36" s="1378">
        <v>87.9</v>
      </c>
      <c r="W36" s="1378">
        <v>84</v>
      </c>
      <c r="X36" s="1378">
        <v>91.5</v>
      </c>
      <c r="Y36" s="1378">
        <v>75</v>
      </c>
      <c r="Z36" s="1378">
        <v>88</v>
      </c>
      <c r="AA36" s="2154">
        <v>88.3</v>
      </c>
      <c r="AB36" s="615"/>
      <c r="AC36" s="615"/>
      <c r="AD36" s="615"/>
      <c r="AE36" s="615"/>
      <c r="AF36" s="615"/>
      <c r="AG36" s="615"/>
      <c r="AH36" s="615"/>
      <c r="AI36" s="615"/>
      <c r="AJ36" s="615"/>
      <c r="AK36" s="615"/>
      <c r="AL36" s="615"/>
      <c r="AM36" s="615"/>
      <c r="AN36" s="615"/>
      <c r="AO36" s="615"/>
      <c r="AP36" s="615"/>
      <c r="AQ36" s="615"/>
      <c r="AR36" s="615"/>
      <c r="AS36" s="615"/>
      <c r="AT36" s="615"/>
      <c r="AU36" s="615"/>
      <c r="AV36" s="615"/>
      <c r="AW36" s="615"/>
      <c r="AX36" s="615"/>
      <c r="AY36" s="615"/>
      <c r="AZ36" s="216"/>
      <c r="BA36" s="2462"/>
      <c r="BB36" s="151" t="s">
        <v>48</v>
      </c>
      <c r="BC36" s="1172" t="s">
        <v>35</v>
      </c>
      <c r="BD36" s="1192" t="s">
        <v>35</v>
      </c>
      <c r="BE36" s="1192" t="s">
        <v>35</v>
      </c>
      <c r="BF36" s="1192" t="s">
        <v>35</v>
      </c>
      <c r="BG36" s="1213" t="s">
        <v>35</v>
      </c>
      <c r="BH36" s="1234" t="s">
        <v>35</v>
      </c>
      <c r="BI36" s="1192" t="s">
        <v>35</v>
      </c>
      <c r="BJ36" s="1192" t="s">
        <v>35</v>
      </c>
      <c r="BK36" s="1192" t="s">
        <v>35</v>
      </c>
      <c r="BL36" s="1213" t="s">
        <v>35</v>
      </c>
      <c r="BM36" s="1234" t="s">
        <v>35</v>
      </c>
      <c r="BN36" s="1192" t="s">
        <v>35</v>
      </c>
      <c r="BO36" s="1192" t="s">
        <v>35</v>
      </c>
      <c r="BP36" s="1192" t="s">
        <v>35</v>
      </c>
      <c r="BQ36" s="1213" t="s">
        <v>35</v>
      </c>
      <c r="BR36" s="1234" t="s">
        <v>35</v>
      </c>
      <c r="BS36" s="1192" t="s">
        <v>35</v>
      </c>
      <c r="BT36" s="1192" t="s">
        <v>35</v>
      </c>
      <c r="BU36" s="1192" t="s">
        <v>35</v>
      </c>
      <c r="BV36" s="1192" t="s">
        <v>35</v>
      </c>
      <c r="BW36" s="1192" t="s">
        <v>35</v>
      </c>
      <c r="BX36" s="1192" t="s">
        <v>35</v>
      </c>
      <c r="BY36" s="1254" t="s">
        <v>35</v>
      </c>
      <c r="BZ36" s="1254" t="s">
        <v>35</v>
      </c>
      <c r="CA36" s="1254" t="s">
        <v>35</v>
      </c>
      <c r="CB36" s="2103"/>
      <c r="CC36" s="2103"/>
      <c r="CD36" s="2103"/>
      <c r="CE36" s="2103"/>
      <c r="CF36" s="2103"/>
      <c r="CG36" s="2103"/>
      <c r="CH36" s="2103"/>
      <c r="CI36" s="2103"/>
      <c r="CJ36" s="2103"/>
      <c r="CK36" s="2103"/>
      <c r="CL36" s="2103"/>
      <c r="CM36" s="2103"/>
      <c r="CN36" s="2103"/>
      <c r="CO36" s="2103"/>
      <c r="CP36" s="2103"/>
      <c r="CQ36" s="2103"/>
      <c r="CR36" s="2103"/>
      <c r="CS36" s="2103"/>
      <c r="CT36" s="2103"/>
      <c r="CU36" s="2103"/>
      <c r="CV36" s="2103"/>
      <c r="CW36" s="2103"/>
      <c r="CX36" s="2103"/>
      <c r="CY36" s="2103"/>
      <c r="CZ36" s="2103"/>
    </row>
    <row r="37" s="399" customFormat="true" ht="15" customHeight="true" x14ac:dyDescent="0.2">
      <c r="A37" s="2619" t="s">
        <v>159</v>
      </c>
      <c r="B37" s="1473" t="s">
        <v>49</v>
      </c>
      <c r="C37" s="1377">
        <v>2.9</v>
      </c>
      <c r="D37" s="1378">
        <v>6.7</v>
      </c>
      <c r="E37" s="1378">
        <v>12.9</v>
      </c>
      <c r="F37" s="1378">
        <v>21.1</v>
      </c>
      <c r="G37" s="1379">
        <v>55.5</v>
      </c>
      <c r="H37" s="1380">
        <v>16.5</v>
      </c>
      <c r="I37" s="1378">
        <v>19.2</v>
      </c>
      <c r="J37" s="1378">
        <v>29.1</v>
      </c>
      <c r="K37" s="1378">
        <v>47.4</v>
      </c>
      <c r="L37" s="1381">
        <v>72.8</v>
      </c>
      <c r="M37" s="1382">
        <v>2.9</v>
      </c>
      <c r="N37" s="1378">
        <v>2.9</v>
      </c>
      <c r="O37" s="1378">
        <v>6.9</v>
      </c>
      <c r="P37" s="1378">
        <v>9</v>
      </c>
      <c r="Q37" s="1379">
        <v>24.5</v>
      </c>
      <c r="R37" s="1380">
        <v>32.9</v>
      </c>
      <c r="S37" s="1378">
        <v>10.9</v>
      </c>
      <c r="T37" s="1378">
        <v>7.8</v>
      </c>
      <c r="U37" s="1378">
        <v>11.4</v>
      </c>
      <c r="V37" s="1378">
        <v>11.6</v>
      </c>
      <c r="W37" s="1378">
        <v>15.5</v>
      </c>
      <c r="X37" s="1378">
        <v>6.7</v>
      </c>
      <c r="Y37" s="1378">
        <v>24.2</v>
      </c>
      <c r="Z37" s="1378">
        <v>11.7</v>
      </c>
      <c r="AA37" s="2154">
        <v>11</v>
      </c>
      <c r="AB37" s="615"/>
      <c r="AC37" s="615"/>
      <c r="AD37" s="615"/>
      <c r="AE37" s="615"/>
      <c r="AF37" s="615"/>
      <c r="AG37" s="615"/>
      <c r="AH37" s="615"/>
      <c r="AI37" s="615"/>
      <c r="AJ37" s="615"/>
      <c r="AK37" s="615"/>
      <c r="AL37" s="615"/>
      <c r="AM37" s="615"/>
      <c r="AN37" s="615"/>
      <c r="AO37" s="615"/>
      <c r="AP37" s="615"/>
      <c r="AQ37" s="615"/>
      <c r="AR37" s="615"/>
      <c r="AS37" s="615"/>
      <c r="AT37" s="615"/>
      <c r="AU37" s="615"/>
      <c r="AV37" s="615"/>
      <c r="AW37" s="615"/>
      <c r="AX37" s="615"/>
      <c r="AY37" s="615"/>
      <c r="AZ37" s="216"/>
      <c r="BA37" s="2462" t="s">
        <v>125</v>
      </c>
      <c r="BB37" s="151" t="s">
        <v>49</v>
      </c>
      <c r="BC37" s="1172" t="s">
        <v>35</v>
      </c>
      <c r="BD37" s="1192" t="s">
        <v>35</v>
      </c>
      <c r="BE37" s="1192" t="s">
        <v>35</v>
      </c>
      <c r="BF37" s="1192" t="s">
        <v>35</v>
      </c>
      <c r="BG37" s="1213" t="s">
        <v>35</v>
      </c>
      <c r="BH37" s="1234" t="s">
        <v>35</v>
      </c>
      <c r="BI37" s="1192" t="s">
        <v>35</v>
      </c>
      <c r="BJ37" s="1192" t="s">
        <v>35</v>
      </c>
      <c r="BK37" s="1192" t="s">
        <v>35</v>
      </c>
      <c r="BL37" s="1213" t="s">
        <v>35</v>
      </c>
      <c r="BM37" s="1234" t="s">
        <v>35</v>
      </c>
      <c r="BN37" s="1192" t="s">
        <v>35</v>
      </c>
      <c r="BO37" s="1192" t="s">
        <v>35</v>
      </c>
      <c r="BP37" s="1192" t="s">
        <v>35</v>
      </c>
      <c r="BQ37" s="1213" t="s">
        <v>35</v>
      </c>
      <c r="BR37" s="1234" t="s">
        <v>35</v>
      </c>
      <c r="BS37" s="1192" t="s">
        <v>35</v>
      </c>
      <c r="BT37" s="1192" t="s">
        <v>35</v>
      </c>
      <c r="BU37" s="1192" t="s">
        <v>35</v>
      </c>
      <c r="BV37" s="1192" t="s">
        <v>35</v>
      </c>
      <c r="BW37" s="1192" t="s">
        <v>35</v>
      </c>
      <c r="BX37" s="1192" t="s">
        <v>35</v>
      </c>
      <c r="BY37" s="1254" t="s">
        <v>35</v>
      </c>
      <c r="BZ37" s="1254" t="s">
        <v>35</v>
      </c>
      <c r="CA37" s="1254" t="s">
        <v>35</v>
      </c>
      <c r="CB37" s="2103"/>
      <c r="CC37" s="2103"/>
      <c r="CD37" s="2103"/>
      <c r="CE37" s="2103"/>
      <c r="CF37" s="2103"/>
      <c r="CG37" s="2103"/>
      <c r="CH37" s="2103"/>
      <c r="CI37" s="2103"/>
      <c r="CJ37" s="2103"/>
      <c r="CK37" s="2103"/>
      <c r="CL37" s="2103"/>
      <c r="CM37" s="2103"/>
      <c r="CN37" s="2103"/>
      <c r="CO37" s="2103"/>
      <c r="CP37" s="2103"/>
      <c r="CQ37" s="2103"/>
      <c r="CR37" s="2103"/>
      <c r="CS37" s="2103"/>
      <c r="CT37" s="2103"/>
      <c r="CU37" s="2103"/>
      <c r="CV37" s="2103"/>
      <c r="CW37" s="2103"/>
      <c r="CX37" s="2103"/>
      <c r="CY37" s="2103"/>
      <c r="CZ37" s="2103"/>
    </row>
    <row r="38" s="399" customFormat="true" ht="15" customHeight="true" x14ac:dyDescent="0.2">
      <c r="A38" s="2619"/>
      <c r="B38" s="1473" t="s">
        <v>48</v>
      </c>
      <c r="C38" s="1377">
        <v>97.1</v>
      </c>
      <c r="D38" s="1378">
        <v>93.3</v>
      </c>
      <c r="E38" s="1378">
        <v>87.1</v>
      </c>
      <c r="F38" s="1378">
        <v>78.900000000000006</v>
      </c>
      <c r="G38" s="1379">
        <v>44.5</v>
      </c>
      <c r="H38" s="1380">
        <v>83.5</v>
      </c>
      <c r="I38" s="1378">
        <v>80.8</v>
      </c>
      <c r="J38" s="1378">
        <v>70.900000000000006</v>
      </c>
      <c r="K38" s="1378">
        <v>52.6</v>
      </c>
      <c r="L38" s="1381">
        <v>27.2</v>
      </c>
      <c r="M38" s="1382">
        <v>97.1</v>
      </c>
      <c r="N38" s="1378">
        <v>97.1</v>
      </c>
      <c r="O38" s="1378">
        <v>93.1</v>
      </c>
      <c r="P38" s="1378">
        <v>91</v>
      </c>
      <c r="Q38" s="1379">
        <v>75.5</v>
      </c>
      <c r="R38" s="1380">
        <v>67.099999999999994</v>
      </c>
      <c r="S38" s="1378">
        <v>89.1</v>
      </c>
      <c r="T38" s="1378">
        <v>92.2</v>
      </c>
      <c r="U38" s="1378">
        <v>88.6</v>
      </c>
      <c r="V38" s="1378">
        <v>88.4</v>
      </c>
      <c r="W38" s="1378">
        <v>84.5</v>
      </c>
      <c r="X38" s="1378">
        <v>93.3</v>
      </c>
      <c r="Y38" s="1378">
        <v>75.8</v>
      </c>
      <c r="Z38" s="1378">
        <v>88.3</v>
      </c>
      <c r="AA38" s="2154">
        <v>89</v>
      </c>
      <c r="AB38" s="615"/>
      <c r="AC38" s="615"/>
      <c r="AD38" s="615"/>
      <c r="AE38" s="615"/>
      <c r="AF38" s="615"/>
      <c r="AG38" s="615"/>
      <c r="AH38" s="615"/>
      <c r="AI38" s="615"/>
      <c r="AJ38" s="615"/>
      <c r="AK38" s="615"/>
      <c r="AL38" s="615"/>
      <c r="AM38" s="615"/>
      <c r="AN38" s="615"/>
      <c r="AO38" s="615"/>
      <c r="AP38" s="615"/>
      <c r="AQ38" s="615"/>
      <c r="AR38" s="615"/>
      <c r="AS38" s="615"/>
      <c r="AT38" s="615"/>
      <c r="AU38" s="615"/>
      <c r="AV38" s="615"/>
      <c r="AW38" s="615"/>
      <c r="AX38" s="615"/>
      <c r="AY38" s="615"/>
      <c r="AZ38" s="216"/>
      <c r="BA38" s="2462"/>
      <c r="BB38" s="151" t="s">
        <v>48</v>
      </c>
      <c r="BC38" s="1172" t="s">
        <v>35</v>
      </c>
      <c r="BD38" s="1192" t="s">
        <v>35</v>
      </c>
      <c r="BE38" s="1192" t="s">
        <v>35</v>
      </c>
      <c r="BF38" s="1192" t="s">
        <v>35</v>
      </c>
      <c r="BG38" s="1213" t="s">
        <v>35</v>
      </c>
      <c r="BH38" s="1234" t="s">
        <v>35</v>
      </c>
      <c r="BI38" s="1192" t="s">
        <v>35</v>
      </c>
      <c r="BJ38" s="1192" t="s">
        <v>35</v>
      </c>
      <c r="BK38" s="1192" t="s">
        <v>35</v>
      </c>
      <c r="BL38" s="1213" t="s">
        <v>35</v>
      </c>
      <c r="BM38" s="1234" t="s">
        <v>35</v>
      </c>
      <c r="BN38" s="1192" t="s">
        <v>35</v>
      </c>
      <c r="BO38" s="1192" t="s">
        <v>35</v>
      </c>
      <c r="BP38" s="1192" t="s">
        <v>35</v>
      </c>
      <c r="BQ38" s="1213" t="s">
        <v>35</v>
      </c>
      <c r="BR38" s="1234" t="s">
        <v>35</v>
      </c>
      <c r="BS38" s="1192" t="s">
        <v>35</v>
      </c>
      <c r="BT38" s="1192" t="s">
        <v>35</v>
      </c>
      <c r="BU38" s="1192" t="s">
        <v>35</v>
      </c>
      <c r="BV38" s="1192" t="s">
        <v>35</v>
      </c>
      <c r="BW38" s="1192" t="s">
        <v>35</v>
      </c>
      <c r="BX38" s="1192" t="s">
        <v>35</v>
      </c>
      <c r="BY38" s="1254" t="s">
        <v>35</v>
      </c>
      <c r="BZ38" s="1254" t="s">
        <v>35</v>
      </c>
      <c r="CA38" s="1254" t="s">
        <v>35</v>
      </c>
      <c r="CB38" s="2103"/>
      <c r="CC38" s="2103"/>
      <c r="CD38" s="2103"/>
      <c r="CE38" s="2103"/>
      <c r="CF38" s="2103"/>
      <c r="CG38" s="2103"/>
      <c r="CH38" s="2103"/>
      <c r="CI38" s="2103"/>
      <c r="CJ38" s="2103"/>
      <c r="CK38" s="2103"/>
      <c r="CL38" s="2103"/>
      <c r="CM38" s="2103"/>
      <c r="CN38" s="2103"/>
      <c r="CO38" s="2103"/>
      <c r="CP38" s="2103"/>
      <c r="CQ38" s="2103"/>
      <c r="CR38" s="2103"/>
      <c r="CS38" s="2103"/>
      <c r="CT38" s="2103"/>
      <c r="CU38" s="2103"/>
      <c r="CV38" s="2103"/>
      <c r="CW38" s="2103"/>
      <c r="CX38" s="2103"/>
      <c r="CY38" s="2103"/>
      <c r="CZ38" s="2103"/>
    </row>
    <row r="39" s="130" customFormat="true" ht="15" customHeight="true" x14ac:dyDescent="0.2">
      <c r="A39" s="2448" t="s">
        <v>122</v>
      </c>
      <c r="B39" s="249" t="s">
        <v>49</v>
      </c>
      <c r="C39" s="1094" t="s">
        <v>35</v>
      </c>
      <c r="D39" s="1108" t="s">
        <v>35</v>
      </c>
      <c r="E39" s="1108" t="s">
        <v>35</v>
      </c>
      <c r="F39" s="1108" t="s">
        <v>35</v>
      </c>
      <c r="G39" s="1122" t="s">
        <v>35</v>
      </c>
      <c r="H39" s="1136" t="s">
        <v>35</v>
      </c>
      <c r="I39" s="1108" t="s">
        <v>35</v>
      </c>
      <c r="J39" s="1108" t="s">
        <v>35</v>
      </c>
      <c r="K39" s="1108" t="s">
        <v>35</v>
      </c>
      <c r="L39" s="1150" t="s">
        <v>35</v>
      </c>
      <c r="M39" s="1162" t="s">
        <v>35</v>
      </c>
      <c r="N39" s="1108" t="s">
        <v>35</v>
      </c>
      <c r="O39" s="1108" t="s">
        <v>35</v>
      </c>
      <c r="P39" s="1108" t="s">
        <v>35</v>
      </c>
      <c r="Q39" s="1122" t="s">
        <v>35</v>
      </c>
      <c r="R39" s="1136" t="s">
        <v>35</v>
      </c>
      <c r="S39" s="1108" t="s">
        <v>35</v>
      </c>
      <c r="T39" s="1108" t="s">
        <v>35</v>
      </c>
      <c r="U39" s="1108" t="s">
        <v>35</v>
      </c>
      <c r="V39" s="1108" t="s">
        <v>35</v>
      </c>
      <c r="W39" s="1108" t="s">
        <v>35</v>
      </c>
      <c r="X39" s="1108" t="s">
        <v>35</v>
      </c>
      <c r="Y39" s="1166" t="s">
        <v>35</v>
      </c>
      <c r="Z39" s="1166" t="s">
        <v>35</v>
      </c>
      <c r="AA39" s="2059" t="s">
        <v>35</v>
      </c>
      <c r="AB39" s="2092"/>
      <c r="AC39" s="2092"/>
      <c r="AD39" s="2092"/>
      <c r="AE39" s="2092"/>
      <c r="AF39" s="2092"/>
      <c r="AG39" s="2092"/>
      <c r="AH39" s="2092"/>
      <c r="AI39" s="2092"/>
      <c r="AJ39" s="2092"/>
      <c r="AK39" s="2092"/>
      <c r="AL39" s="2092"/>
      <c r="AM39" s="2092"/>
      <c r="AN39" s="2092"/>
      <c r="AO39" s="2092"/>
      <c r="AP39" s="2092"/>
      <c r="AQ39" s="2092"/>
      <c r="AR39" s="2092"/>
      <c r="AS39" s="2092"/>
      <c r="AT39" s="2092"/>
      <c r="AU39" s="2092"/>
      <c r="AV39" s="2092"/>
      <c r="AW39" s="2092"/>
      <c r="AX39" s="2092"/>
      <c r="AY39" s="2092"/>
      <c r="AZ39" s="215"/>
      <c r="BA39" s="2462" t="s">
        <v>122</v>
      </c>
      <c r="BB39" s="151" t="s">
        <v>49</v>
      </c>
      <c r="BC39" s="1172" t="s">
        <v>35</v>
      </c>
      <c r="BD39" s="1192" t="s">
        <v>35</v>
      </c>
      <c r="BE39" s="1192" t="s">
        <v>35</v>
      </c>
      <c r="BF39" s="1192" t="s">
        <v>35</v>
      </c>
      <c r="BG39" s="1213" t="s">
        <v>35</v>
      </c>
      <c r="BH39" s="1234" t="s">
        <v>35</v>
      </c>
      <c r="BI39" s="1192" t="s">
        <v>35</v>
      </c>
      <c r="BJ39" s="1192" t="s">
        <v>35</v>
      </c>
      <c r="BK39" s="1192" t="s">
        <v>35</v>
      </c>
      <c r="BL39" s="1213" t="s">
        <v>35</v>
      </c>
      <c r="BM39" s="1234" t="s">
        <v>35</v>
      </c>
      <c r="BN39" s="1192" t="s">
        <v>35</v>
      </c>
      <c r="BO39" s="1192" t="s">
        <v>35</v>
      </c>
      <c r="BP39" s="1192" t="s">
        <v>35</v>
      </c>
      <c r="BQ39" s="1213" t="s">
        <v>35</v>
      </c>
      <c r="BR39" s="1234" t="s">
        <v>35</v>
      </c>
      <c r="BS39" s="1192" t="s">
        <v>35</v>
      </c>
      <c r="BT39" s="1192" t="s">
        <v>35</v>
      </c>
      <c r="BU39" s="1192" t="s">
        <v>35</v>
      </c>
      <c r="BV39" s="1192" t="s">
        <v>35</v>
      </c>
      <c r="BW39" s="1192" t="s">
        <v>35</v>
      </c>
      <c r="BX39" s="1192" t="s">
        <v>35</v>
      </c>
      <c r="BY39" s="1254" t="s">
        <v>35</v>
      </c>
      <c r="BZ39" s="1254" t="s">
        <v>35</v>
      </c>
      <c r="CA39" s="1254" t="s">
        <v>35</v>
      </c>
      <c r="CB39" s="2103"/>
      <c r="CC39" s="2103"/>
      <c r="CD39" s="2103"/>
      <c r="CE39" s="2103"/>
      <c r="CF39" s="2103"/>
      <c r="CG39" s="2103"/>
      <c r="CH39" s="2103"/>
      <c r="CI39" s="2103"/>
      <c r="CJ39" s="2103"/>
      <c r="CK39" s="2103"/>
      <c r="CL39" s="2103"/>
      <c r="CM39" s="2103"/>
      <c r="CN39" s="2103"/>
      <c r="CO39" s="2103"/>
      <c r="CP39" s="2103"/>
      <c r="CQ39" s="2103"/>
      <c r="CR39" s="2103"/>
      <c r="CS39" s="2103"/>
      <c r="CT39" s="2103"/>
      <c r="CU39" s="2103"/>
      <c r="CV39" s="2103"/>
      <c r="CW39" s="2103"/>
      <c r="CX39" s="2103"/>
      <c r="CY39" s="2103"/>
      <c r="CZ39" s="2103"/>
    </row>
    <row r="40" s="130" customFormat="true" ht="15" customHeight="true" x14ac:dyDescent="0.2">
      <c r="A40" s="2448"/>
      <c r="B40" s="249" t="s">
        <v>48</v>
      </c>
      <c r="C40" s="1094" t="s">
        <v>35</v>
      </c>
      <c r="D40" s="1108" t="s">
        <v>35</v>
      </c>
      <c r="E40" s="1108" t="s">
        <v>35</v>
      </c>
      <c r="F40" s="1108" t="s">
        <v>35</v>
      </c>
      <c r="G40" s="1122" t="s">
        <v>35</v>
      </c>
      <c r="H40" s="1136" t="s">
        <v>35</v>
      </c>
      <c r="I40" s="1108" t="s">
        <v>35</v>
      </c>
      <c r="J40" s="1108" t="s">
        <v>35</v>
      </c>
      <c r="K40" s="1108" t="s">
        <v>35</v>
      </c>
      <c r="L40" s="1150" t="s">
        <v>35</v>
      </c>
      <c r="M40" s="1162" t="s">
        <v>35</v>
      </c>
      <c r="N40" s="1108" t="s">
        <v>35</v>
      </c>
      <c r="O40" s="1108" t="s">
        <v>35</v>
      </c>
      <c r="P40" s="1108" t="s">
        <v>35</v>
      </c>
      <c r="Q40" s="1122" t="s">
        <v>35</v>
      </c>
      <c r="R40" s="1136" t="s">
        <v>35</v>
      </c>
      <c r="S40" s="1108" t="s">
        <v>35</v>
      </c>
      <c r="T40" s="1108" t="s">
        <v>35</v>
      </c>
      <c r="U40" s="1108" t="s">
        <v>35</v>
      </c>
      <c r="V40" s="1108" t="s">
        <v>35</v>
      </c>
      <c r="W40" s="1108" t="s">
        <v>35</v>
      </c>
      <c r="X40" s="1108" t="s">
        <v>35</v>
      </c>
      <c r="Y40" s="1166" t="s">
        <v>35</v>
      </c>
      <c r="Z40" s="1166" t="s">
        <v>35</v>
      </c>
      <c r="AA40" s="2059" t="s">
        <v>35</v>
      </c>
      <c r="AB40" s="2092"/>
      <c r="AC40" s="2092"/>
      <c r="AD40" s="2092"/>
      <c r="AE40" s="2092"/>
      <c r="AF40" s="2092"/>
      <c r="AG40" s="2092"/>
      <c r="AH40" s="2092"/>
      <c r="AI40" s="2092"/>
      <c r="AJ40" s="2092"/>
      <c r="AK40" s="2092"/>
      <c r="AL40" s="2092"/>
      <c r="AM40" s="2092"/>
      <c r="AN40" s="2092"/>
      <c r="AO40" s="2092"/>
      <c r="AP40" s="2092"/>
      <c r="AQ40" s="2092"/>
      <c r="AR40" s="2092"/>
      <c r="AS40" s="2092"/>
      <c r="AT40" s="2092"/>
      <c r="AU40" s="2092"/>
      <c r="AV40" s="2092"/>
      <c r="AW40" s="2092"/>
      <c r="AX40" s="2092"/>
      <c r="AY40" s="2092"/>
      <c r="AZ40" s="215"/>
      <c r="BA40" s="2462"/>
      <c r="BB40" s="151" t="s">
        <v>48</v>
      </c>
      <c r="BC40" s="1172" t="s">
        <v>35</v>
      </c>
      <c r="BD40" s="1192" t="s">
        <v>35</v>
      </c>
      <c r="BE40" s="1192" t="s">
        <v>35</v>
      </c>
      <c r="BF40" s="1192" t="s">
        <v>35</v>
      </c>
      <c r="BG40" s="1213" t="s">
        <v>35</v>
      </c>
      <c r="BH40" s="1234" t="s">
        <v>35</v>
      </c>
      <c r="BI40" s="1192" t="s">
        <v>35</v>
      </c>
      <c r="BJ40" s="1192" t="s">
        <v>35</v>
      </c>
      <c r="BK40" s="1192" t="s">
        <v>35</v>
      </c>
      <c r="BL40" s="1213" t="s">
        <v>35</v>
      </c>
      <c r="BM40" s="1234" t="s">
        <v>35</v>
      </c>
      <c r="BN40" s="1192" t="s">
        <v>35</v>
      </c>
      <c r="BO40" s="1192" t="s">
        <v>35</v>
      </c>
      <c r="BP40" s="1192" t="s">
        <v>35</v>
      </c>
      <c r="BQ40" s="1213" t="s">
        <v>35</v>
      </c>
      <c r="BR40" s="1234" t="s">
        <v>35</v>
      </c>
      <c r="BS40" s="1192" t="s">
        <v>35</v>
      </c>
      <c r="BT40" s="1192" t="s">
        <v>35</v>
      </c>
      <c r="BU40" s="1192" t="s">
        <v>35</v>
      </c>
      <c r="BV40" s="1192" t="s">
        <v>35</v>
      </c>
      <c r="BW40" s="1192" t="s">
        <v>35</v>
      </c>
      <c r="BX40" s="1192" t="s">
        <v>35</v>
      </c>
      <c r="BY40" s="1254" t="s">
        <v>35</v>
      </c>
      <c r="BZ40" s="1254" t="s">
        <v>35</v>
      </c>
      <c r="CA40" s="1254" t="s">
        <v>35</v>
      </c>
      <c r="CB40" s="2103"/>
      <c r="CC40" s="2103"/>
      <c r="CD40" s="2103"/>
      <c r="CE40" s="2103"/>
      <c r="CF40" s="2103"/>
      <c r="CG40" s="2103"/>
      <c r="CH40" s="2103"/>
      <c r="CI40" s="2103"/>
      <c r="CJ40" s="2103"/>
      <c r="CK40" s="2103"/>
      <c r="CL40" s="2103"/>
      <c r="CM40" s="2103"/>
      <c r="CN40" s="2103"/>
      <c r="CO40" s="2103"/>
      <c r="CP40" s="2103"/>
      <c r="CQ40" s="2103"/>
      <c r="CR40" s="2103"/>
      <c r="CS40" s="2103"/>
      <c r="CT40" s="2103"/>
      <c r="CU40" s="2103"/>
      <c r="CV40" s="2103"/>
      <c r="CW40" s="2103"/>
      <c r="CX40" s="2103"/>
      <c r="CY40" s="2103"/>
      <c r="CZ40" s="2103"/>
    </row>
    <row r="41" s="399" customFormat="true" ht="15" customHeight="true" x14ac:dyDescent="0.2">
      <c r="A41" s="2619" t="s">
        <v>56</v>
      </c>
      <c r="B41" s="1473" t="s">
        <v>49</v>
      </c>
      <c r="C41" s="1377">
        <v>27.7</v>
      </c>
      <c r="D41" s="1378">
        <v>25.8</v>
      </c>
      <c r="E41" s="1378">
        <v>21.6</v>
      </c>
      <c r="F41" s="1378" t="s">
        <v>174</v>
      </c>
      <c r="G41" s="1379">
        <v>3.7</v>
      </c>
      <c r="H41" s="1380">
        <v>12.2</v>
      </c>
      <c r="I41" s="1378">
        <v>9.6999999999999993</v>
      </c>
      <c r="J41" s="1378">
        <v>7.2</v>
      </c>
      <c r="K41" s="1378">
        <v>4.4000000000000004</v>
      </c>
      <c r="L41" s="1381">
        <v>1.8</v>
      </c>
      <c r="M41" s="1382">
        <v>28.7</v>
      </c>
      <c r="N41" s="1378">
        <v>25.7</v>
      </c>
      <c r="O41" s="1378">
        <v>28</v>
      </c>
      <c r="P41" s="1378">
        <v>26.1</v>
      </c>
      <c r="Q41" s="1379">
        <v>11.6</v>
      </c>
      <c r="R41" s="1380">
        <v>13.7</v>
      </c>
      <c r="S41" s="1378">
        <v>14.3</v>
      </c>
      <c r="T41" s="1378">
        <v>31.2</v>
      </c>
      <c r="U41" s="1378">
        <v>25.4</v>
      </c>
      <c r="V41" s="1378">
        <v>19.7</v>
      </c>
      <c r="W41" s="1378">
        <v>11.1</v>
      </c>
      <c r="X41" s="1378">
        <v>10.3</v>
      </c>
      <c r="Y41" s="1378">
        <v>19.899999999999999</v>
      </c>
      <c r="Z41" s="1378">
        <v>18</v>
      </c>
      <c r="AA41" s="2154">
        <v>36.799999999999997</v>
      </c>
      <c r="AB41" s="615"/>
      <c r="AC41" s="615"/>
      <c r="AD41" s="615"/>
      <c r="AE41" s="615"/>
      <c r="AF41" s="615"/>
      <c r="AG41" s="615"/>
      <c r="AH41" s="615"/>
      <c r="AI41" s="615"/>
      <c r="AJ41" s="615"/>
      <c r="AK41" s="615"/>
      <c r="AL41" s="615"/>
      <c r="AM41" s="615"/>
      <c r="AN41" s="615"/>
      <c r="AO41" s="615"/>
      <c r="AP41" s="615"/>
      <c r="AQ41" s="615"/>
      <c r="AR41" s="615"/>
      <c r="AS41" s="615"/>
      <c r="AT41" s="615"/>
      <c r="AU41" s="615"/>
      <c r="AV41" s="615"/>
      <c r="AW41" s="615"/>
      <c r="AX41" s="615"/>
      <c r="AY41" s="615"/>
      <c r="AZ41" s="216"/>
      <c r="BA41" s="2462" t="s">
        <v>56</v>
      </c>
      <c r="BB41" s="151" t="s">
        <v>49</v>
      </c>
      <c r="BC41" s="1172" t="s">
        <v>35</v>
      </c>
      <c r="BD41" s="1192" t="s">
        <v>35</v>
      </c>
      <c r="BE41" s="1192" t="s">
        <v>35</v>
      </c>
      <c r="BF41" s="1192" t="s">
        <v>35</v>
      </c>
      <c r="BG41" s="1213" t="s">
        <v>35</v>
      </c>
      <c r="BH41" s="1234" t="s">
        <v>35</v>
      </c>
      <c r="BI41" s="1192" t="s">
        <v>35</v>
      </c>
      <c r="BJ41" s="1192" t="s">
        <v>35</v>
      </c>
      <c r="BK41" s="1192" t="s">
        <v>35</v>
      </c>
      <c r="BL41" s="1213" t="s">
        <v>35</v>
      </c>
      <c r="BM41" s="1234" t="s">
        <v>35</v>
      </c>
      <c r="BN41" s="1192" t="s">
        <v>35</v>
      </c>
      <c r="BO41" s="1192" t="s">
        <v>35</v>
      </c>
      <c r="BP41" s="1192" t="s">
        <v>35</v>
      </c>
      <c r="BQ41" s="1213" t="s">
        <v>35</v>
      </c>
      <c r="BR41" s="1234" t="s">
        <v>35</v>
      </c>
      <c r="BS41" s="1192" t="s">
        <v>35</v>
      </c>
      <c r="BT41" s="1192" t="s">
        <v>35</v>
      </c>
      <c r="BU41" s="1192" t="s">
        <v>35</v>
      </c>
      <c r="BV41" s="1192" t="s">
        <v>35</v>
      </c>
      <c r="BW41" s="1192" t="s">
        <v>35</v>
      </c>
      <c r="BX41" s="1192" t="s">
        <v>35</v>
      </c>
      <c r="BY41" s="1254" t="s">
        <v>35</v>
      </c>
      <c r="BZ41" s="1254" t="s">
        <v>35</v>
      </c>
      <c r="CA41" s="1254" t="s">
        <v>35</v>
      </c>
      <c r="CB41" s="2103"/>
      <c r="CC41" s="2103"/>
      <c r="CD41" s="2103"/>
      <c r="CE41" s="2103"/>
      <c r="CF41" s="2103"/>
      <c r="CG41" s="2103"/>
      <c r="CH41" s="2103"/>
      <c r="CI41" s="2103"/>
      <c r="CJ41" s="2103"/>
      <c r="CK41" s="2103"/>
      <c r="CL41" s="2103"/>
      <c r="CM41" s="2103"/>
      <c r="CN41" s="2103"/>
      <c r="CO41" s="2103"/>
      <c r="CP41" s="2103"/>
      <c r="CQ41" s="2103"/>
      <c r="CR41" s="2103"/>
      <c r="CS41" s="2103"/>
      <c r="CT41" s="2103"/>
      <c r="CU41" s="2103"/>
      <c r="CV41" s="2103"/>
      <c r="CW41" s="2103"/>
      <c r="CX41" s="2103"/>
      <c r="CY41" s="2103"/>
      <c r="CZ41" s="2103"/>
    </row>
    <row r="42" s="399" customFormat="true" ht="15" customHeight="true" x14ac:dyDescent="0.2">
      <c r="A42" s="2619"/>
      <c r="B42" s="1473" t="s">
        <v>48</v>
      </c>
      <c r="C42" s="1377">
        <v>72.3</v>
      </c>
      <c r="D42" s="1378">
        <v>74.2</v>
      </c>
      <c r="E42" s="1378">
        <v>78.400000000000006</v>
      </c>
      <c r="F42" s="1378">
        <v>91</v>
      </c>
      <c r="G42" s="1379">
        <v>96.3</v>
      </c>
      <c r="H42" s="1380">
        <v>87.8</v>
      </c>
      <c r="I42" s="1378">
        <v>90.3</v>
      </c>
      <c r="J42" s="1378">
        <v>92.8</v>
      </c>
      <c r="K42" s="1378">
        <v>95.6</v>
      </c>
      <c r="L42" s="1381">
        <v>98.2</v>
      </c>
      <c r="M42" s="1382">
        <v>71.3</v>
      </c>
      <c r="N42" s="1378">
        <v>74.3</v>
      </c>
      <c r="O42" s="1378">
        <v>72</v>
      </c>
      <c r="P42" s="1378">
        <v>73.900000000000006</v>
      </c>
      <c r="Q42" s="1379">
        <v>88.4</v>
      </c>
      <c r="R42" s="1380">
        <v>86.3</v>
      </c>
      <c r="S42" s="1378">
        <v>85.7</v>
      </c>
      <c r="T42" s="1378">
        <v>68.8</v>
      </c>
      <c r="U42" s="1378">
        <v>74.599999999999994</v>
      </c>
      <c r="V42" s="1378">
        <v>80.3</v>
      </c>
      <c r="W42" s="1378">
        <v>88.9</v>
      </c>
      <c r="X42" s="1378">
        <v>89.7</v>
      </c>
      <c r="Y42" s="1378">
        <v>80.099999999999994</v>
      </c>
      <c r="Z42" s="1378">
        <v>82</v>
      </c>
      <c r="AA42" s="2154">
        <v>63.2</v>
      </c>
      <c r="AB42" s="615"/>
      <c r="AC42" s="615"/>
      <c r="AD42" s="615"/>
      <c r="AE42" s="615"/>
      <c r="AF42" s="615"/>
      <c r="AG42" s="615"/>
      <c r="AH42" s="615"/>
      <c r="AI42" s="615"/>
      <c r="AJ42" s="615"/>
      <c r="AK42" s="615"/>
      <c r="AL42" s="615"/>
      <c r="AM42" s="615"/>
      <c r="AN42" s="615"/>
      <c r="AO42" s="615"/>
      <c r="AP42" s="615"/>
      <c r="AQ42" s="615"/>
      <c r="AR42" s="615"/>
      <c r="AS42" s="615"/>
      <c r="AT42" s="615"/>
      <c r="AU42" s="615"/>
      <c r="AV42" s="615"/>
      <c r="AW42" s="615"/>
      <c r="AX42" s="615"/>
      <c r="AY42" s="615"/>
      <c r="AZ42" s="216"/>
      <c r="BA42" s="2462"/>
      <c r="BB42" s="151" t="s">
        <v>48</v>
      </c>
      <c r="BC42" s="1172" t="s">
        <v>35</v>
      </c>
      <c r="BD42" s="1192" t="s">
        <v>35</v>
      </c>
      <c r="BE42" s="1192" t="s">
        <v>35</v>
      </c>
      <c r="BF42" s="1192" t="s">
        <v>35</v>
      </c>
      <c r="BG42" s="1213" t="s">
        <v>35</v>
      </c>
      <c r="BH42" s="1234" t="s">
        <v>35</v>
      </c>
      <c r="BI42" s="1192" t="s">
        <v>35</v>
      </c>
      <c r="BJ42" s="1192" t="s">
        <v>35</v>
      </c>
      <c r="BK42" s="1192" t="s">
        <v>35</v>
      </c>
      <c r="BL42" s="1213" t="s">
        <v>35</v>
      </c>
      <c r="BM42" s="1234" t="s">
        <v>35</v>
      </c>
      <c r="BN42" s="1192" t="s">
        <v>35</v>
      </c>
      <c r="BO42" s="1192" t="s">
        <v>35</v>
      </c>
      <c r="BP42" s="1192" t="s">
        <v>35</v>
      </c>
      <c r="BQ42" s="1213" t="s">
        <v>35</v>
      </c>
      <c r="BR42" s="1234" t="s">
        <v>35</v>
      </c>
      <c r="BS42" s="1192" t="s">
        <v>35</v>
      </c>
      <c r="BT42" s="1192" t="s">
        <v>35</v>
      </c>
      <c r="BU42" s="1192" t="s">
        <v>35</v>
      </c>
      <c r="BV42" s="1192" t="s">
        <v>35</v>
      </c>
      <c r="BW42" s="1192" t="s">
        <v>35</v>
      </c>
      <c r="BX42" s="1192" t="s">
        <v>35</v>
      </c>
      <c r="BY42" s="1254" t="s">
        <v>35</v>
      </c>
      <c r="BZ42" s="1254" t="s">
        <v>35</v>
      </c>
      <c r="CA42" s="1254" t="s">
        <v>35</v>
      </c>
      <c r="CB42" s="2103"/>
      <c r="CC42" s="2103"/>
      <c r="CD42" s="2103"/>
      <c r="CE42" s="2103"/>
      <c r="CF42" s="2103"/>
      <c r="CG42" s="2103"/>
      <c r="CH42" s="2103"/>
      <c r="CI42" s="2103"/>
      <c r="CJ42" s="2103"/>
      <c r="CK42" s="2103"/>
      <c r="CL42" s="2103"/>
      <c r="CM42" s="2103"/>
      <c r="CN42" s="2103"/>
      <c r="CO42" s="2103"/>
      <c r="CP42" s="2103"/>
      <c r="CQ42" s="2103"/>
      <c r="CR42" s="2103"/>
      <c r="CS42" s="2103"/>
      <c r="CT42" s="2103"/>
      <c r="CU42" s="2103"/>
      <c r="CV42" s="2103"/>
      <c r="CW42" s="2103"/>
      <c r="CX42" s="2103"/>
      <c r="CY42" s="2103"/>
      <c r="CZ42" s="2103"/>
    </row>
    <row r="43" s="399" customFormat="true" ht="15" customHeight="true" x14ac:dyDescent="0.2">
      <c r="A43" s="2619" t="s">
        <v>53</v>
      </c>
      <c r="B43" s="1473" t="s">
        <v>49</v>
      </c>
      <c r="C43" s="1096" t="s">
        <v>35</v>
      </c>
      <c r="D43" s="1110" t="s">
        <v>35</v>
      </c>
      <c r="E43" s="1110" t="s">
        <v>35</v>
      </c>
      <c r="F43" s="1110" t="s">
        <v>35</v>
      </c>
      <c r="G43" s="1124" t="s">
        <v>35</v>
      </c>
      <c r="H43" s="1138" t="s">
        <v>35</v>
      </c>
      <c r="I43" s="1110" t="s">
        <v>35</v>
      </c>
      <c r="J43" s="1110" t="s">
        <v>35</v>
      </c>
      <c r="K43" s="1110" t="s">
        <v>35</v>
      </c>
      <c r="L43" s="1152" t="s">
        <v>35</v>
      </c>
      <c r="M43" s="1096" t="s">
        <v>35</v>
      </c>
      <c r="N43" s="1110" t="s">
        <v>35</v>
      </c>
      <c r="O43" s="1110" t="s">
        <v>35</v>
      </c>
      <c r="P43" s="1110" t="s">
        <v>35</v>
      </c>
      <c r="Q43" s="1124" t="s">
        <v>35</v>
      </c>
      <c r="R43" s="1138" t="s">
        <v>35</v>
      </c>
      <c r="S43" s="1110" t="s">
        <v>35</v>
      </c>
      <c r="T43" s="1110" t="s">
        <v>35</v>
      </c>
      <c r="U43" s="1110" t="s">
        <v>35</v>
      </c>
      <c r="V43" s="1110" t="s">
        <v>35</v>
      </c>
      <c r="W43" s="1110" t="s">
        <v>35</v>
      </c>
      <c r="X43" s="1110" t="s">
        <v>35</v>
      </c>
      <c r="Y43" s="1110" t="s">
        <v>35</v>
      </c>
      <c r="Z43" s="1110" t="s">
        <v>35</v>
      </c>
      <c r="AA43" s="1152" t="s">
        <v>35</v>
      </c>
      <c r="AB43" s="615"/>
      <c r="AC43" s="615"/>
      <c r="AD43" s="615"/>
      <c r="AE43" s="615"/>
      <c r="AF43" s="615"/>
      <c r="AG43" s="615"/>
      <c r="AH43" s="615"/>
      <c r="AI43" s="615"/>
      <c r="AJ43" s="615"/>
      <c r="AK43" s="615"/>
      <c r="AL43" s="615"/>
      <c r="AM43" s="615"/>
      <c r="AN43" s="615"/>
      <c r="AO43" s="615"/>
      <c r="AP43" s="615"/>
      <c r="AQ43" s="615"/>
      <c r="AR43" s="615"/>
      <c r="AS43" s="615"/>
      <c r="AT43" s="615"/>
      <c r="AU43" s="615"/>
      <c r="AV43" s="615"/>
      <c r="AW43" s="615"/>
      <c r="AX43" s="615"/>
      <c r="AY43" s="615"/>
      <c r="AZ43" s="216"/>
      <c r="BA43" s="2462" t="s">
        <v>53</v>
      </c>
      <c r="BB43" s="151" t="s">
        <v>49</v>
      </c>
      <c r="BC43" s="1172" t="s">
        <v>35</v>
      </c>
      <c r="BD43" s="1192" t="s">
        <v>35</v>
      </c>
      <c r="BE43" s="1192" t="s">
        <v>35</v>
      </c>
      <c r="BF43" s="1192" t="s">
        <v>35</v>
      </c>
      <c r="BG43" s="1213" t="s">
        <v>35</v>
      </c>
      <c r="BH43" s="1234" t="s">
        <v>35</v>
      </c>
      <c r="BI43" s="1192" t="s">
        <v>35</v>
      </c>
      <c r="BJ43" s="1192" t="s">
        <v>35</v>
      </c>
      <c r="BK43" s="1192" t="s">
        <v>35</v>
      </c>
      <c r="BL43" s="1213" t="s">
        <v>35</v>
      </c>
      <c r="BM43" s="1234" t="s">
        <v>35</v>
      </c>
      <c r="BN43" s="1192" t="s">
        <v>35</v>
      </c>
      <c r="BO43" s="1192" t="s">
        <v>35</v>
      </c>
      <c r="BP43" s="1192" t="s">
        <v>35</v>
      </c>
      <c r="BQ43" s="1213" t="s">
        <v>35</v>
      </c>
      <c r="BR43" s="1234" t="s">
        <v>35</v>
      </c>
      <c r="BS43" s="1192" t="s">
        <v>35</v>
      </c>
      <c r="BT43" s="1192" t="s">
        <v>35</v>
      </c>
      <c r="BU43" s="1192" t="s">
        <v>35</v>
      </c>
      <c r="BV43" s="1192" t="s">
        <v>35</v>
      </c>
      <c r="BW43" s="1192" t="s">
        <v>35</v>
      </c>
      <c r="BX43" s="1192" t="s">
        <v>35</v>
      </c>
      <c r="BY43" s="1254" t="s">
        <v>35</v>
      </c>
      <c r="BZ43" s="1254" t="s">
        <v>35</v>
      </c>
      <c r="CA43" s="1254" t="s">
        <v>35</v>
      </c>
      <c r="CB43" s="2103"/>
      <c r="CC43" s="2103"/>
      <c r="CD43" s="2103"/>
      <c r="CE43" s="2103"/>
      <c r="CF43" s="2103"/>
      <c r="CG43" s="2103"/>
      <c r="CH43" s="2103"/>
      <c r="CI43" s="2103"/>
      <c r="CJ43" s="2103"/>
      <c r="CK43" s="2103"/>
      <c r="CL43" s="2103"/>
      <c r="CM43" s="2103"/>
      <c r="CN43" s="2103"/>
      <c r="CO43" s="2103"/>
      <c r="CP43" s="2103"/>
      <c r="CQ43" s="2103"/>
      <c r="CR43" s="2103"/>
      <c r="CS43" s="2103"/>
      <c r="CT43" s="2103"/>
      <c r="CU43" s="2103"/>
      <c r="CV43" s="2103"/>
      <c r="CW43" s="2103"/>
      <c r="CX43" s="2103"/>
      <c r="CY43" s="2103"/>
      <c r="CZ43" s="2103"/>
    </row>
    <row r="44" s="399" customFormat="true" ht="15" customHeight="true" x14ac:dyDescent="0.2">
      <c r="A44" s="2619"/>
      <c r="B44" s="1473" t="s">
        <v>48</v>
      </c>
      <c r="C44" s="1096" t="s">
        <v>35</v>
      </c>
      <c r="D44" s="1110" t="s">
        <v>35</v>
      </c>
      <c r="E44" s="1110" t="s">
        <v>35</v>
      </c>
      <c r="F44" s="1110" t="s">
        <v>35</v>
      </c>
      <c r="G44" s="1124" t="s">
        <v>35</v>
      </c>
      <c r="H44" s="1138" t="s">
        <v>35</v>
      </c>
      <c r="I44" s="1110" t="s">
        <v>35</v>
      </c>
      <c r="J44" s="1110" t="s">
        <v>35</v>
      </c>
      <c r="K44" s="1110" t="s">
        <v>35</v>
      </c>
      <c r="L44" s="1152" t="s">
        <v>35</v>
      </c>
      <c r="M44" s="1096" t="s">
        <v>35</v>
      </c>
      <c r="N44" s="1110" t="s">
        <v>35</v>
      </c>
      <c r="O44" s="1110" t="s">
        <v>35</v>
      </c>
      <c r="P44" s="1110" t="s">
        <v>35</v>
      </c>
      <c r="Q44" s="1124" t="s">
        <v>35</v>
      </c>
      <c r="R44" s="1138" t="s">
        <v>35</v>
      </c>
      <c r="S44" s="1110" t="s">
        <v>35</v>
      </c>
      <c r="T44" s="1110" t="s">
        <v>35</v>
      </c>
      <c r="U44" s="1110" t="s">
        <v>35</v>
      </c>
      <c r="V44" s="1110" t="s">
        <v>35</v>
      </c>
      <c r="W44" s="1110" t="s">
        <v>35</v>
      </c>
      <c r="X44" s="1110" t="s">
        <v>35</v>
      </c>
      <c r="Y44" s="1110" t="s">
        <v>35</v>
      </c>
      <c r="Z44" s="1110" t="s">
        <v>35</v>
      </c>
      <c r="AA44" s="1152" t="s">
        <v>35</v>
      </c>
      <c r="AB44" s="615"/>
      <c r="AC44" s="615"/>
      <c r="AD44" s="615"/>
      <c r="AE44" s="615"/>
      <c r="AF44" s="615"/>
      <c r="AG44" s="615"/>
      <c r="AH44" s="615"/>
      <c r="AI44" s="615"/>
      <c r="AJ44" s="615"/>
      <c r="AK44" s="615"/>
      <c r="AL44" s="615"/>
      <c r="AM44" s="615"/>
      <c r="AN44" s="615"/>
      <c r="AO44" s="615"/>
      <c r="AP44" s="615"/>
      <c r="AQ44" s="615"/>
      <c r="AR44" s="615"/>
      <c r="AS44" s="615"/>
      <c r="AT44" s="615"/>
      <c r="AU44" s="615"/>
      <c r="AV44" s="615"/>
      <c r="AW44" s="615"/>
      <c r="AX44" s="615"/>
      <c r="AY44" s="615"/>
      <c r="AZ44" s="216"/>
      <c r="BA44" s="2462"/>
      <c r="BB44" s="151" t="s">
        <v>48</v>
      </c>
      <c r="BC44" s="1172" t="s">
        <v>35</v>
      </c>
      <c r="BD44" s="1192" t="s">
        <v>35</v>
      </c>
      <c r="BE44" s="1192" t="s">
        <v>35</v>
      </c>
      <c r="BF44" s="1192" t="s">
        <v>35</v>
      </c>
      <c r="BG44" s="1213" t="s">
        <v>35</v>
      </c>
      <c r="BH44" s="1234" t="s">
        <v>35</v>
      </c>
      <c r="BI44" s="1192" t="s">
        <v>35</v>
      </c>
      <c r="BJ44" s="1192" t="s">
        <v>35</v>
      </c>
      <c r="BK44" s="1192" t="s">
        <v>35</v>
      </c>
      <c r="BL44" s="1213" t="s">
        <v>35</v>
      </c>
      <c r="BM44" s="1234" t="s">
        <v>35</v>
      </c>
      <c r="BN44" s="1192" t="s">
        <v>35</v>
      </c>
      <c r="BO44" s="1192" t="s">
        <v>35</v>
      </c>
      <c r="BP44" s="1192" t="s">
        <v>35</v>
      </c>
      <c r="BQ44" s="1213" t="s">
        <v>35</v>
      </c>
      <c r="BR44" s="1234" t="s">
        <v>35</v>
      </c>
      <c r="BS44" s="1192" t="s">
        <v>35</v>
      </c>
      <c r="BT44" s="1192" t="s">
        <v>35</v>
      </c>
      <c r="BU44" s="1192" t="s">
        <v>35</v>
      </c>
      <c r="BV44" s="1192" t="s">
        <v>35</v>
      </c>
      <c r="BW44" s="1192" t="s">
        <v>35</v>
      </c>
      <c r="BX44" s="1192" t="s">
        <v>35</v>
      </c>
      <c r="BY44" s="1254" t="s">
        <v>35</v>
      </c>
      <c r="BZ44" s="1254" t="s">
        <v>35</v>
      </c>
      <c r="CA44" s="1254" t="s">
        <v>35</v>
      </c>
      <c r="CB44" s="2103"/>
      <c r="CC44" s="2103"/>
      <c r="CD44" s="2103"/>
      <c r="CE44" s="2103"/>
      <c r="CF44" s="2103"/>
      <c r="CG44" s="2103"/>
      <c r="CH44" s="2103"/>
      <c r="CI44" s="2103"/>
      <c r="CJ44" s="2103"/>
      <c r="CK44" s="2103"/>
      <c r="CL44" s="2103"/>
      <c r="CM44" s="2103"/>
      <c r="CN44" s="2103"/>
      <c r="CO44" s="2103"/>
      <c r="CP44" s="2103"/>
      <c r="CQ44" s="2103"/>
      <c r="CR44" s="2103"/>
      <c r="CS44" s="2103"/>
      <c r="CT44" s="2103"/>
      <c r="CU44" s="2103"/>
      <c r="CV44" s="2103"/>
      <c r="CW44" s="2103"/>
      <c r="CX44" s="2103"/>
      <c r="CY44" s="2103"/>
      <c r="CZ44" s="2103"/>
    </row>
    <row r="45" s="399" customFormat="true" ht="15" customHeight="true" x14ac:dyDescent="0.2">
      <c r="A45" s="2619" t="s">
        <v>52</v>
      </c>
      <c r="B45" s="1473" t="s">
        <v>49</v>
      </c>
      <c r="C45" s="1096" t="s">
        <v>35</v>
      </c>
      <c r="D45" s="1110" t="s">
        <v>35</v>
      </c>
      <c r="E45" s="1110" t="s">
        <v>35</v>
      </c>
      <c r="F45" s="1110" t="s">
        <v>35</v>
      </c>
      <c r="G45" s="1124" t="s">
        <v>35</v>
      </c>
      <c r="H45" s="1138" t="s">
        <v>35</v>
      </c>
      <c r="I45" s="1110" t="s">
        <v>35</v>
      </c>
      <c r="J45" s="1110" t="s">
        <v>35</v>
      </c>
      <c r="K45" s="1110" t="s">
        <v>35</v>
      </c>
      <c r="L45" s="1152" t="s">
        <v>35</v>
      </c>
      <c r="M45" s="1096" t="s">
        <v>35</v>
      </c>
      <c r="N45" s="1110" t="s">
        <v>35</v>
      </c>
      <c r="O45" s="1110" t="s">
        <v>35</v>
      </c>
      <c r="P45" s="1110" t="s">
        <v>35</v>
      </c>
      <c r="Q45" s="1124" t="s">
        <v>35</v>
      </c>
      <c r="R45" s="1138" t="s">
        <v>35</v>
      </c>
      <c r="S45" s="1110" t="s">
        <v>35</v>
      </c>
      <c r="T45" s="1110" t="s">
        <v>35</v>
      </c>
      <c r="U45" s="1110" t="s">
        <v>35</v>
      </c>
      <c r="V45" s="1110" t="s">
        <v>35</v>
      </c>
      <c r="W45" s="1110" t="s">
        <v>35</v>
      </c>
      <c r="X45" s="1110" t="s">
        <v>35</v>
      </c>
      <c r="Y45" s="1110" t="s">
        <v>35</v>
      </c>
      <c r="Z45" s="1110" t="s">
        <v>35</v>
      </c>
      <c r="AA45" s="1152" t="s">
        <v>35</v>
      </c>
      <c r="AB45" s="615"/>
      <c r="AC45" s="615"/>
      <c r="AD45" s="615"/>
      <c r="AE45" s="615"/>
      <c r="AF45" s="615"/>
      <c r="AG45" s="615"/>
      <c r="AH45" s="615"/>
      <c r="AI45" s="615"/>
      <c r="AJ45" s="615"/>
      <c r="AK45" s="615"/>
      <c r="AL45" s="615"/>
      <c r="AM45" s="615"/>
      <c r="AN45" s="615"/>
      <c r="AO45" s="615"/>
      <c r="AP45" s="615"/>
      <c r="AQ45" s="615"/>
      <c r="AR45" s="615"/>
      <c r="AS45" s="615"/>
      <c r="AT45" s="615"/>
      <c r="AU45" s="615"/>
      <c r="AV45" s="615"/>
      <c r="AW45" s="615"/>
      <c r="AX45" s="615"/>
      <c r="AY45" s="615"/>
      <c r="AZ45" s="216"/>
      <c r="BA45" s="2462" t="s">
        <v>52</v>
      </c>
      <c r="BB45" s="151" t="s">
        <v>49</v>
      </c>
      <c r="BC45" s="1172" t="s">
        <v>35</v>
      </c>
      <c r="BD45" s="1192" t="s">
        <v>35</v>
      </c>
      <c r="BE45" s="1192" t="s">
        <v>35</v>
      </c>
      <c r="BF45" s="1192" t="s">
        <v>35</v>
      </c>
      <c r="BG45" s="1213" t="s">
        <v>35</v>
      </c>
      <c r="BH45" s="1234" t="s">
        <v>35</v>
      </c>
      <c r="BI45" s="1192" t="s">
        <v>35</v>
      </c>
      <c r="BJ45" s="1192" t="s">
        <v>35</v>
      </c>
      <c r="BK45" s="1192" t="s">
        <v>35</v>
      </c>
      <c r="BL45" s="1213" t="s">
        <v>35</v>
      </c>
      <c r="BM45" s="1234" t="s">
        <v>35</v>
      </c>
      <c r="BN45" s="1192" t="s">
        <v>35</v>
      </c>
      <c r="BO45" s="1192" t="s">
        <v>35</v>
      </c>
      <c r="BP45" s="1192" t="s">
        <v>35</v>
      </c>
      <c r="BQ45" s="1213" t="s">
        <v>35</v>
      </c>
      <c r="BR45" s="1234" t="s">
        <v>35</v>
      </c>
      <c r="BS45" s="1192" t="s">
        <v>35</v>
      </c>
      <c r="BT45" s="1192" t="s">
        <v>35</v>
      </c>
      <c r="BU45" s="1192" t="s">
        <v>35</v>
      </c>
      <c r="BV45" s="1192" t="s">
        <v>35</v>
      </c>
      <c r="BW45" s="1192" t="s">
        <v>35</v>
      </c>
      <c r="BX45" s="1192" t="s">
        <v>35</v>
      </c>
      <c r="BY45" s="1254" t="s">
        <v>35</v>
      </c>
      <c r="BZ45" s="1254" t="s">
        <v>35</v>
      </c>
      <c r="CA45" s="1254" t="s">
        <v>35</v>
      </c>
      <c r="CB45" s="2103"/>
      <c r="CC45" s="2103"/>
      <c r="CD45" s="2103"/>
      <c r="CE45" s="2103"/>
      <c r="CF45" s="2103"/>
      <c r="CG45" s="2103"/>
      <c r="CH45" s="2103"/>
      <c r="CI45" s="2103"/>
      <c r="CJ45" s="2103"/>
      <c r="CK45" s="2103"/>
      <c r="CL45" s="2103"/>
      <c r="CM45" s="2103"/>
      <c r="CN45" s="2103"/>
      <c r="CO45" s="2103"/>
      <c r="CP45" s="2103"/>
      <c r="CQ45" s="2103"/>
      <c r="CR45" s="2103"/>
      <c r="CS45" s="2103"/>
      <c r="CT45" s="2103"/>
      <c r="CU45" s="2103"/>
      <c r="CV45" s="2103"/>
      <c r="CW45" s="2103"/>
      <c r="CX45" s="2103"/>
      <c r="CY45" s="2103"/>
      <c r="CZ45" s="2103"/>
    </row>
    <row r="46" s="399" customFormat="true" ht="15" customHeight="true" x14ac:dyDescent="0.2">
      <c r="A46" s="2619"/>
      <c r="B46" s="1473" t="s">
        <v>48</v>
      </c>
      <c r="C46" s="1096" t="s">
        <v>35</v>
      </c>
      <c r="D46" s="1110" t="s">
        <v>35</v>
      </c>
      <c r="E46" s="1110" t="s">
        <v>35</v>
      </c>
      <c r="F46" s="1110" t="s">
        <v>35</v>
      </c>
      <c r="G46" s="1124" t="s">
        <v>35</v>
      </c>
      <c r="H46" s="1138" t="s">
        <v>35</v>
      </c>
      <c r="I46" s="1110" t="s">
        <v>35</v>
      </c>
      <c r="J46" s="1110" t="s">
        <v>35</v>
      </c>
      <c r="K46" s="1110" t="s">
        <v>35</v>
      </c>
      <c r="L46" s="1152" t="s">
        <v>35</v>
      </c>
      <c r="M46" s="1096" t="s">
        <v>35</v>
      </c>
      <c r="N46" s="1110" t="s">
        <v>35</v>
      </c>
      <c r="O46" s="1110" t="s">
        <v>35</v>
      </c>
      <c r="P46" s="1110" t="s">
        <v>35</v>
      </c>
      <c r="Q46" s="1124" t="s">
        <v>35</v>
      </c>
      <c r="R46" s="1138" t="s">
        <v>35</v>
      </c>
      <c r="S46" s="1110" t="s">
        <v>35</v>
      </c>
      <c r="T46" s="1110" t="s">
        <v>35</v>
      </c>
      <c r="U46" s="1110" t="s">
        <v>35</v>
      </c>
      <c r="V46" s="1110" t="s">
        <v>35</v>
      </c>
      <c r="W46" s="1110" t="s">
        <v>35</v>
      </c>
      <c r="X46" s="1110" t="s">
        <v>35</v>
      </c>
      <c r="Y46" s="1110" t="s">
        <v>35</v>
      </c>
      <c r="Z46" s="1110" t="s">
        <v>35</v>
      </c>
      <c r="AA46" s="1152" t="s">
        <v>35</v>
      </c>
      <c r="AB46" s="615"/>
      <c r="AC46" s="615"/>
      <c r="AD46" s="615"/>
      <c r="AE46" s="615"/>
      <c r="AF46" s="615"/>
      <c r="AG46" s="615"/>
      <c r="AH46" s="615"/>
      <c r="AI46" s="615"/>
      <c r="AJ46" s="615"/>
      <c r="AK46" s="615"/>
      <c r="AL46" s="615"/>
      <c r="AM46" s="615"/>
      <c r="AN46" s="615"/>
      <c r="AO46" s="615"/>
      <c r="AP46" s="615"/>
      <c r="AQ46" s="615"/>
      <c r="AR46" s="615"/>
      <c r="AS46" s="615"/>
      <c r="AT46" s="615"/>
      <c r="AU46" s="615"/>
      <c r="AV46" s="615"/>
      <c r="AW46" s="615"/>
      <c r="AX46" s="615"/>
      <c r="AY46" s="615"/>
      <c r="AZ46" s="216"/>
      <c r="BA46" s="2462"/>
      <c r="BB46" s="151" t="s">
        <v>48</v>
      </c>
      <c r="BC46" s="1172" t="s">
        <v>35</v>
      </c>
      <c r="BD46" s="1192" t="s">
        <v>35</v>
      </c>
      <c r="BE46" s="1192" t="s">
        <v>35</v>
      </c>
      <c r="BF46" s="1192" t="s">
        <v>35</v>
      </c>
      <c r="BG46" s="1213" t="s">
        <v>35</v>
      </c>
      <c r="BH46" s="1234" t="s">
        <v>35</v>
      </c>
      <c r="BI46" s="1192" t="s">
        <v>35</v>
      </c>
      <c r="BJ46" s="1192" t="s">
        <v>35</v>
      </c>
      <c r="BK46" s="1192" t="s">
        <v>35</v>
      </c>
      <c r="BL46" s="1213" t="s">
        <v>35</v>
      </c>
      <c r="BM46" s="1234" t="s">
        <v>35</v>
      </c>
      <c r="BN46" s="1192" t="s">
        <v>35</v>
      </c>
      <c r="BO46" s="1192" t="s">
        <v>35</v>
      </c>
      <c r="BP46" s="1192" t="s">
        <v>35</v>
      </c>
      <c r="BQ46" s="1213" t="s">
        <v>35</v>
      </c>
      <c r="BR46" s="1234" t="s">
        <v>35</v>
      </c>
      <c r="BS46" s="1192" t="s">
        <v>35</v>
      </c>
      <c r="BT46" s="1192" t="s">
        <v>35</v>
      </c>
      <c r="BU46" s="1192" t="s">
        <v>35</v>
      </c>
      <c r="BV46" s="1192" t="s">
        <v>35</v>
      </c>
      <c r="BW46" s="1192" t="s">
        <v>35</v>
      </c>
      <c r="BX46" s="1192" t="s">
        <v>35</v>
      </c>
      <c r="BY46" s="1254" t="s">
        <v>35</v>
      </c>
      <c r="BZ46" s="1254" t="s">
        <v>35</v>
      </c>
      <c r="CA46" s="1254" t="s">
        <v>35</v>
      </c>
      <c r="CB46" s="2103"/>
      <c r="CC46" s="2103"/>
      <c r="CD46" s="2103"/>
      <c r="CE46" s="2103"/>
      <c r="CF46" s="2103"/>
      <c r="CG46" s="2103"/>
      <c r="CH46" s="2103"/>
      <c r="CI46" s="2103"/>
      <c r="CJ46" s="2103"/>
      <c r="CK46" s="2103"/>
      <c r="CL46" s="2103"/>
      <c r="CM46" s="2103"/>
      <c r="CN46" s="2103"/>
      <c r="CO46" s="2103"/>
      <c r="CP46" s="2103"/>
      <c r="CQ46" s="2103"/>
      <c r="CR46" s="2103"/>
      <c r="CS46" s="2103"/>
      <c r="CT46" s="2103"/>
      <c r="CU46" s="2103"/>
      <c r="CV46" s="2103"/>
      <c r="CW46" s="2103"/>
      <c r="CX46" s="2103"/>
      <c r="CY46" s="2103"/>
      <c r="CZ46" s="2103"/>
    </row>
    <row r="47" s="130" customFormat="true" ht="15" customHeight="true" x14ac:dyDescent="0.2">
      <c r="A47" s="2448" t="s">
        <v>101</v>
      </c>
      <c r="B47" s="250" t="s">
        <v>100</v>
      </c>
      <c r="C47" s="1094" t="s">
        <v>35</v>
      </c>
      <c r="D47" s="1108" t="s">
        <v>35</v>
      </c>
      <c r="E47" s="1108" t="s">
        <v>35</v>
      </c>
      <c r="F47" s="1108" t="s">
        <v>35</v>
      </c>
      <c r="G47" s="1122" t="s">
        <v>35</v>
      </c>
      <c r="H47" s="1136" t="s">
        <v>35</v>
      </c>
      <c r="I47" s="1108" t="s">
        <v>35</v>
      </c>
      <c r="J47" s="1108" t="s">
        <v>35</v>
      </c>
      <c r="K47" s="1108" t="s">
        <v>35</v>
      </c>
      <c r="L47" s="1150" t="s">
        <v>35</v>
      </c>
      <c r="M47" s="1162" t="s">
        <v>35</v>
      </c>
      <c r="N47" s="1108" t="s">
        <v>35</v>
      </c>
      <c r="O47" s="1108" t="s">
        <v>35</v>
      </c>
      <c r="P47" s="1108" t="s">
        <v>35</v>
      </c>
      <c r="Q47" s="1122" t="s">
        <v>35</v>
      </c>
      <c r="R47" s="1136" t="s">
        <v>35</v>
      </c>
      <c r="S47" s="1108" t="s">
        <v>35</v>
      </c>
      <c r="T47" s="1108" t="s">
        <v>35</v>
      </c>
      <c r="U47" s="1108" t="s">
        <v>35</v>
      </c>
      <c r="V47" s="1108" t="s">
        <v>35</v>
      </c>
      <c r="W47" s="1108" t="s">
        <v>35</v>
      </c>
      <c r="X47" s="1108" t="s">
        <v>35</v>
      </c>
      <c r="Y47" s="1166" t="s">
        <v>35</v>
      </c>
      <c r="Z47" s="1166" t="s">
        <v>35</v>
      </c>
      <c r="AA47" s="2059" t="s">
        <v>35</v>
      </c>
      <c r="AB47" s="2092"/>
      <c r="AC47" s="2092"/>
      <c r="AD47" s="2092"/>
      <c r="AE47" s="2092"/>
      <c r="AF47" s="2092"/>
      <c r="AG47" s="2092"/>
      <c r="AH47" s="2092"/>
      <c r="AI47" s="2092"/>
      <c r="AJ47" s="2092"/>
      <c r="AK47" s="2092"/>
      <c r="AL47" s="2092"/>
      <c r="AM47" s="2092"/>
      <c r="AN47" s="2092"/>
      <c r="AO47" s="2092"/>
      <c r="AP47" s="2092"/>
      <c r="AQ47" s="2092"/>
      <c r="AR47" s="2092"/>
      <c r="AS47" s="2092"/>
      <c r="AT47" s="2092"/>
      <c r="AU47" s="2092"/>
      <c r="AV47" s="2092"/>
      <c r="AW47" s="2092"/>
      <c r="AX47" s="2092"/>
      <c r="AY47" s="2092"/>
      <c r="AZ47" s="215"/>
      <c r="BA47" s="2462" t="s">
        <v>101</v>
      </c>
      <c r="BB47" s="151" t="s">
        <v>100</v>
      </c>
      <c r="BC47" s="1172" t="s">
        <v>35</v>
      </c>
      <c r="BD47" s="1192" t="s">
        <v>35</v>
      </c>
      <c r="BE47" s="1192" t="s">
        <v>35</v>
      </c>
      <c r="BF47" s="1192" t="s">
        <v>35</v>
      </c>
      <c r="BG47" s="1213" t="s">
        <v>35</v>
      </c>
      <c r="BH47" s="1234" t="s">
        <v>35</v>
      </c>
      <c r="BI47" s="1192" t="s">
        <v>35</v>
      </c>
      <c r="BJ47" s="1192" t="s">
        <v>35</v>
      </c>
      <c r="BK47" s="1192" t="s">
        <v>35</v>
      </c>
      <c r="BL47" s="1213" t="s">
        <v>35</v>
      </c>
      <c r="BM47" s="1234" t="s">
        <v>35</v>
      </c>
      <c r="BN47" s="1192" t="s">
        <v>35</v>
      </c>
      <c r="BO47" s="1192" t="s">
        <v>35</v>
      </c>
      <c r="BP47" s="1192" t="s">
        <v>35</v>
      </c>
      <c r="BQ47" s="1213" t="s">
        <v>35</v>
      </c>
      <c r="BR47" s="1234" t="s">
        <v>35</v>
      </c>
      <c r="BS47" s="1192" t="s">
        <v>35</v>
      </c>
      <c r="BT47" s="1192" t="s">
        <v>35</v>
      </c>
      <c r="BU47" s="1192" t="s">
        <v>35</v>
      </c>
      <c r="BV47" s="1192" t="s">
        <v>35</v>
      </c>
      <c r="BW47" s="1192" t="s">
        <v>35</v>
      </c>
      <c r="BX47" s="1192" t="s">
        <v>35</v>
      </c>
      <c r="BY47" s="1254" t="s">
        <v>35</v>
      </c>
      <c r="BZ47" s="1254" t="s">
        <v>35</v>
      </c>
      <c r="CA47" s="1254" t="s">
        <v>35</v>
      </c>
      <c r="CB47" s="2103"/>
      <c r="CC47" s="2103"/>
      <c r="CD47" s="2103"/>
      <c r="CE47" s="2103"/>
      <c r="CF47" s="2103"/>
      <c r="CG47" s="2103"/>
      <c r="CH47" s="2103"/>
      <c r="CI47" s="2103"/>
      <c r="CJ47" s="2103"/>
      <c r="CK47" s="2103"/>
      <c r="CL47" s="2103"/>
      <c r="CM47" s="2103"/>
      <c r="CN47" s="2103"/>
      <c r="CO47" s="2103"/>
      <c r="CP47" s="2103"/>
      <c r="CQ47" s="2103"/>
      <c r="CR47" s="2103"/>
      <c r="CS47" s="2103"/>
      <c r="CT47" s="2103"/>
      <c r="CU47" s="2103"/>
      <c r="CV47" s="2103"/>
      <c r="CW47" s="2103"/>
      <c r="CX47" s="2103"/>
      <c r="CY47" s="2103"/>
      <c r="CZ47" s="2103"/>
    </row>
    <row r="48" s="130" customFormat="true" ht="15" customHeight="true" x14ac:dyDescent="0.2">
      <c r="A48" s="2448"/>
      <c r="B48" s="250" t="s">
        <v>99</v>
      </c>
      <c r="C48" s="1094" t="s">
        <v>35</v>
      </c>
      <c r="D48" s="1108" t="s">
        <v>35</v>
      </c>
      <c r="E48" s="1108" t="s">
        <v>35</v>
      </c>
      <c r="F48" s="1108" t="s">
        <v>35</v>
      </c>
      <c r="G48" s="1122" t="s">
        <v>35</v>
      </c>
      <c r="H48" s="1136" t="s">
        <v>35</v>
      </c>
      <c r="I48" s="1108" t="s">
        <v>35</v>
      </c>
      <c r="J48" s="1108" t="s">
        <v>35</v>
      </c>
      <c r="K48" s="1108" t="s">
        <v>35</v>
      </c>
      <c r="L48" s="1150" t="s">
        <v>35</v>
      </c>
      <c r="M48" s="1162" t="s">
        <v>35</v>
      </c>
      <c r="N48" s="1108" t="s">
        <v>35</v>
      </c>
      <c r="O48" s="1108" t="s">
        <v>35</v>
      </c>
      <c r="P48" s="1108" t="s">
        <v>35</v>
      </c>
      <c r="Q48" s="1122" t="s">
        <v>35</v>
      </c>
      <c r="R48" s="1136" t="s">
        <v>35</v>
      </c>
      <c r="S48" s="1108" t="s">
        <v>35</v>
      </c>
      <c r="T48" s="1108" t="s">
        <v>35</v>
      </c>
      <c r="U48" s="1108" t="s">
        <v>35</v>
      </c>
      <c r="V48" s="1108" t="s">
        <v>35</v>
      </c>
      <c r="W48" s="1108" t="s">
        <v>35</v>
      </c>
      <c r="X48" s="1108" t="s">
        <v>35</v>
      </c>
      <c r="Y48" s="1166" t="s">
        <v>35</v>
      </c>
      <c r="Z48" s="1166" t="s">
        <v>35</v>
      </c>
      <c r="AA48" s="2059" t="s">
        <v>35</v>
      </c>
      <c r="AB48" s="2092"/>
      <c r="AC48" s="2092"/>
      <c r="AD48" s="2092"/>
      <c r="AE48" s="2092"/>
      <c r="AF48" s="2092"/>
      <c r="AG48" s="2092"/>
      <c r="AH48" s="2092"/>
      <c r="AI48" s="2092"/>
      <c r="AJ48" s="2092"/>
      <c r="AK48" s="2092"/>
      <c r="AL48" s="2092"/>
      <c r="AM48" s="2092"/>
      <c r="AN48" s="2092"/>
      <c r="AO48" s="2092"/>
      <c r="AP48" s="2092"/>
      <c r="AQ48" s="2092"/>
      <c r="AR48" s="2092"/>
      <c r="AS48" s="2092"/>
      <c r="AT48" s="2092"/>
      <c r="AU48" s="2092"/>
      <c r="AV48" s="2092"/>
      <c r="AW48" s="2092"/>
      <c r="AX48" s="2092"/>
      <c r="AY48" s="2092"/>
      <c r="AZ48" s="215"/>
      <c r="BA48" s="2462"/>
      <c r="BB48" s="151" t="s">
        <v>99</v>
      </c>
      <c r="BC48" s="1172" t="s">
        <v>35</v>
      </c>
      <c r="BD48" s="1192" t="s">
        <v>35</v>
      </c>
      <c r="BE48" s="1192" t="s">
        <v>35</v>
      </c>
      <c r="BF48" s="1192" t="s">
        <v>35</v>
      </c>
      <c r="BG48" s="1213" t="s">
        <v>35</v>
      </c>
      <c r="BH48" s="1234" t="s">
        <v>35</v>
      </c>
      <c r="BI48" s="1192" t="s">
        <v>35</v>
      </c>
      <c r="BJ48" s="1192" t="s">
        <v>35</v>
      </c>
      <c r="BK48" s="1192" t="s">
        <v>35</v>
      </c>
      <c r="BL48" s="1213" t="s">
        <v>35</v>
      </c>
      <c r="BM48" s="1234" t="s">
        <v>35</v>
      </c>
      <c r="BN48" s="1192" t="s">
        <v>35</v>
      </c>
      <c r="BO48" s="1192" t="s">
        <v>35</v>
      </c>
      <c r="BP48" s="1192" t="s">
        <v>35</v>
      </c>
      <c r="BQ48" s="1213" t="s">
        <v>35</v>
      </c>
      <c r="BR48" s="1234" t="s">
        <v>35</v>
      </c>
      <c r="BS48" s="1192" t="s">
        <v>35</v>
      </c>
      <c r="BT48" s="1192" t="s">
        <v>35</v>
      </c>
      <c r="BU48" s="1192" t="s">
        <v>35</v>
      </c>
      <c r="BV48" s="1192" t="s">
        <v>35</v>
      </c>
      <c r="BW48" s="1192" t="s">
        <v>35</v>
      </c>
      <c r="BX48" s="1192" t="s">
        <v>35</v>
      </c>
      <c r="BY48" s="1254" t="s">
        <v>35</v>
      </c>
      <c r="BZ48" s="1254" t="s">
        <v>35</v>
      </c>
      <c r="CA48" s="1254" t="s">
        <v>35</v>
      </c>
      <c r="CB48" s="2103"/>
      <c r="CC48" s="2103"/>
      <c r="CD48" s="2103"/>
      <c r="CE48" s="2103"/>
      <c r="CF48" s="2103"/>
      <c r="CG48" s="2103"/>
      <c r="CH48" s="2103"/>
      <c r="CI48" s="2103"/>
      <c r="CJ48" s="2103"/>
      <c r="CK48" s="2103"/>
      <c r="CL48" s="2103"/>
      <c r="CM48" s="2103"/>
      <c r="CN48" s="2103"/>
      <c r="CO48" s="2103"/>
      <c r="CP48" s="2103"/>
      <c r="CQ48" s="2103"/>
      <c r="CR48" s="2103"/>
      <c r="CS48" s="2103"/>
      <c r="CT48" s="2103"/>
      <c r="CU48" s="2103"/>
      <c r="CV48" s="2103"/>
      <c r="CW48" s="2103"/>
      <c r="CX48" s="2103"/>
      <c r="CY48" s="2103"/>
      <c r="CZ48" s="2103"/>
    </row>
    <row r="49" s="130" customFormat="true" ht="15" customHeight="true" x14ac:dyDescent="0.2">
      <c r="A49" s="2448"/>
      <c r="B49" s="250" t="s">
        <v>68</v>
      </c>
      <c r="C49" s="1094" t="s">
        <v>35</v>
      </c>
      <c r="D49" s="1108" t="s">
        <v>35</v>
      </c>
      <c r="E49" s="1108" t="s">
        <v>35</v>
      </c>
      <c r="F49" s="1108" t="s">
        <v>35</v>
      </c>
      <c r="G49" s="1122" t="s">
        <v>35</v>
      </c>
      <c r="H49" s="1136" t="s">
        <v>35</v>
      </c>
      <c r="I49" s="1108" t="s">
        <v>35</v>
      </c>
      <c r="J49" s="1108" t="s">
        <v>35</v>
      </c>
      <c r="K49" s="1108" t="s">
        <v>35</v>
      </c>
      <c r="L49" s="1150" t="s">
        <v>35</v>
      </c>
      <c r="M49" s="1162" t="s">
        <v>35</v>
      </c>
      <c r="N49" s="1108" t="s">
        <v>35</v>
      </c>
      <c r="O49" s="1108" t="s">
        <v>35</v>
      </c>
      <c r="P49" s="1108" t="s">
        <v>35</v>
      </c>
      <c r="Q49" s="1122" t="s">
        <v>35</v>
      </c>
      <c r="R49" s="1136" t="s">
        <v>35</v>
      </c>
      <c r="S49" s="1108" t="s">
        <v>35</v>
      </c>
      <c r="T49" s="1108" t="s">
        <v>35</v>
      </c>
      <c r="U49" s="1108" t="s">
        <v>35</v>
      </c>
      <c r="V49" s="1108" t="s">
        <v>35</v>
      </c>
      <c r="W49" s="1108" t="s">
        <v>35</v>
      </c>
      <c r="X49" s="1108" t="s">
        <v>35</v>
      </c>
      <c r="Y49" s="1166" t="s">
        <v>35</v>
      </c>
      <c r="Z49" s="1166" t="s">
        <v>35</v>
      </c>
      <c r="AA49" s="2059" t="s">
        <v>35</v>
      </c>
      <c r="AB49" s="2092"/>
      <c r="AC49" s="2092"/>
      <c r="AD49" s="2092"/>
      <c r="AE49" s="2092"/>
      <c r="AF49" s="2092"/>
      <c r="AG49" s="2092"/>
      <c r="AH49" s="2092"/>
      <c r="AI49" s="2092"/>
      <c r="AJ49" s="2092"/>
      <c r="AK49" s="2092"/>
      <c r="AL49" s="2092"/>
      <c r="AM49" s="2092"/>
      <c r="AN49" s="2092"/>
      <c r="AO49" s="2092"/>
      <c r="AP49" s="2092"/>
      <c r="AQ49" s="2092"/>
      <c r="AR49" s="2092"/>
      <c r="AS49" s="2092"/>
      <c r="AT49" s="2092"/>
      <c r="AU49" s="2092"/>
      <c r="AV49" s="2092"/>
      <c r="AW49" s="2092"/>
      <c r="AX49" s="2092"/>
      <c r="AY49" s="2092"/>
      <c r="AZ49" s="215"/>
      <c r="BA49" s="2462"/>
      <c r="BB49" s="151" t="s">
        <v>68</v>
      </c>
      <c r="BC49" s="1172" t="s">
        <v>35</v>
      </c>
      <c r="BD49" s="1192" t="s">
        <v>35</v>
      </c>
      <c r="BE49" s="1192" t="s">
        <v>35</v>
      </c>
      <c r="BF49" s="1192" t="s">
        <v>35</v>
      </c>
      <c r="BG49" s="1213" t="s">
        <v>35</v>
      </c>
      <c r="BH49" s="1234" t="s">
        <v>35</v>
      </c>
      <c r="BI49" s="1192" t="s">
        <v>35</v>
      </c>
      <c r="BJ49" s="1192" t="s">
        <v>35</v>
      </c>
      <c r="BK49" s="1192" t="s">
        <v>35</v>
      </c>
      <c r="BL49" s="1213" t="s">
        <v>35</v>
      </c>
      <c r="BM49" s="1234" t="s">
        <v>35</v>
      </c>
      <c r="BN49" s="1192" t="s">
        <v>35</v>
      </c>
      <c r="BO49" s="1192" t="s">
        <v>35</v>
      </c>
      <c r="BP49" s="1192" t="s">
        <v>35</v>
      </c>
      <c r="BQ49" s="1213" t="s">
        <v>35</v>
      </c>
      <c r="BR49" s="1234" t="s">
        <v>35</v>
      </c>
      <c r="BS49" s="1192" t="s">
        <v>35</v>
      </c>
      <c r="BT49" s="1192" t="s">
        <v>35</v>
      </c>
      <c r="BU49" s="1192" t="s">
        <v>35</v>
      </c>
      <c r="BV49" s="1192" t="s">
        <v>35</v>
      </c>
      <c r="BW49" s="1192" t="s">
        <v>35</v>
      </c>
      <c r="BX49" s="1192" t="s">
        <v>35</v>
      </c>
      <c r="BY49" s="1254" t="s">
        <v>35</v>
      </c>
      <c r="BZ49" s="1254" t="s">
        <v>35</v>
      </c>
      <c r="CA49" s="1254" t="s">
        <v>35</v>
      </c>
      <c r="CB49" s="2103"/>
      <c r="CC49" s="2103"/>
      <c r="CD49" s="2103"/>
      <c r="CE49" s="2103"/>
      <c r="CF49" s="2103"/>
      <c r="CG49" s="2103"/>
      <c r="CH49" s="2103"/>
      <c r="CI49" s="2103"/>
      <c r="CJ49" s="2103"/>
      <c r="CK49" s="2103"/>
      <c r="CL49" s="2103"/>
      <c r="CM49" s="2103"/>
      <c r="CN49" s="2103"/>
      <c r="CO49" s="2103"/>
      <c r="CP49" s="2103"/>
      <c r="CQ49" s="2103"/>
      <c r="CR49" s="2103"/>
      <c r="CS49" s="2103"/>
      <c r="CT49" s="2103"/>
      <c r="CU49" s="2103"/>
      <c r="CV49" s="2103"/>
      <c r="CW49" s="2103"/>
      <c r="CX49" s="2103"/>
      <c r="CY49" s="2103"/>
      <c r="CZ49" s="2103"/>
    </row>
    <row r="50" s="130" customFormat="true" ht="15" customHeight="true" x14ac:dyDescent="0.2">
      <c r="A50" s="2448" t="s">
        <v>102</v>
      </c>
      <c r="B50" s="250" t="s">
        <v>100</v>
      </c>
      <c r="C50" s="1094" t="s">
        <v>35</v>
      </c>
      <c r="D50" s="1108" t="s">
        <v>35</v>
      </c>
      <c r="E50" s="1108" t="s">
        <v>35</v>
      </c>
      <c r="F50" s="1108" t="s">
        <v>35</v>
      </c>
      <c r="G50" s="1122" t="s">
        <v>35</v>
      </c>
      <c r="H50" s="1136" t="s">
        <v>35</v>
      </c>
      <c r="I50" s="1108" t="s">
        <v>35</v>
      </c>
      <c r="J50" s="1108" t="s">
        <v>35</v>
      </c>
      <c r="K50" s="1108" t="s">
        <v>35</v>
      </c>
      <c r="L50" s="1150" t="s">
        <v>35</v>
      </c>
      <c r="M50" s="1162" t="s">
        <v>35</v>
      </c>
      <c r="N50" s="1108" t="s">
        <v>35</v>
      </c>
      <c r="O50" s="1108" t="s">
        <v>35</v>
      </c>
      <c r="P50" s="1108" t="s">
        <v>35</v>
      </c>
      <c r="Q50" s="1122" t="s">
        <v>35</v>
      </c>
      <c r="R50" s="1136" t="s">
        <v>35</v>
      </c>
      <c r="S50" s="1108" t="s">
        <v>35</v>
      </c>
      <c r="T50" s="1108" t="s">
        <v>35</v>
      </c>
      <c r="U50" s="1108" t="s">
        <v>35</v>
      </c>
      <c r="V50" s="1108" t="s">
        <v>35</v>
      </c>
      <c r="W50" s="1108" t="s">
        <v>35</v>
      </c>
      <c r="X50" s="1108" t="s">
        <v>35</v>
      </c>
      <c r="Y50" s="1166" t="s">
        <v>35</v>
      </c>
      <c r="Z50" s="1166" t="s">
        <v>35</v>
      </c>
      <c r="AA50" s="2059" t="s">
        <v>35</v>
      </c>
      <c r="AB50" s="2092"/>
      <c r="AC50" s="2092"/>
      <c r="AD50" s="2092"/>
      <c r="AE50" s="2092"/>
      <c r="AF50" s="2092"/>
      <c r="AG50" s="2092"/>
      <c r="AH50" s="2092"/>
      <c r="AI50" s="2092"/>
      <c r="AJ50" s="2092"/>
      <c r="AK50" s="2092"/>
      <c r="AL50" s="2092"/>
      <c r="AM50" s="2092"/>
      <c r="AN50" s="2092"/>
      <c r="AO50" s="2092"/>
      <c r="AP50" s="2092"/>
      <c r="AQ50" s="2092"/>
      <c r="AR50" s="2092"/>
      <c r="AS50" s="2092"/>
      <c r="AT50" s="2092"/>
      <c r="AU50" s="2092"/>
      <c r="AV50" s="2092"/>
      <c r="AW50" s="2092"/>
      <c r="AX50" s="2092"/>
      <c r="AY50" s="2092"/>
      <c r="AZ50" s="215"/>
      <c r="BA50" s="2462" t="s">
        <v>102</v>
      </c>
      <c r="BB50" s="151" t="s">
        <v>100</v>
      </c>
      <c r="BC50" s="1172" t="s">
        <v>35</v>
      </c>
      <c r="BD50" s="1192" t="s">
        <v>35</v>
      </c>
      <c r="BE50" s="1192" t="s">
        <v>35</v>
      </c>
      <c r="BF50" s="1192" t="s">
        <v>35</v>
      </c>
      <c r="BG50" s="1213" t="s">
        <v>35</v>
      </c>
      <c r="BH50" s="1234" t="s">
        <v>35</v>
      </c>
      <c r="BI50" s="1192" t="s">
        <v>35</v>
      </c>
      <c r="BJ50" s="1192" t="s">
        <v>35</v>
      </c>
      <c r="BK50" s="1192" t="s">
        <v>35</v>
      </c>
      <c r="BL50" s="1213" t="s">
        <v>35</v>
      </c>
      <c r="BM50" s="1234" t="s">
        <v>35</v>
      </c>
      <c r="BN50" s="1192" t="s">
        <v>35</v>
      </c>
      <c r="BO50" s="1192" t="s">
        <v>35</v>
      </c>
      <c r="BP50" s="1192" t="s">
        <v>35</v>
      </c>
      <c r="BQ50" s="1213" t="s">
        <v>35</v>
      </c>
      <c r="BR50" s="1234" t="s">
        <v>35</v>
      </c>
      <c r="BS50" s="1192" t="s">
        <v>35</v>
      </c>
      <c r="BT50" s="1192" t="s">
        <v>35</v>
      </c>
      <c r="BU50" s="1192" t="s">
        <v>35</v>
      </c>
      <c r="BV50" s="1192" t="s">
        <v>35</v>
      </c>
      <c r="BW50" s="1192" t="s">
        <v>35</v>
      </c>
      <c r="BX50" s="1192" t="s">
        <v>35</v>
      </c>
      <c r="BY50" s="1254" t="s">
        <v>35</v>
      </c>
      <c r="BZ50" s="1254" t="s">
        <v>35</v>
      </c>
      <c r="CA50" s="1254" t="s">
        <v>35</v>
      </c>
      <c r="CB50" s="2103"/>
      <c r="CC50" s="2103"/>
      <c r="CD50" s="2103"/>
      <c r="CE50" s="2103"/>
      <c r="CF50" s="2103"/>
      <c r="CG50" s="2103"/>
      <c r="CH50" s="2103"/>
      <c r="CI50" s="2103"/>
      <c r="CJ50" s="2103"/>
      <c r="CK50" s="2103"/>
      <c r="CL50" s="2103"/>
      <c r="CM50" s="2103"/>
      <c r="CN50" s="2103"/>
      <c r="CO50" s="2103"/>
      <c r="CP50" s="2103"/>
      <c r="CQ50" s="2103"/>
      <c r="CR50" s="2103"/>
      <c r="CS50" s="2103"/>
      <c r="CT50" s="2103"/>
      <c r="CU50" s="2103"/>
      <c r="CV50" s="2103"/>
      <c r="CW50" s="2103"/>
      <c r="CX50" s="2103"/>
      <c r="CY50" s="2103"/>
      <c r="CZ50" s="2103"/>
    </row>
    <row r="51" s="130" customFormat="true" ht="15" customHeight="true" x14ac:dyDescent="0.2">
      <c r="A51" s="2448"/>
      <c r="B51" s="250" t="s">
        <v>99</v>
      </c>
      <c r="C51" s="1094" t="s">
        <v>35</v>
      </c>
      <c r="D51" s="1108" t="s">
        <v>35</v>
      </c>
      <c r="E51" s="1108" t="s">
        <v>35</v>
      </c>
      <c r="F51" s="1108" t="s">
        <v>35</v>
      </c>
      <c r="G51" s="1122" t="s">
        <v>35</v>
      </c>
      <c r="H51" s="1136" t="s">
        <v>35</v>
      </c>
      <c r="I51" s="1108" t="s">
        <v>35</v>
      </c>
      <c r="J51" s="1108" t="s">
        <v>35</v>
      </c>
      <c r="K51" s="1108" t="s">
        <v>35</v>
      </c>
      <c r="L51" s="1150" t="s">
        <v>35</v>
      </c>
      <c r="M51" s="1162" t="s">
        <v>35</v>
      </c>
      <c r="N51" s="1108" t="s">
        <v>35</v>
      </c>
      <c r="O51" s="1108" t="s">
        <v>35</v>
      </c>
      <c r="P51" s="1108" t="s">
        <v>35</v>
      </c>
      <c r="Q51" s="1122" t="s">
        <v>35</v>
      </c>
      <c r="R51" s="1136" t="s">
        <v>35</v>
      </c>
      <c r="S51" s="1108" t="s">
        <v>35</v>
      </c>
      <c r="T51" s="1108" t="s">
        <v>35</v>
      </c>
      <c r="U51" s="1108" t="s">
        <v>35</v>
      </c>
      <c r="V51" s="1108" t="s">
        <v>35</v>
      </c>
      <c r="W51" s="1108" t="s">
        <v>35</v>
      </c>
      <c r="X51" s="1108" t="s">
        <v>35</v>
      </c>
      <c r="Y51" s="1166" t="s">
        <v>35</v>
      </c>
      <c r="Z51" s="1166" t="s">
        <v>35</v>
      </c>
      <c r="AA51" s="2059" t="s">
        <v>35</v>
      </c>
      <c r="AB51" s="2092"/>
      <c r="AC51" s="2092"/>
      <c r="AD51" s="2092"/>
      <c r="AE51" s="2092"/>
      <c r="AF51" s="2092"/>
      <c r="AG51" s="2092"/>
      <c r="AH51" s="2092"/>
      <c r="AI51" s="2092"/>
      <c r="AJ51" s="2092"/>
      <c r="AK51" s="2092"/>
      <c r="AL51" s="2092"/>
      <c r="AM51" s="2092"/>
      <c r="AN51" s="2092"/>
      <c r="AO51" s="2092"/>
      <c r="AP51" s="2092"/>
      <c r="AQ51" s="2092"/>
      <c r="AR51" s="2092"/>
      <c r="AS51" s="2092"/>
      <c r="AT51" s="2092"/>
      <c r="AU51" s="2092"/>
      <c r="AV51" s="2092"/>
      <c r="AW51" s="2092"/>
      <c r="AX51" s="2092"/>
      <c r="AY51" s="2092"/>
      <c r="AZ51" s="215"/>
      <c r="BA51" s="2462"/>
      <c r="BB51" s="151" t="s">
        <v>99</v>
      </c>
      <c r="BC51" s="1172" t="s">
        <v>35</v>
      </c>
      <c r="BD51" s="1192" t="s">
        <v>35</v>
      </c>
      <c r="BE51" s="1192" t="s">
        <v>35</v>
      </c>
      <c r="BF51" s="1192" t="s">
        <v>35</v>
      </c>
      <c r="BG51" s="1213" t="s">
        <v>35</v>
      </c>
      <c r="BH51" s="1234" t="s">
        <v>35</v>
      </c>
      <c r="BI51" s="1192" t="s">
        <v>35</v>
      </c>
      <c r="BJ51" s="1192" t="s">
        <v>35</v>
      </c>
      <c r="BK51" s="1192" t="s">
        <v>35</v>
      </c>
      <c r="BL51" s="1213" t="s">
        <v>35</v>
      </c>
      <c r="BM51" s="1234" t="s">
        <v>35</v>
      </c>
      <c r="BN51" s="1192" t="s">
        <v>35</v>
      </c>
      <c r="BO51" s="1192" t="s">
        <v>35</v>
      </c>
      <c r="BP51" s="1192" t="s">
        <v>35</v>
      </c>
      <c r="BQ51" s="1213" t="s">
        <v>35</v>
      </c>
      <c r="BR51" s="1234" t="s">
        <v>35</v>
      </c>
      <c r="BS51" s="1192" t="s">
        <v>35</v>
      </c>
      <c r="BT51" s="1192" t="s">
        <v>35</v>
      </c>
      <c r="BU51" s="1192" t="s">
        <v>35</v>
      </c>
      <c r="BV51" s="1192" t="s">
        <v>35</v>
      </c>
      <c r="BW51" s="1192" t="s">
        <v>35</v>
      </c>
      <c r="BX51" s="1192" t="s">
        <v>35</v>
      </c>
      <c r="BY51" s="1254" t="s">
        <v>35</v>
      </c>
      <c r="BZ51" s="1254" t="s">
        <v>35</v>
      </c>
      <c r="CA51" s="1254" t="s">
        <v>35</v>
      </c>
      <c r="CB51" s="2103"/>
      <c r="CC51" s="2103"/>
      <c r="CD51" s="2103"/>
      <c r="CE51" s="2103"/>
      <c r="CF51" s="2103"/>
      <c r="CG51" s="2103"/>
      <c r="CH51" s="2103"/>
      <c r="CI51" s="2103"/>
      <c r="CJ51" s="2103"/>
      <c r="CK51" s="2103"/>
      <c r="CL51" s="2103"/>
      <c r="CM51" s="2103"/>
      <c r="CN51" s="2103"/>
      <c r="CO51" s="2103"/>
      <c r="CP51" s="2103"/>
      <c r="CQ51" s="2103"/>
      <c r="CR51" s="2103"/>
      <c r="CS51" s="2103"/>
      <c r="CT51" s="2103"/>
      <c r="CU51" s="2103"/>
      <c r="CV51" s="2103"/>
      <c r="CW51" s="2103"/>
      <c r="CX51" s="2103"/>
      <c r="CY51" s="2103"/>
      <c r="CZ51" s="2103"/>
    </row>
    <row r="52" s="130" customFormat="true" ht="15" customHeight="true" x14ac:dyDescent="0.2">
      <c r="A52" s="2448"/>
      <c r="B52" s="250" t="s">
        <v>68</v>
      </c>
      <c r="C52" s="1094" t="s">
        <v>35</v>
      </c>
      <c r="D52" s="1108" t="s">
        <v>35</v>
      </c>
      <c r="E52" s="1108" t="s">
        <v>35</v>
      </c>
      <c r="F52" s="1108" t="s">
        <v>35</v>
      </c>
      <c r="G52" s="1122" t="s">
        <v>35</v>
      </c>
      <c r="H52" s="1136" t="s">
        <v>35</v>
      </c>
      <c r="I52" s="1108" t="s">
        <v>35</v>
      </c>
      <c r="J52" s="1108" t="s">
        <v>35</v>
      </c>
      <c r="K52" s="1108" t="s">
        <v>35</v>
      </c>
      <c r="L52" s="1150" t="s">
        <v>35</v>
      </c>
      <c r="M52" s="1162" t="s">
        <v>35</v>
      </c>
      <c r="N52" s="1108" t="s">
        <v>35</v>
      </c>
      <c r="O52" s="1108" t="s">
        <v>35</v>
      </c>
      <c r="P52" s="1108" t="s">
        <v>35</v>
      </c>
      <c r="Q52" s="1122" t="s">
        <v>35</v>
      </c>
      <c r="R52" s="1136" t="s">
        <v>35</v>
      </c>
      <c r="S52" s="1108" t="s">
        <v>35</v>
      </c>
      <c r="T52" s="1108" t="s">
        <v>35</v>
      </c>
      <c r="U52" s="1108" t="s">
        <v>35</v>
      </c>
      <c r="V52" s="1108" t="s">
        <v>35</v>
      </c>
      <c r="W52" s="1108" t="s">
        <v>35</v>
      </c>
      <c r="X52" s="1108" t="s">
        <v>35</v>
      </c>
      <c r="Y52" s="1166" t="s">
        <v>35</v>
      </c>
      <c r="Z52" s="1166" t="s">
        <v>35</v>
      </c>
      <c r="AA52" s="2059" t="s">
        <v>35</v>
      </c>
      <c r="AB52" s="2092"/>
      <c r="AC52" s="2092"/>
      <c r="AD52" s="2092"/>
      <c r="AE52" s="2092"/>
      <c r="AF52" s="2092"/>
      <c r="AG52" s="2092"/>
      <c r="AH52" s="2092"/>
      <c r="AI52" s="2092"/>
      <c r="AJ52" s="2092"/>
      <c r="AK52" s="2092"/>
      <c r="AL52" s="2092"/>
      <c r="AM52" s="2092"/>
      <c r="AN52" s="2092"/>
      <c r="AO52" s="2092"/>
      <c r="AP52" s="2092"/>
      <c r="AQ52" s="2092"/>
      <c r="AR52" s="2092"/>
      <c r="AS52" s="2092"/>
      <c r="AT52" s="2092"/>
      <c r="AU52" s="2092"/>
      <c r="AV52" s="2092"/>
      <c r="AW52" s="2092"/>
      <c r="AX52" s="2092"/>
      <c r="AY52" s="2092"/>
      <c r="AZ52" s="215"/>
      <c r="BA52" s="2462"/>
      <c r="BB52" s="151" t="s">
        <v>68</v>
      </c>
      <c r="BC52" s="1172" t="s">
        <v>35</v>
      </c>
      <c r="BD52" s="1192" t="s">
        <v>35</v>
      </c>
      <c r="BE52" s="1192" t="s">
        <v>35</v>
      </c>
      <c r="BF52" s="1192" t="s">
        <v>35</v>
      </c>
      <c r="BG52" s="1213" t="s">
        <v>35</v>
      </c>
      <c r="BH52" s="1234" t="s">
        <v>35</v>
      </c>
      <c r="BI52" s="1192" t="s">
        <v>35</v>
      </c>
      <c r="BJ52" s="1192" t="s">
        <v>35</v>
      </c>
      <c r="BK52" s="1192" t="s">
        <v>35</v>
      </c>
      <c r="BL52" s="1213" t="s">
        <v>35</v>
      </c>
      <c r="BM52" s="1234" t="s">
        <v>35</v>
      </c>
      <c r="BN52" s="1192" t="s">
        <v>35</v>
      </c>
      <c r="BO52" s="1192" t="s">
        <v>35</v>
      </c>
      <c r="BP52" s="1192" t="s">
        <v>35</v>
      </c>
      <c r="BQ52" s="1213" t="s">
        <v>35</v>
      </c>
      <c r="BR52" s="1234" t="s">
        <v>35</v>
      </c>
      <c r="BS52" s="1192" t="s">
        <v>35</v>
      </c>
      <c r="BT52" s="1192" t="s">
        <v>35</v>
      </c>
      <c r="BU52" s="1192" t="s">
        <v>35</v>
      </c>
      <c r="BV52" s="1192" t="s">
        <v>35</v>
      </c>
      <c r="BW52" s="1192" t="s">
        <v>35</v>
      </c>
      <c r="BX52" s="1192" t="s">
        <v>35</v>
      </c>
      <c r="BY52" s="1254" t="s">
        <v>35</v>
      </c>
      <c r="BZ52" s="1254" t="s">
        <v>35</v>
      </c>
      <c r="CA52" s="1254" t="s">
        <v>35</v>
      </c>
      <c r="CB52" s="2103"/>
      <c r="CC52" s="2103"/>
      <c r="CD52" s="2103"/>
      <c r="CE52" s="2103"/>
      <c r="CF52" s="2103"/>
      <c r="CG52" s="2103"/>
      <c r="CH52" s="2103"/>
      <c r="CI52" s="2103"/>
      <c r="CJ52" s="2103"/>
      <c r="CK52" s="2103"/>
      <c r="CL52" s="2103"/>
      <c r="CM52" s="2103"/>
      <c r="CN52" s="2103"/>
      <c r="CO52" s="2103"/>
      <c r="CP52" s="2103"/>
      <c r="CQ52" s="2103"/>
      <c r="CR52" s="2103"/>
      <c r="CS52" s="2103"/>
      <c r="CT52" s="2103"/>
      <c r="CU52" s="2103"/>
      <c r="CV52" s="2103"/>
      <c r="CW52" s="2103"/>
      <c r="CX52" s="2103"/>
      <c r="CY52" s="2103"/>
      <c r="CZ52" s="2103"/>
    </row>
    <row r="53" s="130" customFormat="true" ht="15" customHeight="true" x14ac:dyDescent="0.2">
      <c r="A53" s="2448" t="s">
        <v>105</v>
      </c>
      <c r="B53" s="250" t="s">
        <v>100</v>
      </c>
      <c r="C53" s="1094" t="s">
        <v>35</v>
      </c>
      <c r="D53" s="1108" t="s">
        <v>35</v>
      </c>
      <c r="E53" s="1108" t="s">
        <v>35</v>
      </c>
      <c r="F53" s="1108" t="s">
        <v>35</v>
      </c>
      <c r="G53" s="1122" t="s">
        <v>35</v>
      </c>
      <c r="H53" s="1136" t="s">
        <v>35</v>
      </c>
      <c r="I53" s="1108" t="s">
        <v>35</v>
      </c>
      <c r="J53" s="1108" t="s">
        <v>35</v>
      </c>
      <c r="K53" s="1108" t="s">
        <v>35</v>
      </c>
      <c r="L53" s="1150" t="s">
        <v>35</v>
      </c>
      <c r="M53" s="1162" t="s">
        <v>35</v>
      </c>
      <c r="N53" s="1108" t="s">
        <v>35</v>
      </c>
      <c r="O53" s="1108" t="s">
        <v>35</v>
      </c>
      <c r="P53" s="1108" t="s">
        <v>35</v>
      </c>
      <c r="Q53" s="1122" t="s">
        <v>35</v>
      </c>
      <c r="R53" s="1136" t="s">
        <v>35</v>
      </c>
      <c r="S53" s="1108" t="s">
        <v>35</v>
      </c>
      <c r="T53" s="1108" t="s">
        <v>35</v>
      </c>
      <c r="U53" s="1108" t="s">
        <v>35</v>
      </c>
      <c r="V53" s="1108" t="s">
        <v>35</v>
      </c>
      <c r="W53" s="1108" t="s">
        <v>35</v>
      </c>
      <c r="X53" s="1108" t="s">
        <v>35</v>
      </c>
      <c r="Y53" s="1166" t="s">
        <v>35</v>
      </c>
      <c r="Z53" s="1166" t="s">
        <v>35</v>
      </c>
      <c r="AA53" s="2059" t="s">
        <v>35</v>
      </c>
      <c r="AB53" s="2092"/>
      <c r="AC53" s="2092"/>
      <c r="AD53" s="2092"/>
      <c r="AE53" s="2092"/>
      <c r="AF53" s="2092"/>
      <c r="AG53" s="2092"/>
      <c r="AH53" s="2092"/>
      <c r="AI53" s="2092"/>
      <c r="AJ53" s="2092"/>
      <c r="AK53" s="2092"/>
      <c r="AL53" s="2092"/>
      <c r="AM53" s="2092"/>
      <c r="AN53" s="2092"/>
      <c r="AO53" s="2092"/>
      <c r="AP53" s="2092"/>
      <c r="AQ53" s="2092"/>
      <c r="AR53" s="2092"/>
      <c r="AS53" s="2092"/>
      <c r="AT53" s="2092"/>
      <c r="AU53" s="2092"/>
      <c r="AV53" s="2092"/>
      <c r="AW53" s="2092"/>
      <c r="AX53" s="2092"/>
      <c r="AY53" s="2092"/>
      <c r="AZ53" s="215"/>
      <c r="BA53" s="2462" t="s">
        <v>105</v>
      </c>
      <c r="BB53" s="151" t="s">
        <v>100</v>
      </c>
      <c r="BC53" s="1172" t="s">
        <v>35</v>
      </c>
      <c r="BD53" s="1192" t="s">
        <v>35</v>
      </c>
      <c r="BE53" s="1192" t="s">
        <v>35</v>
      </c>
      <c r="BF53" s="1192" t="s">
        <v>35</v>
      </c>
      <c r="BG53" s="1213" t="s">
        <v>35</v>
      </c>
      <c r="BH53" s="1234" t="s">
        <v>35</v>
      </c>
      <c r="BI53" s="1192" t="s">
        <v>35</v>
      </c>
      <c r="BJ53" s="1192" t="s">
        <v>35</v>
      </c>
      <c r="BK53" s="1192" t="s">
        <v>35</v>
      </c>
      <c r="BL53" s="1213" t="s">
        <v>35</v>
      </c>
      <c r="BM53" s="1234" t="s">
        <v>35</v>
      </c>
      <c r="BN53" s="1192" t="s">
        <v>35</v>
      </c>
      <c r="BO53" s="1192" t="s">
        <v>35</v>
      </c>
      <c r="BP53" s="1192" t="s">
        <v>35</v>
      </c>
      <c r="BQ53" s="1213" t="s">
        <v>35</v>
      </c>
      <c r="BR53" s="1234" t="s">
        <v>35</v>
      </c>
      <c r="BS53" s="1192" t="s">
        <v>35</v>
      </c>
      <c r="BT53" s="1192" t="s">
        <v>35</v>
      </c>
      <c r="BU53" s="1192" t="s">
        <v>35</v>
      </c>
      <c r="BV53" s="1192" t="s">
        <v>35</v>
      </c>
      <c r="BW53" s="1192" t="s">
        <v>35</v>
      </c>
      <c r="BX53" s="1192" t="s">
        <v>35</v>
      </c>
      <c r="BY53" s="1254" t="s">
        <v>35</v>
      </c>
      <c r="BZ53" s="1254" t="s">
        <v>35</v>
      </c>
      <c r="CA53" s="1254" t="s">
        <v>35</v>
      </c>
      <c r="CB53" s="2103"/>
      <c r="CC53" s="2103"/>
      <c r="CD53" s="2103"/>
      <c r="CE53" s="2103"/>
      <c r="CF53" s="2103"/>
      <c r="CG53" s="2103"/>
      <c r="CH53" s="2103"/>
      <c r="CI53" s="2103"/>
      <c r="CJ53" s="2103"/>
      <c r="CK53" s="2103"/>
      <c r="CL53" s="2103"/>
      <c r="CM53" s="2103"/>
      <c r="CN53" s="2103"/>
      <c r="CO53" s="2103"/>
      <c r="CP53" s="2103"/>
      <c r="CQ53" s="2103"/>
      <c r="CR53" s="2103"/>
      <c r="CS53" s="2103"/>
      <c r="CT53" s="2103"/>
      <c r="CU53" s="2103"/>
      <c r="CV53" s="2103"/>
      <c r="CW53" s="2103"/>
      <c r="CX53" s="2103"/>
      <c r="CY53" s="2103"/>
      <c r="CZ53" s="2103"/>
    </row>
    <row r="54" s="130" customFormat="true" ht="15" customHeight="true" x14ac:dyDescent="0.2">
      <c r="A54" s="2448"/>
      <c r="B54" s="250" t="s">
        <v>99</v>
      </c>
      <c r="C54" s="1094" t="s">
        <v>35</v>
      </c>
      <c r="D54" s="1108" t="s">
        <v>35</v>
      </c>
      <c r="E54" s="1108" t="s">
        <v>35</v>
      </c>
      <c r="F54" s="1108" t="s">
        <v>35</v>
      </c>
      <c r="G54" s="1122" t="s">
        <v>35</v>
      </c>
      <c r="H54" s="1136" t="s">
        <v>35</v>
      </c>
      <c r="I54" s="1108" t="s">
        <v>35</v>
      </c>
      <c r="J54" s="1108" t="s">
        <v>35</v>
      </c>
      <c r="K54" s="1108" t="s">
        <v>35</v>
      </c>
      <c r="L54" s="1150" t="s">
        <v>35</v>
      </c>
      <c r="M54" s="1162" t="s">
        <v>35</v>
      </c>
      <c r="N54" s="1108" t="s">
        <v>35</v>
      </c>
      <c r="O54" s="1108" t="s">
        <v>35</v>
      </c>
      <c r="P54" s="1108" t="s">
        <v>35</v>
      </c>
      <c r="Q54" s="1122" t="s">
        <v>35</v>
      </c>
      <c r="R54" s="1136" t="s">
        <v>35</v>
      </c>
      <c r="S54" s="1108" t="s">
        <v>35</v>
      </c>
      <c r="T54" s="1108" t="s">
        <v>35</v>
      </c>
      <c r="U54" s="1108" t="s">
        <v>35</v>
      </c>
      <c r="V54" s="1108" t="s">
        <v>35</v>
      </c>
      <c r="W54" s="1108" t="s">
        <v>35</v>
      </c>
      <c r="X54" s="1108" t="s">
        <v>35</v>
      </c>
      <c r="Y54" s="1166" t="s">
        <v>35</v>
      </c>
      <c r="Z54" s="1166" t="s">
        <v>35</v>
      </c>
      <c r="AA54" s="2059" t="s">
        <v>35</v>
      </c>
      <c r="AB54" s="2092"/>
      <c r="AC54" s="2092"/>
      <c r="AD54" s="2092"/>
      <c r="AE54" s="2092"/>
      <c r="AF54" s="2092"/>
      <c r="AG54" s="2092"/>
      <c r="AH54" s="2092"/>
      <c r="AI54" s="2092"/>
      <c r="AJ54" s="2092"/>
      <c r="AK54" s="2092"/>
      <c r="AL54" s="2092"/>
      <c r="AM54" s="2092"/>
      <c r="AN54" s="2092"/>
      <c r="AO54" s="2092"/>
      <c r="AP54" s="2092"/>
      <c r="AQ54" s="2092"/>
      <c r="AR54" s="2092"/>
      <c r="AS54" s="2092"/>
      <c r="AT54" s="2092"/>
      <c r="AU54" s="2092"/>
      <c r="AV54" s="2092"/>
      <c r="AW54" s="2092"/>
      <c r="AX54" s="2092"/>
      <c r="AY54" s="2092"/>
      <c r="AZ54" s="215"/>
      <c r="BA54" s="2462"/>
      <c r="BB54" s="151" t="s">
        <v>99</v>
      </c>
      <c r="BC54" s="1172" t="s">
        <v>35</v>
      </c>
      <c r="BD54" s="1192" t="s">
        <v>35</v>
      </c>
      <c r="BE54" s="1192" t="s">
        <v>35</v>
      </c>
      <c r="BF54" s="1192" t="s">
        <v>35</v>
      </c>
      <c r="BG54" s="1213" t="s">
        <v>35</v>
      </c>
      <c r="BH54" s="1234" t="s">
        <v>35</v>
      </c>
      <c r="BI54" s="1192" t="s">
        <v>35</v>
      </c>
      <c r="BJ54" s="1192" t="s">
        <v>35</v>
      </c>
      <c r="BK54" s="1192" t="s">
        <v>35</v>
      </c>
      <c r="BL54" s="1213" t="s">
        <v>35</v>
      </c>
      <c r="BM54" s="1234" t="s">
        <v>35</v>
      </c>
      <c r="BN54" s="1192" t="s">
        <v>35</v>
      </c>
      <c r="BO54" s="1192" t="s">
        <v>35</v>
      </c>
      <c r="BP54" s="1192" t="s">
        <v>35</v>
      </c>
      <c r="BQ54" s="1213" t="s">
        <v>35</v>
      </c>
      <c r="BR54" s="1234" t="s">
        <v>35</v>
      </c>
      <c r="BS54" s="1192" t="s">
        <v>35</v>
      </c>
      <c r="BT54" s="1192" t="s">
        <v>35</v>
      </c>
      <c r="BU54" s="1192" t="s">
        <v>35</v>
      </c>
      <c r="BV54" s="1192" t="s">
        <v>35</v>
      </c>
      <c r="BW54" s="1192" t="s">
        <v>35</v>
      </c>
      <c r="BX54" s="1192" t="s">
        <v>35</v>
      </c>
      <c r="BY54" s="1254" t="s">
        <v>35</v>
      </c>
      <c r="BZ54" s="1254" t="s">
        <v>35</v>
      </c>
      <c r="CA54" s="1254" t="s">
        <v>35</v>
      </c>
      <c r="CB54" s="2103"/>
      <c r="CC54" s="2103"/>
      <c r="CD54" s="2103"/>
      <c r="CE54" s="2103"/>
      <c r="CF54" s="2103"/>
      <c r="CG54" s="2103"/>
      <c r="CH54" s="2103"/>
      <c r="CI54" s="2103"/>
      <c r="CJ54" s="2103"/>
      <c r="CK54" s="2103"/>
      <c r="CL54" s="2103"/>
      <c r="CM54" s="2103"/>
      <c r="CN54" s="2103"/>
      <c r="CO54" s="2103"/>
      <c r="CP54" s="2103"/>
      <c r="CQ54" s="2103"/>
      <c r="CR54" s="2103"/>
      <c r="CS54" s="2103"/>
      <c r="CT54" s="2103"/>
      <c r="CU54" s="2103"/>
      <c r="CV54" s="2103"/>
      <c r="CW54" s="2103"/>
      <c r="CX54" s="2103"/>
      <c r="CY54" s="2103"/>
      <c r="CZ54" s="2103"/>
    </row>
    <row r="55" s="130" customFormat="true" ht="15" customHeight="true" x14ac:dyDescent="0.2">
      <c r="A55" s="2487"/>
      <c r="B55" s="251" t="s">
        <v>68</v>
      </c>
      <c r="C55" s="1097" t="s">
        <v>35</v>
      </c>
      <c r="D55" s="1111" t="s">
        <v>35</v>
      </c>
      <c r="E55" s="1111" t="s">
        <v>35</v>
      </c>
      <c r="F55" s="1111" t="s">
        <v>35</v>
      </c>
      <c r="G55" s="1125" t="s">
        <v>35</v>
      </c>
      <c r="H55" s="1139" t="s">
        <v>35</v>
      </c>
      <c r="I55" s="1111" t="s">
        <v>35</v>
      </c>
      <c r="J55" s="1111" t="s">
        <v>35</v>
      </c>
      <c r="K55" s="1111" t="s">
        <v>35</v>
      </c>
      <c r="L55" s="1153" t="s">
        <v>35</v>
      </c>
      <c r="M55" s="1164" t="s">
        <v>35</v>
      </c>
      <c r="N55" s="1111" t="s">
        <v>35</v>
      </c>
      <c r="O55" s="1111" t="s">
        <v>35</v>
      </c>
      <c r="P55" s="1111" t="s">
        <v>35</v>
      </c>
      <c r="Q55" s="1125" t="s">
        <v>35</v>
      </c>
      <c r="R55" s="2018" t="s">
        <v>35</v>
      </c>
      <c r="S55" s="2019" t="s">
        <v>35</v>
      </c>
      <c r="T55" s="2019" t="s">
        <v>35</v>
      </c>
      <c r="U55" s="2019" t="s">
        <v>35</v>
      </c>
      <c r="V55" s="2019" t="s">
        <v>35</v>
      </c>
      <c r="W55" s="2019" t="s">
        <v>35</v>
      </c>
      <c r="X55" s="2019" t="s">
        <v>35</v>
      </c>
      <c r="Y55" s="2019" t="s">
        <v>35</v>
      </c>
      <c r="Z55" s="2019" t="s">
        <v>35</v>
      </c>
      <c r="AA55" s="2061" t="s">
        <v>35</v>
      </c>
      <c r="AB55" s="2093"/>
      <c r="AC55" s="2093"/>
      <c r="AD55" s="2093"/>
      <c r="AE55" s="2093"/>
      <c r="AF55" s="2093"/>
      <c r="AG55" s="2093"/>
      <c r="AH55" s="2093"/>
      <c r="AI55" s="2093"/>
      <c r="AJ55" s="2093"/>
      <c r="AK55" s="2093"/>
      <c r="AL55" s="2093"/>
      <c r="AM55" s="2093"/>
      <c r="AN55" s="2093"/>
      <c r="AO55" s="2093"/>
      <c r="AP55" s="2093"/>
      <c r="AQ55" s="2093"/>
      <c r="AR55" s="2093"/>
      <c r="AS55" s="2093"/>
      <c r="AT55" s="2093"/>
      <c r="AU55" s="2093"/>
      <c r="AV55" s="2093"/>
      <c r="AW55" s="2093"/>
      <c r="AX55" s="2093"/>
      <c r="AY55" s="2093"/>
      <c r="AZ55" s="215"/>
      <c r="BA55" s="2488"/>
      <c r="BB55" s="152" t="s">
        <v>68</v>
      </c>
      <c r="BC55" s="1173" t="s">
        <v>35</v>
      </c>
      <c r="BD55" s="1193" t="s">
        <v>35</v>
      </c>
      <c r="BE55" s="1193" t="s">
        <v>35</v>
      </c>
      <c r="BF55" s="1193" t="s">
        <v>35</v>
      </c>
      <c r="BG55" s="1214" t="s">
        <v>35</v>
      </c>
      <c r="BH55" s="1235" t="s">
        <v>35</v>
      </c>
      <c r="BI55" s="1193" t="s">
        <v>35</v>
      </c>
      <c r="BJ55" s="1193" t="s">
        <v>35</v>
      </c>
      <c r="BK55" s="1193" t="s">
        <v>35</v>
      </c>
      <c r="BL55" s="1214" t="s">
        <v>35</v>
      </c>
      <c r="BM55" s="1235" t="s">
        <v>35</v>
      </c>
      <c r="BN55" s="1193" t="s">
        <v>35</v>
      </c>
      <c r="BO55" s="1193" t="s">
        <v>35</v>
      </c>
      <c r="BP55" s="1193" t="s">
        <v>35</v>
      </c>
      <c r="BQ55" s="1214" t="s">
        <v>35</v>
      </c>
      <c r="BR55" s="2020" t="s">
        <v>35</v>
      </c>
      <c r="BS55" s="2021" t="s">
        <v>35</v>
      </c>
      <c r="BT55" s="2021" t="s">
        <v>35</v>
      </c>
      <c r="BU55" s="2021" t="s">
        <v>35</v>
      </c>
      <c r="BV55" s="2021" t="s">
        <v>35</v>
      </c>
      <c r="BW55" s="2021" t="s">
        <v>35</v>
      </c>
      <c r="BX55" s="2021" t="s">
        <v>35</v>
      </c>
      <c r="BY55" s="2021" t="s">
        <v>35</v>
      </c>
      <c r="BZ55" s="1270" t="s">
        <v>35</v>
      </c>
      <c r="CA55" s="1270" t="s">
        <v>35</v>
      </c>
      <c r="CB55" s="2104"/>
      <c r="CC55" s="2104"/>
      <c r="CD55" s="2104"/>
      <c r="CE55" s="2104"/>
      <c r="CF55" s="2104"/>
      <c r="CG55" s="2104"/>
      <c r="CH55" s="2104"/>
      <c r="CI55" s="2104"/>
      <c r="CJ55" s="2104"/>
      <c r="CK55" s="2104"/>
      <c r="CL55" s="2104"/>
      <c r="CM55" s="2104"/>
      <c r="CN55" s="2104"/>
      <c r="CO55" s="2104"/>
      <c r="CP55" s="2104"/>
      <c r="CQ55" s="2104"/>
      <c r="CR55" s="2104"/>
      <c r="CS55" s="2104"/>
      <c r="CT55" s="2104"/>
      <c r="CU55" s="2104"/>
      <c r="CV55" s="2104"/>
      <c r="CW55" s="2104"/>
      <c r="CX55" s="2104"/>
      <c r="CY55" s="2104"/>
      <c r="CZ55" s="2104"/>
    </row>
    <row r="56" s="399" customFormat="true" ht="15" customHeight="true" x14ac:dyDescent="0.2">
      <c r="A56" s="132"/>
      <c r="B56" s="185"/>
      <c r="C56" s="2449" t="s">
        <v>114</v>
      </c>
      <c r="D56" s="2450"/>
      <c r="E56" s="2450"/>
      <c r="F56" s="2450"/>
      <c r="G56" s="2451"/>
      <c r="H56" s="2614" t="s">
        <v>38</v>
      </c>
      <c r="I56" s="2615"/>
      <c r="J56" s="2615"/>
      <c r="K56" s="2615"/>
      <c r="L56" s="2616"/>
      <c r="M56" s="2617" t="s">
        <v>37</v>
      </c>
      <c r="N56" s="2615"/>
      <c r="O56" s="2615"/>
      <c r="P56" s="2615"/>
      <c r="Q56" s="2616"/>
      <c r="R56" s="2134" t="s">
        <v>137</v>
      </c>
      <c r="S56" s="2142"/>
      <c r="T56" s="2142"/>
      <c r="U56" s="2142"/>
      <c r="V56" s="2142"/>
      <c r="W56" s="2142"/>
      <c r="X56" s="2142"/>
      <c r="Y56" s="2142"/>
      <c r="Z56" s="2142"/>
      <c r="AA56" s="2143"/>
      <c r="AB56" s="615"/>
      <c r="AC56" s="615"/>
      <c r="AD56" s="615"/>
      <c r="AE56" s="615"/>
      <c r="AF56" s="615"/>
      <c r="AG56" s="615"/>
      <c r="AH56" s="615"/>
      <c r="AI56" s="615"/>
      <c r="AJ56" s="615"/>
      <c r="AK56" s="615"/>
      <c r="AL56" s="615"/>
      <c r="AM56" s="615"/>
      <c r="AN56" s="615"/>
      <c r="AO56" s="615"/>
      <c r="AP56" s="615"/>
      <c r="AQ56" s="615"/>
      <c r="AR56" s="615"/>
      <c r="AS56" s="615"/>
      <c r="AT56" s="615"/>
      <c r="AU56" s="615"/>
      <c r="AV56" s="615"/>
      <c r="AW56" s="615"/>
      <c r="AX56" s="615"/>
      <c r="AY56" s="615"/>
      <c r="AZ56" s="216"/>
      <c r="BA56" s="217" t="s">
        <v>128</v>
      </c>
      <c r="BB56" s="115" t="s">
        <v>95</v>
      </c>
      <c r="BC56" s="2501" t="s">
        <v>114</v>
      </c>
      <c r="BD56" s="2502"/>
      <c r="BE56" s="2502"/>
      <c r="BF56" s="2502"/>
      <c r="BG56" s="2503"/>
      <c r="BH56" s="2504" t="s">
        <v>38</v>
      </c>
      <c r="BI56" s="2502"/>
      <c r="BJ56" s="2502"/>
      <c r="BK56" s="2502"/>
      <c r="BL56" s="2503"/>
      <c r="BM56" s="2504" t="s">
        <v>37</v>
      </c>
      <c r="BN56" s="2502"/>
      <c r="BO56" s="2502"/>
      <c r="BP56" s="2502"/>
      <c r="BQ56" s="2505"/>
      <c r="BR56" s="2015"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9" customFormat="true" ht="36" x14ac:dyDescent="0.2">
      <c r="A57" s="186" t="s">
        <v>69</v>
      </c>
      <c r="B57" s="244"/>
      <c r="C57" s="275" t="s">
        <v>0</v>
      </c>
      <c r="D57" s="276" t="s">
        <v>1</v>
      </c>
      <c r="E57" s="276" t="s">
        <v>2</v>
      </c>
      <c r="F57" s="276" t="s">
        <v>3</v>
      </c>
      <c r="G57" s="277" t="s">
        <v>4</v>
      </c>
      <c r="H57" s="1313" t="s">
        <v>0</v>
      </c>
      <c r="I57" s="1277" t="s">
        <v>1</v>
      </c>
      <c r="J57" s="1277" t="s">
        <v>2</v>
      </c>
      <c r="K57" s="1277" t="s">
        <v>3</v>
      </c>
      <c r="L57" s="1278" t="s">
        <v>4</v>
      </c>
      <c r="M57" s="1303" t="s">
        <v>0</v>
      </c>
      <c r="N57" s="1277" t="s">
        <v>1</v>
      </c>
      <c r="O57" s="1277" t="s">
        <v>2</v>
      </c>
      <c r="P57" s="1277" t="s">
        <v>3</v>
      </c>
      <c r="Q57" s="1323" t="s">
        <v>4</v>
      </c>
      <c r="R57" s="1313" t="s">
        <v>238</v>
      </c>
      <c r="S57" s="1277" t="s">
        <v>239</v>
      </c>
      <c r="T57" s="1277" t="s">
        <v>150</v>
      </c>
      <c r="U57" s="1277" t="s">
        <v>240</v>
      </c>
      <c r="V57" s="1277" t="s">
        <v>241</v>
      </c>
      <c r="W57" s="1277" t="s">
        <v>242</v>
      </c>
      <c r="X57" s="1277" t="s">
        <v>243</v>
      </c>
      <c r="Y57" s="1277" t="s">
        <v>244</v>
      </c>
      <c r="Z57" s="1277" t="s">
        <v>245</v>
      </c>
      <c r="AA57" s="1279" t="s">
        <v>246</v>
      </c>
      <c r="AB57" s="615"/>
      <c r="AC57" s="615"/>
      <c r="AD57" s="615"/>
      <c r="AE57" s="615"/>
      <c r="AF57" s="615"/>
      <c r="AG57" s="615"/>
      <c r="AH57" s="615"/>
      <c r="AI57" s="615"/>
      <c r="AJ57" s="615"/>
      <c r="AK57" s="615"/>
      <c r="AL57" s="615"/>
      <c r="AM57" s="615"/>
      <c r="AN57" s="615"/>
      <c r="AO57" s="615"/>
      <c r="AP57" s="615"/>
      <c r="AQ57" s="615"/>
      <c r="AR57" s="615"/>
      <c r="AS57" s="615"/>
      <c r="AT57" s="615"/>
      <c r="AU57" s="615"/>
      <c r="AV57" s="615"/>
      <c r="AW57" s="615"/>
      <c r="AX57" s="615"/>
      <c r="AY57" s="615"/>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238</v>
      </c>
      <c r="BS57" s="170" t="s">
        <v>239</v>
      </c>
      <c r="BT57" s="170" t="s">
        <v>150</v>
      </c>
      <c r="BU57" s="170" t="s">
        <v>240</v>
      </c>
      <c r="BV57" s="170" t="s">
        <v>241</v>
      </c>
      <c r="BW57" s="170" t="s">
        <v>242</v>
      </c>
      <c r="BX57" s="170" t="s">
        <v>243</v>
      </c>
      <c r="BY57" s="171" t="s">
        <v>244</v>
      </c>
      <c r="BZ57" s="171" t="s">
        <v>245</v>
      </c>
      <c r="CA57" s="171" t="s">
        <v>246</v>
      </c>
      <c r="CB57" s="2105"/>
      <c r="CC57" s="2105"/>
      <c r="CD57" s="2105"/>
      <c r="CE57" s="2105"/>
      <c r="CF57" s="2105"/>
      <c r="CG57" s="2105"/>
      <c r="CH57" s="2105"/>
      <c r="CI57" s="2105"/>
      <c r="CJ57" s="2105"/>
      <c r="CK57" s="2105"/>
      <c r="CL57" s="2105"/>
      <c r="CM57" s="2105"/>
      <c r="CN57" s="2105"/>
      <c r="CO57" s="2105"/>
      <c r="CP57" s="2105"/>
      <c r="CQ57" s="2105"/>
      <c r="CR57" s="2105"/>
      <c r="CS57" s="2105"/>
      <c r="CT57" s="2105"/>
      <c r="CU57" s="2105"/>
      <c r="CV57" s="2105"/>
      <c r="CW57" s="2105"/>
      <c r="CX57" s="2105"/>
      <c r="CY57" s="2105"/>
      <c r="CZ57" s="2105"/>
    </row>
    <row r="58" s="399" customFormat="true" ht="15" customHeight="true" x14ac:dyDescent="0.2">
      <c r="A58" s="2604" t="s">
        <v>160</v>
      </c>
      <c r="B58" s="1474" t="s">
        <v>247</v>
      </c>
      <c r="C58" s="1389">
        <v>0.1</v>
      </c>
      <c r="D58" s="1390">
        <v>0.2</v>
      </c>
      <c r="E58" s="1390">
        <v>1.1000000000000001</v>
      </c>
      <c r="F58" s="1390">
        <v>2.6</v>
      </c>
      <c r="G58" s="1391">
        <v>6.5</v>
      </c>
      <c r="H58" s="1392">
        <v>2.2000000000000002</v>
      </c>
      <c r="I58" s="1390">
        <v>2.5</v>
      </c>
      <c r="J58" s="1390">
        <v>5.7</v>
      </c>
      <c r="K58" s="1390">
        <v>6.8</v>
      </c>
      <c r="L58" s="1393">
        <v>6.4</v>
      </c>
      <c r="M58" s="1394">
        <v>0.1</v>
      </c>
      <c r="N58" s="1390">
        <v>0</v>
      </c>
      <c r="O58" s="1390">
        <v>0.1</v>
      </c>
      <c r="P58" s="1390">
        <v>0.8</v>
      </c>
      <c r="Q58" s="1391">
        <v>1.4</v>
      </c>
      <c r="R58" s="1392">
        <v>3.7</v>
      </c>
      <c r="S58" s="1390">
        <v>0.9</v>
      </c>
      <c r="T58" s="1390">
        <v>1.3</v>
      </c>
      <c r="U58" s="1390">
        <v>1</v>
      </c>
      <c r="V58" s="1390">
        <v>1.8</v>
      </c>
      <c r="W58" s="1390">
        <v>1.4</v>
      </c>
      <c r="X58" s="1390">
        <v>1</v>
      </c>
      <c r="Y58" s="1390">
        <v>1.5</v>
      </c>
      <c r="Z58" s="1390">
        <v>1.3</v>
      </c>
      <c r="AA58" s="2156">
        <v>0.9</v>
      </c>
      <c r="AB58" s="615"/>
      <c r="AC58" s="615"/>
      <c r="AD58" s="615"/>
      <c r="AE58" s="615"/>
      <c r="AF58" s="615"/>
      <c r="AG58" s="615"/>
      <c r="AH58" s="615"/>
      <c r="AI58" s="615"/>
      <c r="AJ58" s="615"/>
      <c r="AK58" s="615"/>
      <c r="AL58" s="615"/>
      <c r="AM58" s="615"/>
      <c r="AN58" s="615"/>
      <c r="AO58" s="615"/>
      <c r="AP58" s="615"/>
      <c r="AQ58" s="615"/>
      <c r="AR58" s="615"/>
      <c r="AS58" s="615"/>
      <c r="AT58" s="615"/>
      <c r="AU58" s="615"/>
      <c r="AV58" s="615"/>
      <c r="AW58" s="615"/>
      <c r="AX58" s="615"/>
      <c r="AY58" s="615"/>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2106"/>
      <c r="CC58" s="2106"/>
      <c r="CD58" s="2106"/>
      <c r="CE58" s="2106"/>
      <c r="CF58" s="2106"/>
      <c r="CG58" s="2106"/>
      <c r="CH58" s="2106"/>
      <c r="CI58" s="2106"/>
      <c r="CJ58" s="2106"/>
      <c r="CK58" s="2106"/>
      <c r="CL58" s="2106"/>
      <c r="CM58" s="2106"/>
      <c r="CN58" s="2106"/>
      <c r="CO58" s="2106"/>
      <c r="CP58" s="2106"/>
      <c r="CQ58" s="2106"/>
      <c r="CR58" s="2106"/>
      <c r="CS58" s="2106"/>
      <c r="CT58" s="2106"/>
      <c r="CU58" s="2106"/>
      <c r="CV58" s="2106"/>
      <c r="CW58" s="2106"/>
      <c r="CX58" s="2106"/>
      <c r="CY58" s="2106"/>
      <c r="CZ58" s="2106"/>
    </row>
    <row r="59" s="399" customFormat="true" ht="15" customHeight="true" x14ac:dyDescent="0.2">
      <c r="A59" s="2605"/>
      <c r="B59" s="1475" t="s">
        <v>248</v>
      </c>
      <c r="C59" s="1395">
        <v>1</v>
      </c>
      <c r="D59" s="1396">
        <v>1.3</v>
      </c>
      <c r="E59" s="1396">
        <v>5.5</v>
      </c>
      <c r="F59" s="1396">
        <v>10.7</v>
      </c>
      <c r="G59" s="1397">
        <v>22.5</v>
      </c>
      <c r="H59" s="1398">
        <v>8.3000000000000007</v>
      </c>
      <c r="I59" s="1396">
        <v>10.8</v>
      </c>
      <c r="J59" s="1396">
        <v>13.8</v>
      </c>
      <c r="K59" s="1396">
        <v>26.1</v>
      </c>
      <c r="L59" s="1399">
        <v>25.5</v>
      </c>
      <c r="M59" s="1400">
        <v>1.1000000000000001</v>
      </c>
      <c r="N59" s="1396">
        <v>0.3</v>
      </c>
      <c r="O59" s="1396">
        <v>1.2</v>
      </c>
      <c r="P59" s="1396">
        <v>2.1</v>
      </c>
      <c r="Q59" s="1397">
        <v>9.6</v>
      </c>
      <c r="R59" s="1398">
        <v>13.4</v>
      </c>
      <c r="S59" s="1396">
        <v>4.2</v>
      </c>
      <c r="T59" s="1396">
        <v>3.7</v>
      </c>
      <c r="U59" s="1396">
        <v>3.1</v>
      </c>
      <c r="V59" s="1396">
        <v>5.6</v>
      </c>
      <c r="W59" s="1396">
        <v>6.2</v>
      </c>
      <c r="X59" s="1396">
        <v>2.6</v>
      </c>
      <c r="Y59" s="1396">
        <v>8.8000000000000007</v>
      </c>
      <c r="Z59" s="1396">
        <v>9.4</v>
      </c>
      <c r="AA59" s="2157">
        <v>2.6</v>
      </c>
      <c r="AB59" s="615"/>
      <c r="AC59" s="615"/>
      <c r="AD59" s="615"/>
      <c r="AE59" s="615"/>
      <c r="AF59" s="615"/>
      <c r="AG59" s="615"/>
      <c r="AH59" s="615"/>
      <c r="AI59" s="615"/>
      <c r="AJ59" s="615"/>
      <c r="AK59" s="615"/>
      <c r="AL59" s="615"/>
      <c r="AM59" s="615"/>
      <c r="AN59" s="615"/>
      <c r="AO59" s="615"/>
      <c r="AP59" s="615"/>
      <c r="AQ59" s="615"/>
      <c r="AR59" s="615"/>
      <c r="AS59" s="615"/>
      <c r="AT59" s="615"/>
      <c r="AU59" s="615"/>
      <c r="AV59" s="615"/>
      <c r="AW59" s="615"/>
      <c r="AX59" s="615"/>
      <c r="AY59" s="615"/>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2107"/>
      <c r="CC59" s="2107"/>
      <c r="CD59" s="2107"/>
      <c r="CE59" s="2107"/>
      <c r="CF59" s="2107"/>
      <c r="CG59" s="2107"/>
      <c r="CH59" s="2107"/>
      <c r="CI59" s="2107"/>
      <c r="CJ59" s="2107"/>
      <c r="CK59" s="2107"/>
      <c r="CL59" s="2107"/>
      <c r="CM59" s="2107"/>
      <c r="CN59" s="2107"/>
      <c r="CO59" s="2107"/>
      <c r="CP59" s="2107"/>
      <c r="CQ59" s="2107"/>
      <c r="CR59" s="2107"/>
      <c r="CS59" s="2107"/>
      <c r="CT59" s="2107"/>
      <c r="CU59" s="2107"/>
      <c r="CV59" s="2107"/>
      <c r="CW59" s="2107"/>
      <c r="CX59" s="2107"/>
      <c r="CY59" s="2107"/>
      <c r="CZ59" s="2107"/>
    </row>
    <row r="60" s="399" customFormat="true" ht="15" customHeight="true" x14ac:dyDescent="0.2">
      <c r="A60" s="2605"/>
      <c r="B60" s="1475" t="s">
        <v>249</v>
      </c>
      <c r="C60" s="1395">
        <v>16.899999999999999</v>
      </c>
      <c r="D60" s="1396">
        <v>21.2</v>
      </c>
      <c r="E60" s="1396">
        <v>30.1</v>
      </c>
      <c r="F60" s="1396">
        <v>38.9</v>
      </c>
      <c r="G60" s="1397">
        <v>18.7</v>
      </c>
      <c r="H60" s="1398">
        <v>37.700000000000003</v>
      </c>
      <c r="I60" s="1396">
        <v>40.799999999999997</v>
      </c>
      <c r="J60" s="1396">
        <v>36.799999999999997</v>
      </c>
      <c r="K60" s="1396">
        <v>24.7</v>
      </c>
      <c r="L60" s="1399">
        <v>11.4</v>
      </c>
      <c r="M60" s="1400">
        <v>16.399999999999999</v>
      </c>
      <c r="N60" s="1396">
        <v>15.6</v>
      </c>
      <c r="O60" s="1396">
        <v>21.6</v>
      </c>
      <c r="P60" s="1396">
        <v>28.8</v>
      </c>
      <c r="Q60" s="1397">
        <v>27.7</v>
      </c>
      <c r="R60" s="1398">
        <v>28.9</v>
      </c>
      <c r="S60" s="1396">
        <v>23.2</v>
      </c>
      <c r="T60" s="1396">
        <v>16.5</v>
      </c>
      <c r="U60" s="1396">
        <v>17.399999999999999</v>
      </c>
      <c r="V60" s="1396">
        <v>17</v>
      </c>
      <c r="W60" s="1396">
        <v>17.5</v>
      </c>
      <c r="X60" s="1396">
        <v>18.7</v>
      </c>
      <c r="Y60" s="1396">
        <v>27.7</v>
      </c>
      <c r="Z60" s="1396">
        <v>36</v>
      </c>
      <c r="AA60" s="2157">
        <v>30.3</v>
      </c>
      <c r="AB60" s="615"/>
      <c r="AC60" s="615"/>
      <c r="AD60" s="615"/>
      <c r="AE60" s="615"/>
      <c r="AF60" s="615"/>
      <c r="AG60" s="615"/>
      <c r="AH60" s="615"/>
      <c r="AI60" s="615"/>
      <c r="AJ60" s="615"/>
      <c r="AK60" s="615"/>
      <c r="AL60" s="615"/>
      <c r="AM60" s="615"/>
      <c r="AN60" s="615"/>
      <c r="AO60" s="615"/>
      <c r="AP60" s="615"/>
      <c r="AQ60" s="615"/>
      <c r="AR60" s="615"/>
      <c r="AS60" s="615"/>
      <c r="AT60" s="615"/>
      <c r="AU60" s="615"/>
      <c r="AV60" s="615"/>
      <c r="AW60" s="615"/>
      <c r="AX60" s="615"/>
      <c r="AY60" s="615"/>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2107"/>
      <c r="CC60" s="2107"/>
      <c r="CD60" s="2107"/>
      <c r="CE60" s="2107"/>
      <c r="CF60" s="2107"/>
      <c r="CG60" s="2107"/>
      <c r="CH60" s="2107"/>
      <c r="CI60" s="2107"/>
      <c r="CJ60" s="2107"/>
      <c r="CK60" s="2107"/>
      <c r="CL60" s="2107"/>
      <c r="CM60" s="2107"/>
      <c r="CN60" s="2107"/>
      <c r="CO60" s="2107"/>
      <c r="CP60" s="2107"/>
      <c r="CQ60" s="2107"/>
      <c r="CR60" s="2107"/>
      <c r="CS60" s="2107"/>
      <c r="CT60" s="2107"/>
      <c r="CU60" s="2107"/>
      <c r="CV60" s="2107"/>
      <c r="CW60" s="2107"/>
      <c r="CX60" s="2107"/>
      <c r="CY60" s="2107"/>
      <c r="CZ60" s="2107"/>
    </row>
    <row r="61" s="399" customFormat="true" ht="15" customHeight="true" x14ac:dyDescent="0.2">
      <c r="A61" s="2605"/>
      <c r="B61" s="1475" t="s">
        <v>250</v>
      </c>
      <c r="C61" s="1395">
        <v>2.6</v>
      </c>
      <c r="D61" s="1396">
        <v>5.0999999999999996</v>
      </c>
      <c r="E61" s="1396">
        <v>7.5</v>
      </c>
      <c r="F61" s="1396">
        <v>11.9</v>
      </c>
      <c r="G61" s="1397">
        <v>6</v>
      </c>
      <c r="H61" s="1398">
        <v>12.8</v>
      </c>
      <c r="I61" s="1396">
        <v>12.5</v>
      </c>
      <c r="J61" s="1396">
        <v>10.6</v>
      </c>
      <c r="K61" s="1396">
        <v>5.0999999999999996</v>
      </c>
      <c r="L61" s="1399">
        <v>5.5</v>
      </c>
      <c r="M61" s="1400">
        <v>3.3</v>
      </c>
      <c r="N61" s="1396">
        <v>2.2999999999999998</v>
      </c>
      <c r="O61" s="1396">
        <v>4.8</v>
      </c>
      <c r="P61" s="1396">
        <v>4.7</v>
      </c>
      <c r="Q61" s="1397">
        <v>9.8000000000000007</v>
      </c>
      <c r="R61" s="1398">
        <v>6.8</v>
      </c>
      <c r="S61" s="1396">
        <v>10.5</v>
      </c>
      <c r="T61" s="1396">
        <v>0.8</v>
      </c>
      <c r="U61" s="1396">
        <v>4.0999999999999996</v>
      </c>
      <c r="V61" s="1396">
        <v>2.5</v>
      </c>
      <c r="W61" s="1396">
        <v>9.8000000000000007</v>
      </c>
      <c r="X61" s="1396">
        <v>20.3</v>
      </c>
      <c r="Y61" s="1396">
        <v>0.8</v>
      </c>
      <c r="Z61" s="1396">
        <v>5.6</v>
      </c>
      <c r="AA61" s="2157">
        <v>0.2</v>
      </c>
      <c r="AB61" s="615"/>
      <c r="AC61" s="615"/>
      <c r="AD61" s="615"/>
      <c r="AE61" s="615"/>
      <c r="AF61" s="615"/>
      <c r="AG61" s="615"/>
      <c r="AH61" s="615"/>
      <c r="AI61" s="615"/>
      <c r="AJ61" s="615"/>
      <c r="AK61" s="615"/>
      <c r="AL61" s="615"/>
      <c r="AM61" s="615"/>
      <c r="AN61" s="615"/>
      <c r="AO61" s="615"/>
      <c r="AP61" s="615"/>
      <c r="AQ61" s="615"/>
      <c r="AR61" s="615"/>
      <c r="AS61" s="615"/>
      <c r="AT61" s="615"/>
      <c r="AU61" s="615"/>
      <c r="AV61" s="615"/>
      <c r="AW61" s="615"/>
      <c r="AX61" s="615"/>
      <c r="AY61" s="615"/>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2107"/>
      <c r="CC61" s="2107"/>
      <c r="CD61" s="2107"/>
      <c r="CE61" s="2107"/>
      <c r="CF61" s="2107"/>
      <c r="CG61" s="2107"/>
      <c r="CH61" s="2107"/>
      <c r="CI61" s="2107"/>
      <c r="CJ61" s="2107"/>
      <c r="CK61" s="2107"/>
      <c r="CL61" s="2107"/>
      <c r="CM61" s="2107"/>
      <c r="CN61" s="2107"/>
      <c r="CO61" s="2107"/>
      <c r="CP61" s="2107"/>
      <c r="CQ61" s="2107"/>
      <c r="CR61" s="2107"/>
      <c r="CS61" s="2107"/>
      <c r="CT61" s="2107"/>
      <c r="CU61" s="2107"/>
      <c r="CV61" s="2107"/>
      <c r="CW61" s="2107"/>
      <c r="CX61" s="2107"/>
      <c r="CY61" s="2107"/>
      <c r="CZ61" s="2107"/>
    </row>
    <row r="62" s="399" customFormat="true" ht="15" customHeight="true" x14ac:dyDescent="0.2">
      <c r="A62" s="2605"/>
      <c r="B62" s="1475" t="s">
        <v>251</v>
      </c>
      <c r="C62" s="1395">
        <v>2.9</v>
      </c>
      <c r="D62" s="1396">
        <v>4.0999999999999996</v>
      </c>
      <c r="E62" s="1396">
        <v>6.4</v>
      </c>
      <c r="F62" s="1396">
        <v>8.6</v>
      </c>
      <c r="G62" s="1397">
        <v>7.1</v>
      </c>
      <c r="H62" s="1398">
        <v>9.6999999999999993</v>
      </c>
      <c r="I62" s="1396">
        <v>9.1999999999999993</v>
      </c>
      <c r="J62" s="1396">
        <v>6.7</v>
      </c>
      <c r="K62" s="1396">
        <v>5.6</v>
      </c>
      <c r="L62" s="1399">
        <v>4.2</v>
      </c>
      <c r="M62" s="1400">
        <v>2</v>
      </c>
      <c r="N62" s="1396">
        <v>3.7</v>
      </c>
      <c r="O62" s="1396">
        <v>4.2</v>
      </c>
      <c r="P62" s="1396">
        <v>4.8</v>
      </c>
      <c r="Q62" s="1397">
        <v>10.5</v>
      </c>
      <c r="R62" s="1398">
        <v>6</v>
      </c>
      <c r="S62" s="1396">
        <v>11.4</v>
      </c>
      <c r="T62" s="1396">
        <v>0.8</v>
      </c>
      <c r="U62" s="1396">
        <v>0.1</v>
      </c>
      <c r="V62" s="1396">
        <v>1.4</v>
      </c>
      <c r="W62" s="1396">
        <v>8.4</v>
      </c>
      <c r="X62" s="1396">
        <v>10.8</v>
      </c>
      <c r="Y62" s="1396">
        <v>3.6</v>
      </c>
      <c r="Z62" s="1396">
        <v>3.5</v>
      </c>
      <c r="AA62" s="2157">
        <v>0.1</v>
      </c>
      <c r="AB62" s="615"/>
      <c r="AC62" s="615"/>
      <c r="AD62" s="615"/>
      <c r="AE62" s="615"/>
      <c r="AF62" s="615"/>
      <c r="AG62" s="615"/>
      <c r="AH62" s="615"/>
      <c r="AI62" s="615"/>
      <c r="AJ62" s="615"/>
      <c r="AK62" s="615"/>
      <c r="AL62" s="615"/>
      <c r="AM62" s="615"/>
      <c r="AN62" s="615"/>
      <c r="AO62" s="615"/>
      <c r="AP62" s="615"/>
      <c r="AQ62" s="615"/>
      <c r="AR62" s="615"/>
      <c r="AS62" s="615"/>
      <c r="AT62" s="615"/>
      <c r="AU62" s="615"/>
      <c r="AV62" s="615"/>
      <c r="AW62" s="615"/>
      <c r="AX62" s="615"/>
      <c r="AY62" s="615"/>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2107"/>
      <c r="CC62" s="2107"/>
      <c r="CD62" s="2107"/>
      <c r="CE62" s="2107"/>
      <c r="CF62" s="2107"/>
      <c r="CG62" s="2107"/>
      <c r="CH62" s="2107"/>
      <c r="CI62" s="2107"/>
      <c r="CJ62" s="2107"/>
      <c r="CK62" s="2107"/>
      <c r="CL62" s="2107"/>
      <c r="CM62" s="2107"/>
      <c r="CN62" s="2107"/>
      <c r="CO62" s="2107"/>
      <c r="CP62" s="2107"/>
      <c r="CQ62" s="2107"/>
      <c r="CR62" s="2107"/>
      <c r="CS62" s="2107"/>
      <c r="CT62" s="2107"/>
      <c r="CU62" s="2107"/>
      <c r="CV62" s="2107"/>
      <c r="CW62" s="2107"/>
      <c r="CX62" s="2107"/>
      <c r="CY62" s="2107"/>
      <c r="CZ62" s="2107"/>
    </row>
    <row r="63" s="399" customFormat="true" ht="15" customHeight="true" x14ac:dyDescent="0.2">
      <c r="A63" s="2605"/>
      <c r="B63" s="1475" t="s">
        <v>252</v>
      </c>
      <c r="C63" s="1395">
        <v>4</v>
      </c>
      <c r="D63" s="1396">
        <v>6</v>
      </c>
      <c r="E63" s="1396">
        <v>5.9</v>
      </c>
      <c r="F63" s="1396">
        <v>4</v>
      </c>
      <c r="G63" s="1397">
        <v>1.1000000000000001</v>
      </c>
      <c r="H63" s="1398">
        <v>5.2</v>
      </c>
      <c r="I63" s="1396">
        <v>4.5999999999999996</v>
      </c>
      <c r="J63" s="1396">
        <v>1.9</v>
      </c>
      <c r="K63" s="1396">
        <v>1.1000000000000001</v>
      </c>
      <c r="L63" s="1399">
        <v>0.3</v>
      </c>
      <c r="M63" s="1400">
        <v>2.8</v>
      </c>
      <c r="N63" s="1396">
        <v>5</v>
      </c>
      <c r="O63" s="1396">
        <v>6.7</v>
      </c>
      <c r="P63" s="1396">
        <v>5.8</v>
      </c>
      <c r="Q63" s="1397">
        <v>5.7</v>
      </c>
      <c r="R63" s="1398">
        <v>3</v>
      </c>
      <c r="S63" s="1396">
        <v>7.3</v>
      </c>
      <c r="T63" s="1396">
        <v>3.1</v>
      </c>
      <c r="U63" s="1396">
        <v>1.9</v>
      </c>
      <c r="V63" s="1396">
        <v>8.8000000000000007</v>
      </c>
      <c r="W63" s="1396">
        <v>5</v>
      </c>
      <c r="X63" s="1396">
        <v>4</v>
      </c>
      <c r="Y63" s="1396">
        <v>2.8</v>
      </c>
      <c r="Z63" s="1396">
        <v>5.8</v>
      </c>
      <c r="AA63" s="2157">
        <v>2.7</v>
      </c>
      <c r="AB63" s="615"/>
      <c r="AC63" s="615"/>
      <c r="AD63" s="615"/>
      <c r="AE63" s="615"/>
      <c r="AF63" s="615"/>
      <c r="AG63" s="615"/>
      <c r="AH63" s="615"/>
      <c r="AI63" s="615"/>
      <c r="AJ63" s="615"/>
      <c r="AK63" s="615"/>
      <c r="AL63" s="615"/>
      <c r="AM63" s="615"/>
      <c r="AN63" s="615"/>
      <c r="AO63" s="615"/>
      <c r="AP63" s="615"/>
      <c r="AQ63" s="615"/>
      <c r="AR63" s="615"/>
      <c r="AS63" s="615"/>
      <c r="AT63" s="615"/>
      <c r="AU63" s="615"/>
      <c r="AV63" s="615"/>
      <c r="AW63" s="615"/>
      <c r="AX63" s="615"/>
      <c r="AY63" s="615"/>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2107"/>
      <c r="CC63" s="2107"/>
      <c r="CD63" s="2107"/>
      <c r="CE63" s="2107"/>
      <c r="CF63" s="2107"/>
      <c r="CG63" s="2107"/>
      <c r="CH63" s="2107"/>
      <c r="CI63" s="2107"/>
      <c r="CJ63" s="2107"/>
      <c r="CK63" s="2107"/>
      <c r="CL63" s="2107"/>
      <c r="CM63" s="2107"/>
      <c r="CN63" s="2107"/>
      <c r="CO63" s="2107"/>
      <c r="CP63" s="2107"/>
      <c r="CQ63" s="2107"/>
      <c r="CR63" s="2107"/>
      <c r="CS63" s="2107"/>
      <c r="CT63" s="2107"/>
      <c r="CU63" s="2107"/>
      <c r="CV63" s="2107"/>
      <c r="CW63" s="2107"/>
      <c r="CX63" s="2107"/>
      <c r="CY63" s="2107"/>
      <c r="CZ63" s="2107"/>
    </row>
    <row r="64" s="399" customFormat="true" ht="15" customHeight="true" x14ac:dyDescent="0.2">
      <c r="A64" s="2605"/>
      <c r="B64" s="1475" t="s">
        <v>253</v>
      </c>
      <c r="C64" s="1395">
        <v>7.5</v>
      </c>
      <c r="D64" s="1396">
        <v>7.1</v>
      </c>
      <c r="E64" s="1396">
        <v>6.2</v>
      </c>
      <c r="F64" s="1396">
        <v>1</v>
      </c>
      <c r="G64" s="1397">
        <v>1</v>
      </c>
      <c r="H64" s="1398">
        <v>0.9</v>
      </c>
      <c r="I64" s="1396">
        <v>1</v>
      </c>
      <c r="J64" s="1396">
        <v>0.6</v>
      </c>
      <c r="K64" s="1396">
        <v>0.6</v>
      </c>
      <c r="L64" s="1399">
        <v>0</v>
      </c>
      <c r="M64" s="1400">
        <v>7.4</v>
      </c>
      <c r="N64" s="1396">
        <v>8.3000000000000007</v>
      </c>
      <c r="O64" s="1396">
        <v>7.3</v>
      </c>
      <c r="P64" s="1396">
        <v>7.9</v>
      </c>
      <c r="Q64" s="1397">
        <v>4.0999999999999996</v>
      </c>
      <c r="R64" s="1398">
        <v>3.9</v>
      </c>
      <c r="S64" s="1396">
        <v>3.1</v>
      </c>
      <c r="T64" s="1396">
        <v>5.5</v>
      </c>
      <c r="U64" s="1396">
        <v>5.7</v>
      </c>
      <c r="V64" s="1396">
        <v>4</v>
      </c>
      <c r="W64" s="1396">
        <v>4.2</v>
      </c>
      <c r="X64" s="1396">
        <v>12.1</v>
      </c>
      <c r="Y64" s="1396">
        <v>3</v>
      </c>
      <c r="Z64" s="1396">
        <v>5.5</v>
      </c>
      <c r="AA64" s="2157">
        <v>8</v>
      </c>
      <c r="AB64" s="615"/>
      <c r="AC64" s="615"/>
      <c r="AD64" s="615"/>
      <c r="AE64" s="615"/>
      <c r="AF64" s="615"/>
      <c r="AG64" s="615"/>
      <c r="AH64" s="615"/>
      <c r="AI64" s="615"/>
      <c r="AJ64" s="615"/>
      <c r="AK64" s="615"/>
      <c r="AL64" s="615"/>
      <c r="AM64" s="615"/>
      <c r="AN64" s="615"/>
      <c r="AO64" s="615"/>
      <c r="AP64" s="615"/>
      <c r="AQ64" s="615"/>
      <c r="AR64" s="615"/>
      <c r="AS64" s="615"/>
      <c r="AT64" s="615"/>
      <c r="AU64" s="615"/>
      <c r="AV64" s="615"/>
      <c r="AW64" s="615"/>
      <c r="AX64" s="615"/>
      <c r="AY64" s="615"/>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2107"/>
      <c r="CC64" s="2107"/>
      <c r="CD64" s="2107"/>
      <c r="CE64" s="2107"/>
      <c r="CF64" s="2107"/>
      <c r="CG64" s="2107"/>
      <c r="CH64" s="2107"/>
      <c r="CI64" s="2107"/>
      <c r="CJ64" s="2107"/>
      <c r="CK64" s="2107"/>
      <c r="CL64" s="2107"/>
      <c r="CM64" s="2107"/>
      <c r="CN64" s="2107"/>
      <c r="CO64" s="2107"/>
      <c r="CP64" s="2107"/>
      <c r="CQ64" s="2107"/>
      <c r="CR64" s="2107"/>
      <c r="CS64" s="2107"/>
      <c r="CT64" s="2107"/>
      <c r="CU64" s="2107"/>
      <c r="CV64" s="2107"/>
      <c r="CW64" s="2107"/>
      <c r="CX64" s="2107"/>
      <c r="CY64" s="2107"/>
      <c r="CZ64" s="2107"/>
    </row>
    <row r="65" s="399" customFormat="true" ht="15" customHeight="true" x14ac:dyDescent="0.2">
      <c r="A65" s="2605"/>
      <c r="B65" s="1475" t="s">
        <v>254</v>
      </c>
      <c r="C65" s="1395">
        <v>54.3</v>
      </c>
      <c r="D65" s="1396">
        <v>40.6</v>
      </c>
      <c r="E65" s="1396">
        <v>25.2</v>
      </c>
      <c r="F65" s="1396">
        <v>4.9000000000000004</v>
      </c>
      <c r="G65" s="1397">
        <v>1.2</v>
      </c>
      <c r="H65" s="1398">
        <v>10.6</v>
      </c>
      <c r="I65" s="1396">
        <v>2.7</v>
      </c>
      <c r="J65" s="1396">
        <v>1.1000000000000001</v>
      </c>
      <c r="K65" s="1396">
        <v>1.1000000000000001</v>
      </c>
      <c r="L65" s="1399">
        <v>0.7</v>
      </c>
      <c r="M65" s="1400">
        <v>56</v>
      </c>
      <c r="N65" s="1396">
        <v>52</v>
      </c>
      <c r="O65" s="1396">
        <v>40</v>
      </c>
      <c r="P65" s="1396">
        <v>32.9</v>
      </c>
      <c r="Q65" s="1397">
        <v>13.1</v>
      </c>
      <c r="R65" s="1398">
        <v>11.6</v>
      </c>
      <c r="S65" s="1396">
        <v>16.5</v>
      </c>
      <c r="T65" s="1396">
        <v>58.4</v>
      </c>
      <c r="U65" s="1396">
        <v>55.4</v>
      </c>
      <c r="V65" s="1396">
        <v>43.7</v>
      </c>
      <c r="W65" s="1396">
        <v>32.4</v>
      </c>
      <c r="X65" s="1396">
        <v>15.3</v>
      </c>
      <c r="Y65" s="1396">
        <v>27.5</v>
      </c>
      <c r="Z65" s="1396">
        <v>29.5</v>
      </c>
      <c r="AA65" s="2157">
        <v>42.6</v>
      </c>
      <c r="AB65" s="615"/>
      <c r="AC65" s="615"/>
      <c r="AD65" s="615"/>
      <c r="AE65" s="615"/>
      <c r="AF65" s="615"/>
      <c r="AG65" s="615"/>
      <c r="AH65" s="615"/>
      <c r="AI65" s="615"/>
      <c r="AJ65" s="615"/>
      <c r="AK65" s="615"/>
      <c r="AL65" s="615"/>
      <c r="AM65" s="615"/>
      <c r="AN65" s="615"/>
      <c r="AO65" s="615"/>
      <c r="AP65" s="615"/>
      <c r="AQ65" s="615"/>
      <c r="AR65" s="615"/>
      <c r="AS65" s="615"/>
      <c r="AT65" s="615"/>
      <c r="AU65" s="615"/>
      <c r="AV65" s="615"/>
      <c r="AW65" s="615"/>
      <c r="AX65" s="615"/>
      <c r="AY65" s="615"/>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2107"/>
      <c r="CC65" s="2107"/>
      <c r="CD65" s="2107"/>
      <c r="CE65" s="2107"/>
      <c r="CF65" s="2107"/>
      <c r="CG65" s="2107"/>
      <c r="CH65" s="2107"/>
      <c r="CI65" s="2107"/>
      <c r="CJ65" s="2107"/>
      <c r="CK65" s="2107"/>
      <c r="CL65" s="2107"/>
      <c r="CM65" s="2107"/>
      <c r="CN65" s="2107"/>
      <c r="CO65" s="2107"/>
      <c r="CP65" s="2107"/>
      <c r="CQ65" s="2107"/>
      <c r="CR65" s="2107"/>
      <c r="CS65" s="2107"/>
      <c r="CT65" s="2107"/>
      <c r="CU65" s="2107"/>
      <c r="CV65" s="2107"/>
      <c r="CW65" s="2107"/>
      <c r="CX65" s="2107"/>
      <c r="CY65" s="2107"/>
      <c r="CZ65" s="2107"/>
    </row>
    <row r="66" s="399" customFormat="true" ht="15" customHeight="true" x14ac:dyDescent="0.2">
      <c r="A66" s="2605"/>
      <c r="B66" s="1475" t="s">
        <v>170</v>
      </c>
      <c r="C66" s="1395">
        <v>1.6</v>
      </c>
      <c r="D66" s="1396">
        <v>4.5</v>
      </c>
      <c r="E66" s="1396">
        <v>4.3</v>
      </c>
      <c r="F66" s="1396">
        <v>1.2</v>
      </c>
      <c r="G66" s="1397">
        <v>0.5</v>
      </c>
      <c r="H66" s="1398">
        <v>2.7</v>
      </c>
      <c r="I66" s="1396">
        <v>0.9</v>
      </c>
      <c r="J66" s="1396">
        <v>0.7</v>
      </c>
      <c r="K66" s="1396">
        <v>0.7</v>
      </c>
      <c r="L66" s="1399">
        <v>0.1</v>
      </c>
      <c r="M66" s="1400">
        <v>1.5</v>
      </c>
      <c r="N66" s="1396">
        <v>2.2000000000000002</v>
      </c>
      <c r="O66" s="1396">
        <v>5.0999999999999996</v>
      </c>
      <c r="P66" s="1396">
        <v>5</v>
      </c>
      <c r="Q66" s="1397">
        <v>2.5</v>
      </c>
      <c r="R66" s="1398">
        <v>2.7</v>
      </c>
      <c r="S66" s="1396">
        <v>0.3</v>
      </c>
      <c r="T66" s="1396">
        <v>2.2999999999999998</v>
      </c>
      <c r="U66" s="1396">
        <v>5.2</v>
      </c>
      <c r="V66" s="1396">
        <v>3.6</v>
      </c>
      <c r="W66" s="1396">
        <v>0</v>
      </c>
      <c r="X66" s="1396">
        <v>0</v>
      </c>
      <c r="Y66" s="1396">
        <v>9.5</v>
      </c>
      <c r="Z66" s="1396">
        <v>0</v>
      </c>
      <c r="AA66" s="2157">
        <v>5.8</v>
      </c>
      <c r="AB66" s="615"/>
      <c r="AC66" s="615"/>
      <c r="AD66" s="615"/>
      <c r="AE66" s="615"/>
      <c r="AF66" s="615"/>
      <c r="AG66" s="615"/>
      <c r="AH66" s="615"/>
      <c r="AI66" s="615"/>
      <c r="AJ66" s="615"/>
      <c r="AK66" s="615"/>
      <c r="AL66" s="615"/>
      <c r="AM66" s="615"/>
      <c r="AN66" s="615"/>
      <c r="AO66" s="615"/>
      <c r="AP66" s="615"/>
      <c r="AQ66" s="615"/>
      <c r="AR66" s="615"/>
      <c r="AS66" s="615"/>
      <c r="AT66" s="615"/>
      <c r="AU66" s="615"/>
      <c r="AV66" s="615"/>
      <c r="AW66" s="615"/>
      <c r="AX66" s="615"/>
      <c r="AY66" s="615"/>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2107"/>
      <c r="CC66" s="2107"/>
      <c r="CD66" s="2107"/>
      <c r="CE66" s="2107"/>
      <c r="CF66" s="2107"/>
      <c r="CG66" s="2107"/>
      <c r="CH66" s="2107"/>
      <c r="CI66" s="2107"/>
      <c r="CJ66" s="2107"/>
      <c r="CK66" s="2107"/>
      <c r="CL66" s="2107"/>
      <c r="CM66" s="2107"/>
      <c r="CN66" s="2107"/>
      <c r="CO66" s="2107"/>
      <c r="CP66" s="2107"/>
      <c r="CQ66" s="2107"/>
      <c r="CR66" s="2107"/>
      <c r="CS66" s="2107"/>
      <c r="CT66" s="2107"/>
      <c r="CU66" s="2107"/>
      <c r="CV66" s="2107"/>
      <c r="CW66" s="2107"/>
      <c r="CX66" s="2107"/>
      <c r="CY66" s="2107"/>
      <c r="CZ66" s="2107"/>
    </row>
    <row r="67" s="399" customFormat="true" ht="15" customHeight="true" x14ac:dyDescent="0.2">
      <c r="A67" s="2605"/>
      <c r="B67" s="1475" t="s">
        <v>171</v>
      </c>
      <c r="C67" s="1395">
        <v>0</v>
      </c>
      <c r="D67" s="1396">
        <v>0.2</v>
      </c>
      <c r="E67" s="1396">
        <v>1.1000000000000001</v>
      </c>
      <c r="F67" s="1396">
        <v>2.9</v>
      </c>
      <c r="G67" s="1397">
        <v>3.4</v>
      </c>
      <c r="H67" s="1398">
        <v>3</v>
      </c>
      <c r="I67" s="1396">
        <v>3.4</v>
      </c>
      <c r="J67" s="1396">
        <v>4.4000000000000004</v>
      </c>
      <c r="K67" s="1396">
        <v>5.2</v>
      </c>
      <c r="L67" s="1399">
        <v>2.2000000000000002</v>
      </c>
      <c r="M67" s="1400">
        <v>0</v>
      </c>
      <c r="N67" s="1396">
        <v>0</v>
      </c>
      <c r="O67" s="1396">
        <v>0.3</v>
      </c>
      <c r="P67" s="1396">
        <v>0.1</v>
      </c>
      <c r="Q67" s="1397">
        <v>0.6</v>
      </c>
      <c r="R67" s="1398">
        <v>1.8</v>
      </c>
      <c r="S67" s="1396">
        <v>0</v>
      </c>
      <c r="T67" s="1396">
        <v>0</v>
      </c>
      <c r="U67" s="1396">
        <v>0</v>
      </c>
      <c r="V67" s="1396">
        <v>2.2999999999999998</v>
      </c>
      <c r="W67" s="1396">
        <v>2.9</v>
      </c>
      <c r="X67" s="1396">
        <v>0</v>
      </c>
      <c r="Y67" s="1396">
        <v>8</v>
      </c>
      <c r="Z67" s="1396">
        <v>0</v>
      </c>
      <c r="AA67" s="2157">
        <v>0.3</v>
      </c>
      <c r="AB67" s="615"/>
      <c r="AC67" s="615"/>
      <c r="AD67" s="615"/>
      <c r="AE67" s="615"/>
      <c r="AF67" s="615"/>
      <c r="AG67" s="615"/>
      <c r="AH67" s="615"/>
      <c r="AI67" s="615"/>
      <c r="AJ67" s="615"/>
      <c r="AK67" s="615"/>
      <c r="AL67" s="615"/>
      <c r="AM67" s="615"/>
      <c r="AN67" s="615"/>
      <c r="AO67" s="615"/>
      <c r="AP67" s="615"/>
      <c r="AQ67" s="615"/>
      <c r="AR67" s="615"/>
      <c r="AS67" s="615"/>
      <c r="AT67" s="615"/>
      <c r="AU67" s="615"/>
      <c r="AV67" s="615"/>
      <c r="AW67" s="615"/>
      <c r="AX67" s="615"/>
      <c r="AY67" s="615"/>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2107"/>
      <c r="CC67" s="2107"/>
      <c r="CD67" s="2107"/>
      <c r="CE67" s="2107"/>
      <c r="CF67" s="2107"/>
      <c r="CG67" s="2107"/>
      <c r="CH67" s="2107"/>
      <c r="CI67" s="2107"/>
      <c r="CJ67" s="2107"/>
      <c r="CK67" s="2107"/>
      <c r="CL67" s="2107"/>
      <c r="CM67" s="2107"/>
      <c r="CN67" s="2107"/>
      <c r="CO67" s="2107"/>
      <c r="CP67" s="2107"/>
      <c r="CQ67" s="2107"/>
      <c r="CR67" s="2107"/>
      <c r="CS67" s="2107"/>
      <c r="CT67" s="2107"/>
      <c r="CU67" s="2107"/>
      <c r="CV67" s="2107"/>
      <c r="CW67" s="2107"/>
      <c r="CX67" s="2107"/>
      <c r="CY67" s="2107"/>
      <c r="CZ67" s="2107"/>
    </row>
    <row r="68" s="399" customFormat="true" ht="15" customHeight="true" x14ac:dyDescent="0.2">
      <c r="A68" s="2605"/>
      <c r="B68" s="1475" t="s">
        <v>255</v>
      </c>
      <c r="C68" s="1395">
        <v>0.4</v>
      </c>
      <c r="D68" s="1396">
        <v>0.1</v>
      </c>
      <c r="E68" s="1396">
        <v>0.2</v>
      </c>
      <c r="F68" s="1396">
        <v>0.6</v>
      </c>
      <c r="G68" s="1397">
        <v>0.2</v>
      </c>
      <c r="H68" s="1398">
        <v>0.5</v>
      </c>
      <c r="I68" s="1396">
        <v>1.3</v>
      </c>
      <c r="J68" s="1396">
        <v>0.3</v>
      </c>
      <c r="K68" s="1396">
        <v>0.3</v>
      </c>
      <c r="L68" s="1399">
        <v>0.1</v>
      </c>
      <c r="M68" s="1400">
        <v>0.7</v>
      </c>
      <c r="N68" s="1396">
        <v>0</v>
      </c>
      <c r="O68" s="1396">
        <v>0.1</v>
      </c>
      <c r="P68" s="1396">
        <v>0</v>
      </c>
      <c r="Q68" s="1397">
        <v>0</v>
      </c>
      <c r="R68" s="1398">
        <v>0.4</v>
      </c>
      <c r="S68" s="1396">
        <v>0.2</v>
      </c>
      <c r="T68" s="1396">
        <v>0.1</v>
      </c>
      <c r="U68" s="1396">
        <v>0.4</v>
      </c>
      <c r="V68" s="1396">
        <v>0.9</v>
      </c>
      <c r="W68" s="1396">
        <v>0</v>
      </c>
      <c r="X68" s="1396">
        <v>0.1</v>
      </c>
      <c r="Y68" s="1396">
        <v>0.5</v>
      </c>
      <c r="Z68" s="1396">
        <v>0.4</v>
      </c>
      <c r="AA68" s="2157">
        <v>0</v>
      </c>
      <c r="AB68" s="615"/>
      <c r="AC68" s="615"/>
      <c r="AD68" s="615"/>
      <c r="AE68" s="615"/>
      <c r="AF68" s="615"/>
      <c r="AG68" s="615"/>
      <c r="AH68" s="615"/>
      <c r="AI68" s="615"/>
      <c r="AJ68" s="615"/>
      <c r="AK68" s="615"/>
      <c r="AL68" s="615"/>
      <c r="AM68" s="615"/>
      <c r="AN68" s="615"/>
      <c r="AO68" s="615"/>
      <c r="AP68" s="615"/>
      <c r="AQ68" s="615"/>
      <c r="AR68" s="615"/>
      <c r="AS68" s="615"/>
      <c r="AT68" s="615"/>
      <c r="AU68" s="615"/>
      <c r="AV68" s="615"/>
      <c r="AW68" s="615"/>
      <c r="AX68" s="615"/>
      <c r="AY68" s="615"/>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2107"/>
      <c r="CC68" s="2107"/>
      <c r="CD68" s="2107"/>
      <c r="CE68" s="2107"/>
      <c r="CF68" s="2107"/>
      <c r="CG68" s="2107"/>
      <c r="CH68" s="2107"/>
      <c r="CI68" s="2107"/>
      <c r="CJ68" s="2107"/>
      <c r="CK68" s="2107"/>
      <c r="CL68" s="2107"/>
      <c r="CM68" s="2107"/>
      <c r="CN68" s="2107"/>
      <c r="CO68" s="2107"/>
      <c r="CP68" s="2107"/>
      <c r="CQ68" s="2107"/>
      <c r="CR68" s="2107"/>
      <c r="CS68" s="2107"/>
      <c r="CT68" s="2107"/>
      <c r="CU68" s="2107"/>
      <c r="CV68" s="2107"/>
      <c r="CW68" s="2107"/>
      <c r="CX68" s="2107"/>
      <c r="CY68" s="2107"/>
      <c r="CZ68" s="2107"/>
    </row>
    <row r="69" s="399" customFormat="true" ht="15" customHeight="true" x14ac:dyDescent="0.2">
      <c r="A69" s="2605"/>
      <c r="B69" s="1475" t="s">
        <v>256</v>
      </c>
      <c r="C69" s="1395">
        <v>8.1999999999999993</v>
      </c>
      <c r="D69" s="1396">
        <v>8.9</v>
      </c>
      <c r="E69" s="1396">
        <v>5.4</v>
      </c>
      <c r="F69" s="1396">
        <v>1</v>
      </c>
      <c r="G69" s="1397">
        <v>0</v>
      </c>
      <c r="H69" s="1398">
        <v>3</v>
      </c>
      <c r="I69" s="1396">
        <v>0.1</v>
      </c>
      <c r="J69" s="1396">
        <v>0</v>
      </c>
      <c r="K69" s="1396">
        <v>0</v>
      </c>
      <c r="L69" s="1399">
        <v>0</v>
      </c>
      <c r="M69" s="1400">
        <v>8.6999999999999993</v>
      </c>
      <c r="N69" s="1396">
        <v>9.6</v>
      </c>
      <c r="O69" s="1396">
        <v>8</v>
      </c>
      <c r="P69" s="1396">
        <v>6.9</v>
      </c>
      <c r="Q69" s="1397">
        <v>2.7</v>
      </c>
      <c r="R69" s="1398">
        <v>0.6</v>
      </c>
      <c r="S69" s="1396">
        <v>15.3</v>
      </c>
      <c r="T69" s="1396">
        <v>7</v>
      </c>
      <c r="U69" s="1396">
        <v>3.5</v>
      </c>
      <c r="V69" s="1396">
        <v>7.3</v>
      </c>
      <c r="W69" s="1396">
        <v>0.9</v>
      </c>
      <c r="X69" s="1396">
        <v>11.6</v>
      </c>
      <c r="Y69" s="1396">
        <v>2.7</v>
      </c>
      <c r="Z69" s="1396">
        <v>1.7</v>
      </c>
      <c r="AA69" s="2157">
        <v>4.8</v>
      </c>
      <c r="AB69" s="615"/>
      <c r="AC69" s="615"/>
      <c r="AD69" s="615"/>
      <c r="AE69" s="615"/>
      <c r="AF69" s="615"/>
      <c r="AG69" s="615"/>
      <c r="AH69" s="615"/>
      <c r="AI69" s="615"/>
      <c r="AJ69" s="615"/>
      <c r="AK69" s="615"/>
      <c r="AL69" s="615"/>
      <c r="AM69" s="615"/>
      <c r="AN69" s="615"/>
      <c r="AO69" s="615"/>
      <c r="AP69" s="615"/>
      <c r="AQ69" s="615"/>
      <c r="AR69" s="615"/>
      <c r="AS69" s="615"/>
      <c r="AT69" s="615"/>
      <c r="AU69" s="615"/>
      <c r="AV69" s="615"/>
      <c r="AW69" s="615"/>
      <c r="AX69" s="615"/>
      <c r="AY69" s="615"/>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2107"/>
      <c r="CC69" s="2107"/>
      <c r="CD69" s="2107"/>
      <c r="CE69" s="2107"/>
      <c r="CF69" s="2107"/>
      <c r="CG69" s="2107"/>
      <c r="CH69" s="2107"/>
      <c r="CI69" s="2107"/>
      <c r="CJ69" s="2107"/>
      <c r="CK69" s="2107"/>
      <c r="CL69" s="2107"/>
      <c r="CM69" s="2107"/>
      <c r="CN69" s="2107"/>
      <c r="CO69" s="2107"/>
      <c r="CP69" s="2107"/>
      <c r="CQ69" s="2107"/>
      <c r="CR69" s="2107"/>
      <c r="CS69" s="2107"/>
      <c r="CT69" s="2107"/>
      <c r="CU69" s="2107"/>
      <c r="CV69" s="2107"/>
      <c r="CW69" s="2107"/>
      <c r="CX69" s="2107"/>
      <c r="CY69" s="2107"/>
      <c r="CZ69" s="2107"/>
    </row>
    <row r="70" s="399" customFormat="true" ht="15" customHeight="true" x14ac:dyDescent="0.2">
      <c r="A70" s="2605"/>
      <c r="B70" s="1475" t="s">
        <v>257</v>
      </c>
      <c r="C70" s="1395">
        <v>0.6</v>
      </c>
      <c r="D70" s="1396">
        <v>0.5</v>
      </c>
      <c r="E70" s="1396">
        <v>0.7</v>
      </c>
      <c r="F70" s="1396">
        <v>7.6</v>
      </c>
      <c r="G70" s="1397">
        <v>15.7</v>
      </c>
      <c r="H70" s="1398">
        <v>2.4</v>
      </c>
      <c r="I70" s="1396">
        <v>6.7</v>
      </c>
      <c r="J70" s="1396">
        <v>11.5</v>
      </c>
      <c r="K70" s="1396">
        <v>13.1</v>
      </c>
      <c r="L70" s="1399">
        <v>20.2</v>
      </c>
      <c r="M70" s="1400">
        <v>0.2</v>
      </c>
      <c r="N70" s="1396">
        <v>1</v>
      </c>
      <c r="O70" s="1396">
        <v>0.5</v>
      </c>
      <c r="P70" s="1396">
        <v>0.2</v>
      </c>
      <c r="Q70" s="1397">
        <v>5.6</v>
      </c>
      <c r="R70" s="1398">
        <v>9.6999999999999993</v>
      </c>
      <c r="S70" s="1396">
        <v>4.7</v>
      </c>
      <c r="T70" s="1396">
        <v>0.4</v>
      </c>
      <c r="U70" s="1396">
        <v>1.2</v>
      </c>
      <c r="V70" s="1396">
        <v>0.8</v>
      </c>
      <c r="W70" s="1396">
        <v>5.0999999999999996</v>
      </c>
      <c r="X70" s="1396">
        <v>1.2</v>
      </c>
      <c r="Y70" s="1396">
        <v>1.1000000000000001</v>
      </c>
      <c r="Z70" s="1396">
        <v>0.4</v>
      </c>
      <c r="AA70" s="2157">
        <v>0.2</v>
      </c>
      <c r="AB70" s="615"/>
      <c r="AC70" s="615"/>
      <c r="AD70" s="615"/>
      <c r="AE70" s="615"/>
      <c r="AF70" s="615"/>
      <c r="AG70" s="615"/>
      <c r="AH70" s="615"/>
      <c r="AI70" s="615"/>
      <c r="AJ70" s="615"/>
      <c r="AK70" s="615"/>
      <c r="AL70" s="615"/>
      <c r="AM70" s="615"/>
      <c r="AN70" s="615"/>
      <c r="AO70" s="615"/>
      <c r="AP70" s="615"/>
      <c r="AQ70" s="615"/>
      <c r="AR70" s="615"/>
      <c r="AS70" s="615"/>
      <c r="AT70" s="615"/>
      <c r="AU70" s="615"/>
      <c r="AV70" s="615"/>
      <c r="AW70" s="615"/>
      <c r="AX70" s="615"/>
      <c r="AY70" s="615"/>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2107"/>
      <c r="CC70" s="2107"/>
      <c r="CD70" s="2107"/>
      <c r="CE70" s="2107"/>
      <c r="CF70" s="2107"/>
      <c r="CG70" s="2107"/>
      <c r="CH70" s="2107"/>
      <c r="CI70" s="2107"/>
      <c r="CJ70" s="2107"/>
      <c r="CK70" s="2107"/>
      <c r="CL70" s="2107"/>
      <c r="CM70" s="2107"/>
      <c r="CN70" s="2107"/>
      <c r="CO70" s="2107"/>
      <c r="CP70" s="2107"/>
      <c r="CQ70" s="2107"/>
      <c r="CR70" s="2107"/>
      <c r="CS70" s="2107"/>
      <c r="CT70" s="2107"/>
      <c r="CU70" s="2107"/>
      <c r="CV70" s="2107"/>
      <c r="CW70" s="2107"/>
      <c r="CX70" s="2107"/>
      <c r="CY70" s="2107"/>
      <c r="CZ70" s="2107"/>
    </row>
    <row r="71" s="399" customFormat="true" ht="15" customHeight="true" x14ac:dyDescent="0.2">
      <c r="A71" s="2605"/>
      <c r="B71" s="1475" t="s">
        <v>172</v>
      </c>
      <c r="C71" s="1395">
        <v>0</v>
      </c>
      <c r="D71" s="1396">
        <v>0</v>
      </c>
      <c r="E71" s="1396">
        <v>0.6</v>
      </c>
      <c r="F71" s="1396">
        <v>3.6</v>
      </c>
      <c r="G71" s="1397">
        <v>15.8</v>
      </c>
      <c r="H71" s="1398">
        <v>1</v>
      </c>
      <c r="I71" s="1396">
        <v>2.8</v>
      </c>
      <c r="J71" s="1396">
        <v>5</v>
      </c>
      <c r="K71" s="1396">
        <v>9.1999999999999993</v>
      </c>
      <c r="L71" s="1399">
        <v>23.5</v>
      </c>
      <c r="M71" s="1400">
        <v>0</v>
      </c>
      <c r="N71" s="1396">
        <v>0</v>
      </c>
      <c r="O71" s="1396">
        <v>0</v>
      </c>
      <c r="P71" s="1396">
        <v>0.1</v>
      </c>
      <c r="Q71" s="1397">
        <v>6.6</v>
      </c>
      <c r="R71" s="1398">
        <v>7.2</v>
      </c>
      <c r="S71" s="1396">
        <v>2.6</v>
      </c>
      <c r="T71" s="1396">
        <v>0.1</v>
      </c>
      <c r="U71" s="1396">
        <v>1.1000000000000001</v>
      </c>
      <c r="V71" s="1396">
        <v>0.2</v>
      </c>
      <c r="W71" s="1396">
        <v>6.1</v>
      </c>
      <c r="X71" s="1396">
        <v>2</v>
      </c>
      <c r="Y71" s="1396">
        <v>2.2000000000000002</v>
      </c>
      <c r="Z71" s="1396">
        <v>0.8</v>
      </c>
      <c r="AA71" s="2157">
        <v>1.2</v>
      </c>
      <c r="AB71" s="615"/>
      <c r="AC71" s="615"/>
      <c r="AD71" s="615"/>
      <c r="AE71" s="615"/>
      <c r="AF71" s="615"/>
      <c r="AG71" s="615"/>
      <c r="AH71" s="615"/>
      <c r="AI71" s="615"/>
      <c r="AJ71" s="615"/>
      <c r="AK71" s="615"/>
      <c r="AL71" s="615"/>
      <c r="AM71" s="615"/>
      <c r="AN71" s="615"/>
      <c r="AO71" s="615"/>
      <c r="AP71" s="615"/>
      <c r="AQ71" s="615"/>
      <c r="AR71" s="615"/>
      <c r="AS71" s="615"/>
      <c r="AT71" s="615"/>
      <c r="AU71" s="615"/>
      <c r="AV71" s="615"/>
      <c r="AW71" s="615"/>
      <c r="AX71" s="615"/>
      <c r="AY71" s="615"/>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2107"/>
      <c r="CC71" s="2107"/>
      <c r="CD71" s="2107"/>
      <c r="CE71" s="2107"/>
      <c r="CF71" s="2107"/>
      <c r="CG71" s="2107"/>
      <c r="CH71" s="2107"/>
      <c r="CI71" s="2107"/>
      <c r="CJ71" s="2107"/>
      <c r="CK71" s="2107"/>
      <c r="CL71" s="2107"/>
      <c r="CM71" s="2107"/>
      <c r="CN71" s="2107"/>
      <c r="CO71" s="2107"/>
      <c r="CP71" s="2107"/>
      <c r="CQ71" s="2107"/>
      <c r="CR71" s="2107"/>
      <c r="CS71" s="2107"/>
      <c r="CT71" s="2107"/>
      <c r="CU71" s="2107"/>
      <c r="CV71" s="2107"/>
      <c r="CW71" s="2107"/>
      <c r="CX71" s="2107"/>
      <c r="CY71" s="2107"/>
      <c r="CZ71" s="2107"/>
    </row>
    <row r="72" s="399" customFormat="true" ht="15" customHeight="true" x14ac:dyDescent="0.2">
      <c r="A72" s="2605"/>
      <c r="B72" s="1475" t="s">
        <v>258</v>
      </c>
      <c r="C72" s="1395">
        <v>0</v>
      </c>
      <c r="D72" s="1396">
        <v>0</v>
      </c>
      <c r="E72" s="1396">
        <v>0</v>
      </c>
      <c r="F72" s="1396">
        <v>0.4</v>
      </c>
      <c r="G72" s="1397">
        <v>0.2</v>
      </c>
      <c r="H72" s="1398">
        <v>0</v>
      </c>
      <c r="I72" s="1396">
        <v>0.6</v>
      </c>
      <c r="J72" s="1396">
        <v>0.7</v>
      </c>
      <c r="K72" s="1396">
        <v>0.5</v>
      </c>
      <c r="L72" s="1399">
        <v>0</v>
      </c>
      <c r="M72" s="1400">
        <v>0</v>
      </c>
      <c r="N72" s="1396">
        <v>0</v>
      </c>
      <c r="O72" s="1396">
        <v>0</v>
      </c>
      <c r="P72" s="1396">
        <v>0</v>
      </c>
      <c r="Q72" s="1397">
        <v>0</v>
      </c>
      <c r="R72" s="1398">
        <v>0.3</v>
      </c>
      <c r="S72" s="1396">
        <v>0</v>
      </c>
      <c r="T72" s="1396">
        <v>0</v>
      </c>
      <c r="U72" s="1396">
        <v>0</v>
      </c>
      <c r="V72" s="1396">
        <v>0</v>
      </c>
      <c r="W72" s="1396">
        <v>0</v>
      </c>
      <c r="X72" s="1396">
        <v>0.1</v>
      </c>
      <c r="Y72" s="1396">
        <v>0.3</v>
      </c>
      <c r="Z72" s="1396">
        <v>0</v>
      </c>
      <c r="AA72" s="2157">
        <v>0</v>
      </c>
      <c r="AB72" s="615"/>
      <c r="AC72" s="615"/>
      <c r="AD72" s="615"/>
      <c r="AE72" s="615"/>
      <c r="AF72" s="615"/>
      <c r="AG72" s="615"/>
      <c r="AH72" s="615"/>
      <c r="AI72" s="615"/>
      <c r="AJ72" s="615"/>
      <c r="AK72" s="615"/>
      <c r="AL72" s="615"/>
      <c r="AM72" s="615"/>
      <c r="AN72" s="615"/>
      <c r="AO72" s="615"/>
      <c r="AP72" s="615"/>
      <c r="AQ72" s="615"/>
      <c r="AR72" s="615"/>
      <c r="AS72" s="615"/>
      <c r="AT72" s="615"/>
      <c r="AU72" s="615"/>
      <c r="AV72" s="615"/>
      <c r="AW72" s="615"/>
      <c r="AX72" s="615"/>
      <c r="AY72" s="615"/>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2107"/>
      <c r="CC72" s="2107"/>
      <c r="CD72" s="2107"/>
      <c r="CE72" s="2107"/>
      <c r="CF72" s="2107"/>
      <c r="CG72" s="2107"/>
      <c r="CH72" s="2107"/>
      <c r="CI72" s="2107"/>
      <c r="CJ72" s="2107"/>
      <c r="CK72" s="2107"/>
      <c r="CL72" s="2107"/>
      <c r="CM72" s="2107"/>
      <c r="CN72" s="2107"/>
      <c r="CO72" s="2107"/>
      <c r="CP72" s="2107"/>
      <c r="CQ72" s="2107"/>
      <c r="CR72" s="2107"/>
      <c r="CS72" s="2107"/>
      <c r="CT72" s="2107"/>
      <c r="CU72" s="2107"/>
      <c r="CV72" s="2107"/>
      <c r="CW72" s="2107"/>
      <c r="CX72" s="2107"/>
      <c r="CY72" s="2107"/>
      <c r="CZ72" s="2107"/>
    </row>
    <row r="73" s="399" customFormat="true" ht="15" customHeight="true" x14ac:dyDescent="0.2">
      <c r="A73" s="1331"/>
      <c r="B73" s="1476"/>
      <c r="C73" s="1395"/>
      <c r="D73" s="1396"/>
      <c r="E73" s="1396"/>
      <c r="F73" s="1396"/>
      <c r="G73" s="1397"/>
      <c r="H73" s="1398"/>
      <c r="I73" s="1396"/>
      <c r="J73" s="1396"/>
      <c r="K73" s="1396"/>
      <c r="L73" s="1399"/>
      <c r="M73" s="1400"/>
      <c r="N73" s="1396"/>
      <c r="O73" s="1396"/>
      <c r="P73" s="1396"/>
      <c r="Q73" s="1397"/>
      <c r="R73" s="1398"/>
      <c r="S73" s="1396"/>
      <c r="T73" s="1396"/>
      <c r="U73" s="1396"/>
      <c r="V73" s="1396"/>
      <c r="W73" s="1396"/>
      <c r="X73" s="1396"/>
      <c r="Y73" s="1396"/>
      <c r="Z73" s="1396"/>
      <c r="AA73" s="2157"/>
      <c r="AB73" s="615"/>
      <c r="AC73" s="615"/>
      <c r="AD73" s="615"/>
      <c r="AE73" s="615"/>
      <c r="AF73" s="615"/>
      <c r="AG73" s="615"/>
      <c r="AH73" s="615"/>
      <c r="AI73" s="615"/>
      <c r="AJ73" s="615"/>
      <c r="AK73" s="615"/>
      <c r="AL73" s="615"/>
      <c r="AM73" s="615"/>
      <c r="AN73" s="615"/>
      <c r="AO73" s="615"/>
      <c r="AP73" s="615"/>
      <c r="AQ73" s="615"/>
      <c r="AR73" s="615"/>
      <c r="AS73" s="615"/>
      <c r="AT73" s="615"/>
      <c r="AU73" s="615"/>
      <c r="AV73" s="615"/>
      <c r="AW73" s="615"/>
      <c r="AX73" s="615"/>
      <c r="AY73" s="615"/>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2107"/>
      <c r="CC73" s="2107"/>
      <c r="CD73" s="2107"/>
      <c r="CE73" s="2107"/>
      <c r="CF73" s="2107"/>
      <c r="CG73" s="2107"/>
      <c r="CH73" s="2107"/>
      <c r="CI73" s="2107"/>
      <c r="CJ73" s="2107"/>
      <c r="CK73" s="2107"/>
      <c r="CL73" s="2107"/>
      <c r="CM73" s="2107"/>
      <c r="CN73" s="2107"/>
      <c r="CO73" s="2107"/>
      <c r="CP73" s="2107"/>
      <c r="CQ73" s="2107"/>
      <c r="CR73" s="2107"/>
      <c r="CS73" s="2107"/>
      <c r="CT73" s="2107"/>
      <c r="CU73" s="2107"/>
      <c r="CV73" s="2107"/>
      <c r="CW73" s="2107"/>
      <c r="CX73" s="2107"/>
      <c r="CY73" s="2107"/>
      <c r="CZ73" s="2107"/>
    </row>
    <row r="74" s="399" customFormat="true" ht="15" customHeight="true" x14ac:dyDescent="0.2">
      <c r="A74" s="1331"/>
      <c r="B74" s="1476"/>
      <c r="C74" s="1395"/>
      <c r="D74" s="1396"/>
      <c r="E74" s="1396"/>
      <c r="F74" s="1396"/>
      <c r="G74" s="1397"/>
      <c r="H74" s="1398"/>
      <c r="I74" s="1396"/>
      <c r="J74" s="1396"/>
      <c r="K74" s="1396"/>
      <c r="L74" s="1399"/>
      <c r="M74" s="1400"/>
      <c r="N74" s="1396"/>
      <c r="O74" s="1396"/>
      <c r="P74" s="1396"/>
      <c r="Q74" s="1397"/>
      <c r="R74" s="1398"/>
      <c r="S74" s="1396"/>
      <c r="T74" s="1396"/>
      <c r="U74" s="1396"/>
      <c r="V74" s="1396"/>
      <c r="W74" s="1396"/>
      <c r="X74" s="1396"/>
      <c r="Y74" s="1396"/>
      <c r="Z74" s="1396"/>
      <c r="AA74" s="2157"/>
      <c r="AB74" s="615"/>
      <c r="AC74" s="615"/>
      <c r="AD74" s="615"/>
      <c r="AE74" s="615"/>
      <c r="AF74" s="615"/>
      <c r="AG74" s="615"/>
      <c r="AH74" s="615"/>
      <c r="AI74" s="615"/>
      <c r="AJ74" s="615"/>
      <c r="AK74" s="615"/>
      <c r="AL74" s="615"/>
      <c r="AM74" s="615"/>
      <c r="AN74" s="615"/>
      <c r="AO74" s="615"/>
      <c r="AP74" s="615"/>
      <c r="AQ74" s="615"/>
      <c r="AR74" s="615"/>
      <c r="AS74" s="615"/>
      <c r="AT74" s="615"/>
      <c r="AU74" s="615"/>
      <c r="AV74" s="615"/>
      <c r="AW74" s="615"/>
      <c r="AX74" s="615"/>
      <c r="AY74" s="615"/>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2107"/>
      <c r="CC74" s="2107"/>
      <c r="CD74" s="2107"/>
      <c r="CE74" s="2107"/>
      <c r="CF74" s="2107"/>
      <c r="CG74" s="2107"/>
      <c r="CH74" s="2107"/>
      <c r="CI74" s="2107"/>
      <c r="CJ74" s="2107"/>
      <c r="CK74" s="2107"/>
      <c r="CL74" s="2107"/>
      <c r="CM74" s="2107"/>
      <c r="CN74" s="2107"/>
      <c r="CO74" s="2107"/>
      <c r="CP74" s="2107"/>
      <c r="CQ74" s="2107"/>
      <c r="CR74" s="2107"/>
      <c r="CS74" s="2107"/>
      <c r="CT74" s="2107"/>
      <c r="CU74" s="2107"/>
      <c r="CV74" s="2107"/>
      <c r="CW74" s="2107"/>
      <c r="CX74" s="2107"/>
      <c r="CY74" s="2107"/>
      <c r="CZ74" s="2107"/>
    </row>
    <row r="75" s="399" customFormat="true" ht="15" customHeight="true" x14ac:dyDescent="0.2">
      <c r="A75" s="1331"/>
      <c r="B75" s="1476"/>
      <c r="C75" s="1395"/>
      <c r="D75" s="1396"/>
      <c r="E75" s="1396"/>
      <c r="F75" s="1396"/>
      <c r="G75" s="1397"/>
      <c r="H75" s="1398"/>
      <c r="I75" s="1396"/>
      <c r="J75" s="1396"/>
      <c r="K75" s="1396"/>
      <c r="L75" s="1399"/>
      <c r="M75" s="1400"/>
      <c r="N75" s="1396"/>
      <c r="O75" s="1396"/>
      <c r="P75" s="1396"/>
      <c r="Q75" s="1397"/>
      <c r="R75" s="1398"/>
      <c r="S75" s="1396"/>
      <c r="T75" s="1396"/>
      <c r="U75" s="1396"/>
      <c r="V75" s="1396"/>
      <c r="W75" s="1396"/>
      <c r="X75" s="1396"/>
      <c r="Y75" s="1396"/>
      <c r="Z75" s="1396"/>
      <c r="AA75" s="2157"/>
      <c r="AB75" s="615"/>
      <c r="AC75" s="615"/>
      <c r="AD75" s="615"/>
      <c r="AE75" s="615"/>
      <c r="AF75" s="615"/>
      <c r="AG75" s="615"/>
      <c r="AH75" s="615"/>
      <c r="AI75" s="615"/>
      <c r="AJ75" s="615"/>
      <c r="AK75" s="615"/>
      <c r="AL75" s="615"/>
      <c r="AM75" s="615"/>
      <c r="AN75" s="615"/>
      <c r="AO75" s="615"/>
      <c r="AP75" s="615"/>
      <c r="AQ75" s="615"/>
      <c r="AR75" s="615"/>
      <c r="AS75" s="615"/>
      <c r="AT75" s="615"/>
      <c r="AU75" s="615"/>
      <c r="AV75" s="615"/>
      <c r="AW75" s="615"/>
      <c r="AX75" s="615"/>
      <c r="AY75" s="615"/>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2107"/>
      <c r="CC75" s="2107"/>
      <c r="CD75" s="2107"/>
      <c r="CE75" s="2107"/>
      <c r="CF75" s="2107"/>
      <c r="CG75" s="2107"/>
      <c r="CH75" s="2107"/>
      <c r="CI75" s="2107"/>
      <c r="CJ75" s="2107"/>
      <c r="CK75" s="2107"/>
      <c r="CL75" s="2107"/>
      <c r="CM75" s="2107"/>
      <c r="CN75" s="2107"/>
      <c r="CO75" s="2107"/>
      <c r="CP75" s="2107"/>
      <c r="CQ75" s="2107"/>
      <c r="CR75" s="2107"/>
      <c r="CS75" s="2107"/>
      <c r="CT75" s="2107"/>
      <c r="CU75" s="2107"/>
      <c r="CV75" s="2107"/>
      <c r="CW75" s="2107"/>
      <c r="CX75" s="2107"/>
      <c r="CY75" s="2107"/>
      <c r="CZ75" s="2107"/>
    </row>
    <row r="76" s="399" customFormat="true" ht="15" customHeight="true" x14ac:dyDescent="0.2">
      <c r="A76" s="1331"/>
      <c r="B76" s="1476"/>
      <c r="C76" s="1395"/>
      <c r="D76" s="1396"/>
      <c r="E76" s="1396"/>
      <c r="F76" s="1396"/>
      <c r="G76" s="1397"/>
      <c r="H76" s="1398"/>
      <c r="I76" s="1396"/>
      <c r="J76" s="1396"/>
      <c r="K76" s="1396"/>
      <c r="L76" s="1399"/>
      <c r="M76" s="1400"/>
      <c r="N76" s="1396"/>
      <c r="O76" s="1396"/>
      <c r="P76" s="1396"/>
      <c r="Q76" s="1397"/>
      <c r="R76" s="1398"/>
      <c r="S76" s="1396"/>
      <c r="T76" s="1396"/>
      <c r="U76" s="1396"/>
      <c r="V76" s="1396"/>
      <c r="W76" s="1396"/>
      <c r="X76" s="1396"/>
      <c r="Y76" s="1396"/>
      <c r="Z76" s="1396"/>
      <c r="AA76" s="2157"/>
      <c r="AB76" s="615"/>
      <c r="AC76" s="615"/>
      <c r="AD76" s="615"/>
      <c r="AE76" s="615"/>
      <c r="AF76" s="615"/>
      <c r="AG76" s="615"/>
      <c r="AH76" s="615"/>
      <c r="AI76" s="615"/>
      <c r="AJ76" s="615"/>
      <c r="AK76" s="615"/>
      <c r="AL76" s="615"/>
      <c r="AM76" s="615"/>
      <c r="AN76" s="615"/>
      <c r="AO76" s="615"/>
      <c r="AP76" s="615"/>
      <c r="AQ76" s="615"/>
      <c r="AR76" s="615"/>
      <c r="AS76" s="615"/>
      <c r="AT76" s="615"/>
      <c r="AU76" s="615"/>
      <c r="AV76" s="615"/>
      <c r="AW76" s="615"/>
      <c r="AX76" s="615"/>
      <c r="AY76" s="615"/>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2107"/>
      <c r="CC76" s="2107"/>
      <c r="CD76" s="2107"/>
      <c r="CE76" s="2107"/>
      <c r="CF76" s="2107"/>
      <c r="CG76" s="2107"/>
      <c r="CH76" s="2107"/>
      <c r="CI76" s="2107"/>
      <c r="CJ76" s="2107"/>
      <c r="CK76" s="2107"/>
      <c r="CL76" s="2107"/>
      <c r="CM76" s="2107"/>
      <c r="CN76" s="2107"/>
      <c r="CO76" s="2107"/>
      <c r="CP76" s="2107"/>
      <c r="CQ76" s="2107"/>
      <c r="CR76" s="2107"/>
      <c r="CS76" s="2107"/>
      <c r="CT76" s="2107"/>
      <c r="CU76" s="2107"/>
      <c r="CV76" s="2107"/>
      <c r="CW76" s="2107"/>
      <c r="CX76" s="2107"/>
      <c r="CY76" s="2107"/>
      <c r="CZ76" s="2107"/>
    </row>
    <row r="77" s="399" customFormat="true" ht="15" customHeight="true" x14ac:dyDescent="0.2">
      <c r="A77" s="1331"/>
      <c r="B77" s="1476"/>
      <c r="C77" s="1395"/>
      <c r="D77" s="1396"/>
      <c r="E77" s="1396"/>
      <c r="F77" s="1396"/>
      <c r="G77" s="1397"/>
      <c r="H77" s="1398"/>
      <c r="I77" s="1396"/>
      <c r="J77" s="1396"/>
      <c r="K77" s="1396"/>
      <c r="L77" s="1399"/>
      <c r="M77" s="1400"/>
      <c r="N77" s="1396"/>
      <c r="O77" s="1396"/>
      <c r="P77" s="1396"/>
      <c r="Q77" s="1397"/>
      <c r="R77" s="1398"/>
      <c r="S77" s="1396"/>
      <c r="T77" s="1396"/>
      <c r="U77" s="1396"/>
      <c r="V77" s="1396"/>
      <c r="W77" s="1396"/>
      <c r="X77" s="1396"/>
      <c r="Y77" s="1396"/>
      <c r="Z77" s="1396"/>
      <c r="AA77" s="2157"/>
      <c r="AB77" s="615"/>
      <c r="AC77" s="615"/>
      <c r="AD77" s="615"/>
      <c r="AE77" s="615"/>
      <c r="AF77" s="615"/>
      <c r="AG77" s="615"/>
      <c r="AH77" s="615"/>
      <c r="AI77" s="615"/>
      <c r="AJ77" s="615"/>
      <c r="AK77" s="615"/>
      <c r="AL77" s="615"/>
      <c r="AM77" s="615"/>
      <c r="AN77" s="615"/>
      <c r="AO77" s="615"/>
      <c r="AP77" s="615"/>
      <c r="AQ77" s="615"/>
      <c r="AR77" s="615"/>
      <c r="AS77" s="615"/>
      <c r="AT77" s="615"/>
      <c r="AU77" s="615"/>
      <c r="AV77" s="615"/>
      <c r="AW77" s="615"/>
      <c r="AX77" s="615"/>
      <c r="AY77" s="615"/>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2107"/>
      <c r="CC77" s="2107"/>
      <c r="CD77" s="2107"/>
      <c r="CE77" s="2107"/>
      <c r="CF77" s="2107"/>
      <c r="CG77" s="2107"/>
      <c r="CH77" s="2107"/>
      <c r="CI77" s="2107"/>
      <c r="CJ77" s="2107"/>
      <c r="CK77" s="2107"/>
      <c r="CL77" s="2107"/>
      <c r="CM77" s="2107"/>
      <c r="CN77" s="2107"/>
      <c r="CO77" s="2107"/>
      <c r="CP77" s="2107"/>
      <c r="CQ77" s="2107"/>
      <c r="CR77" s="2107"/>
      <c r="CS77" s="2107"/>
      <c r="CT77" s="2107"/>
      <c r="CU77" s="2107"/>
      <c r="CV77" s="2107"/>
      <c r="CW77" s="2107"/>
      <c r="CX77" s="2107"/>
      <c r="CY77" s="2107"/>
      <c r="CZ77" s="2107"/>
    </row>
    <row r="78" s="399" customFormat="true" ht="15" customHeight="true" x14ac:dyDescent="0.2">
      <c r="A78" s="1331"/>
      <c r="B78" s="1476"/>
      <c r="C78" s="1395"/>
      <c r="D78" s="1396"/>
      <c r="E78" s="1396"/>
      <c r="F78" s="1396"/>
      <c r="G78" s="1397"/>
      <c r="H78" s="1398"/>
      <c r="I78" s="1396"/>
      <c r="J78" s="1396"/>
      <c r="K78" s="1396"/>
      <c r="L78" s="1399"/>
      <c r="M78" s="1400"/>
      <c r="N78" s="1396"/>
      <c r="O78" s="1396"/>
      <c r="P78" s="1396"/>
      <c r="Q78" s="1397"/>
      <c r="R78" s="1398"/>
      <c r="S78" s="1396"/>
      <c r="T78" s="1396"/>
      <c r="U78" s="1396"/>
      <c r="V78" s="1396"/>
      <c r="W78" s="1396"/>
      <c r="X78" s="1396"/>
      <c r="Y78" s="1396"/>
      <c r="Z78" s="1396"/>
      <c r="AA78" s="2157"/>
      <c r="AB78" s="615"/>
      <c r="AC78" s="615"/>
      <c r="AD78" s="615"/>
      <c r="AE78" s="615"/>
      <c r="AF78" s="615"/>
      <c r="AG78" s="615"/>
      <c r="AH78" s="615"/>
      <c r="AI78" s="615"/>
      <c r="AJ78" s="615"/>
      <c r="AK78" s="615"/>
      <c r="AL78" s="615"/>
      <c r="AM78" s="615"/>
      <c r="AN78" s="615"/>
      <c r="AO78" s="615"/>
      <c r="AP78" s="615"/>
      <c r="AQ78" s="615"/>
      <c r="AR78" s="615"/>
      <c r="AS78" s="615"/>
      <c r="AT78" s="615"/>
      <c r="AU78" s="615"/>
      <c r="AV78" s="615"/>
      <c r="AW78" s="615"/>
      <c r="AX78" s="615"/>
      <c r="AY78" s="615"/>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2107"/>
      <c r="CC78" s="2107"/>
      <c r="CD78" s="2107"/>
      <c r="CE78" s="2107"/>
      <c r="CF78" s="2107"/>
      <c r="CG78" s="2107"/>
      <c r="CH78" s="2107"/>
      <c r="CI78" s="2107"/>
      <c r="CJ78" s="2107"/>
      <c r="CK78" s="2107"/>
      <c r="CL78" s="2107"/>
      <c r="CM78" s="2107"/>
      <c r="CN78" s="2107"/>
      <c r="CO78" s="2107"/>
      <c r="CP78" s="2107"/>
      <c r="CQ78" s="2107"/>
      <c r="CR78" s="2107"/>
      <c r="CS78" s="2107"/>
      <c r="CT78" s="2107"/>
      <c r="CU78" s="2107"/>
      <c r="CV78" s="2107"/>
      <c r="CW78" s="2107"/>
      <c r="CX78" s="2107"/>
      <c r="CY78" s="2107"/>
      <c r="CZ78" s="2107"/>
    </row>
    <row r="79" s="399" customFormat="true" ht="15" customHeight="true" x14ac:dyDescent="0.2">
      <c r="A79" s="1331"/>
      <c r="B79" s="1476"/>
      <c r="C79" s="1395"/>
      <c r="D79" s="1396"/>
      <c r="E79" s="1396"/>
      <c r="F79" s="1396"/>
      <c r="G79" s="1397"/>
      <c r="H79" s="1398"/>
      <c r="I79" s="1396"/>
      <c r="J79" s="1396"/>
      <c r="K79" s="1396"/>
      <c r="L79" s="1399"/>
      <c r="M79" s="1400"/>
      <c r="N79" s="1396"/>
      <c r="O79" s="1396"/>
      <c r="P79" s="1396"/>
      <c r="Q79" s="1397"/>
      <c r="R79" s="1398"/>
      <c r="S79" s="1396"/>
      <c r="T79" s="1396"/>
      <c r="U79" s="1396"/>
      <c r="V79" s="1396"/>
      <c r="W79" s="1396"/>
      <c r="X79" s="1396"/>
      <c r="Y79" s="1396"/>
      <c r="Z79" s="1396"/>
      <c r="AA79" s="2157"/>
      <c r="AB79" s="615"/>
      <c r="AC79" s="615"/>
      <c r="AD79" s="615"/>
      <c r="AE79" s="615"/>
      <c r="AF79" s="615"/>
      <c r="AG79" s="615"/>
      <c r="AH79" s="615"/>
      <c r="AI79" s="615"/>
      <c r="AJ79" s="615"/>
      <c r="AK79" s="615"/>
      <c r="AL79" s="615"/>
      <c r="AM79" s="615"/>
      <c r="AN79" s="615"/>
      <c r="AO79" s="615"/>
      <c r="AP79" s="615"/>
      <c r="AQ79" s="615"/>
      <c r="AR79" s="615"/>
      <c r="AS79" s="615"/>
      <c r="AT79" s="615"/>
      <c r="AU79" s="615"/>
      <c r="AV79" s="615"/>
      <c r="AW79" s="615"/>
      <c r="AX79" s="615"/>
      <c r="AY79" s="615"/>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2107"/>
      <c r="CC79" s="2107"/>
      <c r="CD79" s="2107"/>
      <c r="CE79" s="2107"/>
      <c r="CF79" s="2107"/>
      <c r="CG79" s="2107"/>
      <c r="CH79" s="2107"/>
      <c r="CI79" s="2107"/>
      <c r="CJ79" s="2107"/>
      <c r="CK79" s="2107"/>
      <c r="CL79" s="2107"/>
      <c r="CM79" s="2107"/>
      <c r="CN79" s="2107"/>
      <c r="CO79" s="2107"/>
      <c r="CP79" s="2107"/>
      <c r="CQ79" s="2107"/>
      <c r="CR79" s="2107"/>
      <c r="CS79" s="2107"/>
      <c r="CT79" s="2107"/>
      <c r="CU79" s="2107"/>
      <c r="CV79" s="2107"/>
      <c r="CW79" s="2107"/>
      <c r="CX79" s="2107"/>
      <c r="CY79" s="2107"/>
      <c r="CZ79" s="2107"/>
    </row>
    <row r="80" s="399" customFormat="true" ht="15" customHeight="true" x14ac:dyDescent="0.2">
      <c r="A80" s="1331"/>
      <c r="B80" s="1476"/>
      <c r="C80" s="1395"/>
      <c r="D80" s="1396"/>
      <c r="E80" s="1396"/>
      <c r="F80" s="1396"/>
      <c r="G80" s="1397"/>
      <c r="H80" s="1398"/>
      <c r="I80" s="1396"/>
      <c r="J80" s="1396"/>
      <c r="K80" s="1396"/>
      <c r="L80" s="1399"/>
      <c r="M80" s="1400"/>
      <c r="N80" s="1396"/>
      <c r="O80" s="1396"/>
      <c r="P80" s="1396"/>
      <c r="Q80" s="1397"/>
      <c r="R80" s="1398"/>
      <c r="S80" s="1396"/>
      <c r="T80" s="1396"/>
      <c r="U80" s="1396"/>
      <c r="V80" s="1396"/>
      <c r="W80" s="1396"/>
      <c r="X80" s="1396"/>
      <c r="Y80" s="1396"/>
      <c r="Z80" s="1396"/>
      <c r="AA80" s="2157"/>
      <c r="AB80" s="615"/>
      <c r="AC80" s="615"/>
      <c r="AD80" s="615"/>
      <c r="AE80" s="615"/>
      <c r="AF80" s="615"/>
      <c r="AG80" s="615"/>
      <c r="AH80" s="615"/>
      <c r="AI80" s="615"/>
      <c r="AJ80" s="615"/>
      <c r="AK80" s="615"/>
      <c r="AL80" s="615"/>
      <c r="AM80" s="615"/>
      <c r="AN80" s="615"/>
      <c r="AO80" s="615"/>
      <c r="AP80" s="615"/>
      <c r="AQ80" s="615"/>
      <c r="AR80" s="615"/>
      <c r="AS80" s="615"/>
      <c r="AT80" s="615"/>
      <c r="AU80" s="615"/>
      <c r="AV80" s="615"/>
      <c r="AW80" s="615"/>
      <c r="AX80" s="615"/>
      <c r="AY80" s="615"/>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2107"/>
      <c r="CC80" s="2107"/>
      <c r="CD80" s="2107"/>
      <c r="CE80" s="2107"/>
      <c r="CF80" s="2107"/>
      <c r="CG80" s="2107"/>
      <c r="CH80" s="2107"/>
      <c r="CI80" s="2107"/>
      <c r="CJ80" s="2107"/>
      <c r="CK80" s="2107"/>
      <c r="CL80" s="2107"/>
      <c r="CM80" s="2107"/>
      <c r="CN80" s="2107"/>
      <c r="CO80" s="2107"/>
      <c r="CP80" s="2107"/>
      <c r="CQ80" s="2107"/>
      <c r="CR80" s="2107"/>
      <c r="CS80" s="2107"/>
      <c r="CT80" s="2107"/>
      <c r="CU80" s="2107"/>
      <c r="CV80" s="2107"/>
      <c r="CW80" s="2107"/>
      <c r="CX80" s="2107"/>
      <c r="CY80" s="2107"/>
      <c r="CZ80" s="2107"/>
    </row>
    <row r="81" s="399" customFormat="true" ht="15" customHeight="true" x14ac:dyDescent="0.2">
      <c r="A81" s="1331"/>
      <c r="B81" s="1476"/>
      <c r="C81" s="1395"/>
      <c r="D81" s="1396"/>
      <c r="E81" s="1396"/>
      <c r="F81" s="1396"/>
      <c r="G81" s="1397"/>
      <c r="H81" s="1398"/>
      <c r="I81" s="1396"/>
      <c r="J81" s="1396"/>
      <c r="K81" s="1396"/>
      <c r="L81" s="1399"/>
      <c r="M81" s="1400"/>
      <c r="N81" s="1396"/>
      <c r="O81" s="1396"/>
      <c r="P81" s="1396"/>
      <c r="Q81" s="1397"/>
      <c r="R81" s="1398"/>
      <c r="S81" s="1396"/>
      <c r="T81" s="1396"/>
      <c r="U81" s="1396"/>
      <c r="V81" s="1396"/>
      <c r="W81" s="1396"/>
      <c r="X81" s="1396"/>
      <c r="Y81" s="1396"/>
      <c r="Z81" s="1396"/>
      <c r="AA81" s="2157"/>
      <c r="AB81" s="615"/>
      <c r="AC81" s="615"/>
      <c r="AD81" s="615"/>
      <c r="AE81" s="615"/>
      <c r="AF81" s="615"/>
      <c r="AG81" s="615"/>
      <c r="AH81" s="615"/>
      <c r="AI81" s="615"/>
      <c r="AJ81" s="615"/>
      <c r="AK81" s="615"/>
      <c r="AL81" s="615"/>
      <c r="AM81" s="615"/>
      <c r="AN81" s="615"/>
      <c r="AO81" s="615"/>
      <c r="AP81" s="615"/>
      <c r="AQ81" s="615"/>
      <c r="AR81" s="615"/>
      <c r="AS81" s="615"/>
      <c r="AT81" s="615"/>
      <c r="AU81" s="615"/>
      <c r="AV81" s="615"/>
      <c r="AW81" s="615"/>
      <c r="AX81" s="615"/>
      <c r="AY81" s="615"/>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2107"/>
      <c r="CC81" s="2107"/>
      <c r="CD81" s="2107"/>
      <c r="CE81" s="2107"/>
      <c r="CF81" s="2107"/>
      <c r="CG81" s="2107"/>
      <c r="CH81" s="2107"/>
      <c r="CI81" s="2107"/>
      <c r="CJ81" s="2107"/>
      <c r="CK81" s="2107"/>
      <c r="CL81" s="2107"/>
      <c r="CM81" s="2107"/>
      <c r="CN81" s="2107"/>
      <c r="CO81" s="2107"/>
      <c r="CP81" s="2107"/>
      <c r="CQ81" s="2107"/>
      <c r="CR81" s="2107"/>
      <c r="CS81" s="2107"/>
      <c r="CT81" s="2107"/>
      <c r="CU81" s="2107"/>
      <c r="CV81" s="2107"/>
      <c r="CW81" s="2107"/>
      <c r="CX81" s="2107"/>
      <c r="CY81" s="2107"/>
      <c r="CZ81" s="2107"/>
    </row>
    <row r="82" s="399" customFormat="true" ht="15" customHeight="true" x14ac:dyDescent="0.2">
      <c r="A82" s="1331"/>
      <c r="B82" s="1476"/>
      <c r="C82" s="1395"/>
      <c r="D82" s="1396"/>
      <c r="E82" s="1396"/>
      <c r="F82" s="1396"/>
      <c r="G82" s="1397"/>
      <c r="H82" s="1398"/>
      <c r="I82" s="1396"/>
      <c r="J82" s="1396"/>
      <c r="K82" s="1396"/>
      <c r="L82" s="1399"/>
      <c r="M82" s="1400"/>
      <c r="N82" s="1396"/>
      <c r="O82" s="1396"/>
      <c r="P82" s="1396"/>
      <c r="Q82" s="1397"/>
      <c r="R82" s="1398"/>
      <c r="S82" s="1396"/>
      <c r="T82" s="1396"/>
      <c r="U82" s="1396"/>
      <c r="V82" s="1396"/>
      <c r="W82" s="1396"/>
      <c r="X82" s="1396"/>
      <c r="Y82" s="1396"/>
      <c r="Z82" s="1396"/>
      <c r="AA82" s="2157"/>
      <c r="AB82" s="615"/>
      <c r="AC82" s="615"/>
      <c r="AD82" s="615"/>
      <c r="AE82" s="615"/>
      <c r="AF82" s="615"/>
      <c r="AG82" s="615"/>
      <c r="AH82" s="615"/>
      <c r="AI82" s="615"/>
      <c r="AJ82" s="615"/>
      <c r="AK82" s="615"/>
      <c r="AL82" s="615"/>
      <c r="AM82" s="615"/>
      <c r="AN82" s="615"/>
      <c r="AO82" s="615"/>
      <c r="AP82" s="615"/>
      <c r="AQ82" s="615"/>
      <c r="AR82" s="615"/>
      <c r="AS82" s="615"/>
      <c r="AT82" s="615"/>
      <c r="AU82" s="615"/>
      <c r="AV82" s="615"/>
      <c r="AW82" s="615"/>
      <c r="AX82" s="615"/>
      <c r="AY82" s="615"/>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2107"/>
      <c r="CC82" s="2107"/>
      <c r="CD82" s="2107"/>
      <c r="CE82" s="2107"/>
      <c r="CF82" s="2107"/>
      <c r="CG82" s="2107"/>
      <c r="CH82" s="2107"/>
      <c r="CI82" s="2107"/>
      <c r="CJ82" s="2107"/>
      <c r="CK82" s="2107"/>
      <c r="CL82" s="2107"/>
      <c r="CM82" s="2107"/>
      <c r="CN82" s="2107"/>
      <c r="CO82" s="2107"/>
      <c r="CP82" s="2107"/>
      <c r="CQ82" s="2107"/>
      <c r="CR82" s="2107"/>
      <c r="CS82" s="2107"/>
      <c r="CT82" s="2107"/>
      <c r="CU82" s="2107"/>
      <c r="CV82" s="2107"/>
      <c r="CW82" s="2107"/>
      <c r="CX82" s="2107"/>
      <c r="CY82" s="2107"/>
      <c r="CZ82" s="2107"/>
    </row>
    <row r="83" s="399" customFormat="true" ht="15" customHeight="true" x14ac:dyDescent="0.2">
      <c r="A83" s="1331"/>
      <c r="B83" s="1476"/>
      <c r="C83" s="1395"/>
      <c r="D83" s="1396"/>
      <c r="E83" s="1396"/>
      <c r="F83" s="1396"/>
      <c r="G83" s="1397"/>
      <c r="H83" s="1398"/>
      <c r="I83" s="1396"/>
      <c r="J83" s="1396"/>
      <c r="K83" s="1396"/>
      <c r="L83" s="1399"/>
      <c r="M83" s="1400"/>
      <c r="N83" s="1396"/>
      <c r="O83" s="1396"/>
      <c r="P83" s="1396"/>
      <c r="Q83" s="1397"/>
      <c r="R83" s="1398"/>
      <c r="S83" s="1396"/>
      <c r="T83" s="1396"/>
      <c r="U83" s="1396"/>
      <c r="V83" s="1396"/>
      <c r="W83" s="1396"/>
      <c r="X83" s="1396"/>
      <c r="Y83" s="1396"/>
      <c r="Z83" s="1396"/>
      <c r="AA83" s="2157"/>
      <c r="AB83" s="615"/>
      <c r="AC83" s="615"/>
      <c r="AD83" s="615"/>
      <c r="AE83" s="615"/>
      <c r="AF83" s="615"/>
      <c r="AG83" s="615"/>
      <c r="AH83" s="615"/>
      <c r="AI83" s="615"/>
      <c r="AJ83" s="615"/>
      <c r="AK83" s="615"/>
      <c r="AL83" s="615"/>
      <c r="AM83" s="615"/>
      <c r="AN83" s="615"/>
      <c r="AO83" s="615"/>
      <c r="AP83" s="615"/>
      <c r="AQ83" s="615"/>
      <c r="AR83" s="615"/>
      <c r="AS83" s="615"/>
      <c r="AT83" s="615"/>
      <c r="AU83" s="615"/>
      <c r="AV83" s="615"/>
      <c r="AW83" s="615"/>
      <c r="AX83" s="615"/>
      <c r="AY83" s="615"/>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2107"/>
      <c r="CC83" s="2107"/>
      <c r="CD83" s="2107"/>
      <c r="CE83" s="2107"/>
      <c r="CF83" s="2107"/>
      <c r="CG83" s="2107"/>
      <c r="CH83" s="2107"/>
      <c r="CI83" s="2107"/>
      <c r="CJ83" s="2107"/>
      <c r="CK83" s="2107"/>
      <c r="CL83" s="2107"/>
      <c r="CM83" s="2107"/>
      <c r="CN83" s="2107"/>
      <c r="CO83" s="2107"/>
      <c r="CP83" s="2107"/>
      <c r="CQ83" s="2107"/>
      <c r="CR83" s="2107"/>
      <c r="CS83" s="2107"/>
      <c r="CT83" s="2107"/>
      <c r="CU83" s="2107"/>
      <c r="CV83" s="2107"/>
      <c r="CW83" s="2107"/>
      <c r="CX83" s="2107"/>
      <c r="CY83" s="2107"/>
      <c r="CZ83" s="2107"/>
    </row>
    <row r="84" s="399" customFormat="true" ht="15" customHeight="true" x14ac:dyDescent="0.2">
      <c r="A84" s="1331"/>
      <c r="B84" s="1476"/>
      <c r="C84" s="1395"/>
      <c r="D84" s="1396"/>
      <c r="E84" s="1396"/>
      <c r="F84" s="1396"/>
      <c r="G84" s="1397"/>
      <c r="H84" s="1398"/>
      <c r="I84" s="1396"/>
      <c r="J84" s="1396"/>
      <c r="K84" s="1396"/>
      <c r="L84" s="1399"/>
      <c r="M84" s="1400"/>
      <c r="N84" s="1396"/>
      <c r="O84" s="1396"/>
      <c r="P84" s="1396"/>
      <c r="Q84" s="1397"/>
      <c r="R84" s="1398"/>
      <c r="S84" s="1396"/>
      <c r="T84" s="1396"/>
      <c r="U84" s="1396"/>
      <c r="V84" s="1396"/>
      <c r="W84" s="1396"/>
      <c r="X84" s="1396"/>
      <c r="Y84" s="1396"/>
      <c r="Z84" s="1396"/>
      <c r="AA84" s="2157"/>
      <c r="AB84" s="615"/>
      <c r="AC84" s="615"/>
      <c r="AD84" s="615"/>
      <c r="AE84" s="615"/>
      <c r="AF84" s="615"/>
      <c r="AG84" s="615"/>
      <c r="AH84" s="615"/>
      <c r="AI84" s="615"/>
      <c r="AJ84" s="615"/>
      <c r="AK84" s="615"/>
      <c r="AL84" s="615"/>
      <c r="AM84" s="615"/>
      <c r="AN84" s="615"/>
      <c r="AO84" s="615"/>
      <c r="AP84" s="615"/>
      <c r="AQ84" s="615"/>
      <c r="AR84" s="615"/>
      <c r="AS84" s="615"/>
      <c r="AT84" s="615"/>
      <c r="AU84" s="615"/>
      <c r="AV84" s="615"/>
      <c r="AW84" s="615"/>
      <c r="AX84" s="615"/>
      <c r="AY84" s="615"/>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2107"/>
      <c r="CC84" s="2107"/>
      <c r="CD84" s="2107"/>
      <c r="CE84" s="2107"/>
      <c r="CF84" s="2107"/>
      <c r="CG84" s="2107"/>
      <c r="CH84" s="2107"/>
      <c r="CI84" s="2107"/>
      <c r="CJ84" s="2107"/>
      <c r="CK84" s="2107"/>
      <c r="CL84" s="2107"/>
      <c r="CM84" s="2107"/>
      <c r="CN84" s="2107"/>
      <c r="CO84" s="2107"/>
      <c r="CP84" s="2107"/>
      <c r="CQ84" s="2107"/>
      <c r="CR84" s="2107"/>
      <c r="CS84" s="2107"/>
      <c r="CT84" s="2107"/>
      <c r="CU84" s="2107"/>
      <c r="CV84" s="2107"/>
      <c r="CW84" s="2107"/>
      <c r="CX84" s="2107"/>
      <c r="CY84" s="2107"/>
      <c r="CZ84" s="2107"/>
    </row>
    <row r="85" s="399" customFormat="true" ht="15" customHeight="true" x14ac:dyDescent="0.2">
      <c r="A85" s="1331"/>
      <c r="B85" s="1476"/>
      <c r="C85" s="1395"/>
      <c r="D85" s="1396"/>
      <c r="E85" s="1396"/>
      <c r="F85" s="1396"/>
      <c r="G85" s="1397"/>
      <c r="H85" s="1398"/>
      <c r="I85" s="1396"/>
      <c r="J85" s="1396"/>
      <c r="K85" s="1396"/>
      <c r="L85" s="1399"/>
      <c r="M85" s="1400"/>
      <c r="N85" s="1396"/>
      <c r="O85" s="1396"/>
      <c r="P85" s="1396"/>
      <c r="Q85" s="1397"/>
      <c r="R85" s="1398"/>
      <c r="S85" s="1396"/>
      <c r="T85" s="1396"/>
      <c r="U85" s="1396"/>
      <c r="V85" s="1396"/>
      <c r="W85" s="1396"/>
      <c r="X85" s="1396"/>
      <c r="Y85" s="1396"/>
      <c r="Z85" s="1396"/>
      <c r="AA85" s="2157"/>
      <c r="AB85" s="615"/>
      <c r="AC85" s="615"/>
      <c r="AD85" s="615"/>
      <c r="AE85" s="615"/>
      <c r="AF85" s="615"/>
      <c r="AG85" s="615"/>
      <c r="AH85" s="615"/>
      <c r="AI85" s="615"/>
      <c r="AJ85" s="615"/>
      <c r="AK85" s="615"/>
      <c r="AL85" s="615"/>
      <c r="AM85" s="615"/>
      <c r="AN85" s="615"/>
      <c r="AO85" s="615"/>
      <c r="AP85" s="615"/>
      <c r="AQ85" s="615"/>
      <c r="AR85" s="615"/>
      <c r="AS85" s="615"/>
      <c r="AT85" s="615"/>
      <c r="AU85" s="615"/>
      <c r="AV85" s="615"/>
      <c r="AW85" s="615"/>
      <c r="AX85" s="615"/>
      <c r="AY85" s="615"/>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2107"/>
      <c r="CC85" s="2107"/>
      <c r="CD85" s="2107"/>
      <c r="CE85" s="2107"/>
      <c r="CF85" s="2107"/>
      <c r="CG85" s="2107"/>
      <c r="CH85" s="2107"/>
      <c r="CI85" s="2107"/>
      <c r="CJ85" s="2107"/>
      <c r="CK85" s="2107"/>
      <c r="CL85" s="2107"/>
      <c r="CM85" s="2107"/>
      <c r="CN85" s="2107"/>
      <c r="CO85" s="2107"/>
      <c r="CP85" s="2107"/>
      <c r="CQ85" s="2107"/>
      <c r="CR85" s="2107"/>
      <c r="CS85" s="2107"/>
      <c r="CT85" s="2107"/>
      <c r="CU85" s="2107"/>
      <c r="CV85" s="2107"/>
      <c r="CW85" s="2107"/>
      <c r="CX85" s="2107"/>
      <c r="CY85" s="2107"/>
      <c r="CZ85" s="2107"/>
    </row>
    <row r="86" s="399" customFormat="true" ht="15" customHeight="true" x14ac:dyDescent="0.2">
      <c r="A86" s="1332"/>
      <c r="B86" s="1477"/>
      <c r="C86" s="1401"/>
      <c r="D86" s="1402"/>
      <c r="E86" s="1402"/>
      <c r="F86" s="1402"/>
      <c r="G86" s="1403"/>
      <c r="H86" s="1404"/>
      <c r="I86" s="1402"/>
      <c r="J86" s="1402"/>
      <c r="K86" s="1402"/>
      <c r="L86" s="1405"/>
      <c r="M86" s="1406"/>
      <c r="N86" s="1402"/>
      <c r="O86" s="1402"/>
      <c r="P86" s="1402"/>
      <c r="Q86" s="1403"/>
      <c r="R86" s="1404"/>
      <c r="S86" s="1402"/>
      <c r="T86" s="1402"/>
      <c r="U86" s="1402"/>
      <c r="V86" s="1402"/>
      <c r="W86" s="1402"/>
      <c r="X86" s="1402"/>
      <c r="Y86" s="1402"/>
      <c r="Z86" s="1402"/>
      <c r="AA86" s="2158"/>
      <c r="AB86" s="615"/>
      <c r="AC86" s="615"/>
      <c r="AD86" s="615"/>
      <c r="AE86" s="615"/>
      <c r="AF86" s="615"/>
      <c r="AG86" s="615"/>
      <c r="AH86" s="615"/>
      <c r="AI86" s="615"/>
      <c r="AJ86" s="615"/>
      <c r="AK86" s="615"/>
      <c r="AL86" s="615"/>
      <c r="AM86" s="615"/>
      <c r="AN86" s="615"/>
      <c r="AO86" s="615"/>
      <c r="AP86" s="615"/>
      <c r="AQ86" s="615"/>
      <c r="AR86" s="615"/>
      <c r="AS86" s="615"/>
      <c r="AT86" s="615"/>
      <c r="AU86" s="615"/>
      <c r="AV86" s="615"/>
      <c r="AW86" s="615"/>
      <c r="AX86" s="615"/>
      <c r="AY86" s="615"/>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2107"/>
      <c r="CC86" s="2107"/>
      <c r="CD86" s="2107"/>
      <c r="CE86" s="2107"/>
      <c r="CF86" s="2107"/>
      <c r="CG86" s="2107"/>
      <c r="CH86" s="2107"/>
      <c r="CI86" s="2107"/>
      <c r="CJ86" s="2107"/>
      <c r="CK86" s="2107"/>
      <c r="CL86" s="2107"/>
      <c r="CM86" s="2107"/>
      <c r="CN86" s="2107"/>
      <c r="CO86" s="2107"/>
      <c r="CP86" s="2107"/>
      <c r="CQ86" s="2107"/>
      <c r="CR86" s="2107"/>
      <c r="CS86" s="2107"/>
      <c r="CT86" s="2107"/>
      <c r="CU86" s="2107"/>
      <c r="CV86" s="2107"/>
      <c r="CW86" s="2107"/>
      <c r="CX86" s="2107"/>
      <c r="CY86" s="2107"/>
      <c r="CZ86" s="2107"/>
    </row>
    <row r="87" s="399" customFormat="true" ht="15" customHeight="true" x14ac:dyDescent="0.2">
      <c r="A87" s="815"/>
      <c r="B87" s="840"/>
      <c r="C87" s="914"/>
      <c r="D87" s="915"/>
      <c r="E87" s="915"/>
      <c r="F87" s="915"/>
      <c r="G87" s="916"/>
      <c r="H87" s="917"/>
      <c r="I87" s="915"/>
      <c r="J87" s="915"/>
      <c r="K87" s="915"/>
      <c r="L87" s="918"/>
      <c r="M87" s="919"/>
      <c r="N87" s="915"/>
      <c r="O87" s="915"/>
      <c r="P87" s="915"/>
      <c r="Q87" s="916"/>
      <c r="R87" s="917"/>
      <c r="S87" s="915"/>
      <c r="T87" s="915"/>
      <c r="U87" s="915"/>
      <c r="V87" s="915"/>
      <c r="W87" s="915"/>
      <c r="X87" s="915"/>
      <c r="Y87" s="915"/>
      <c r="Z87" s="915"/>
      <c r="AA87" s="2065"/>
      <c r="AB87" s="615"/>
      <c r="AC87" s="615"/>
      <c r="AD87" s="615"/>
      <c r="AE87" s="615"/>
      <c r="AF87" s="615"/>
      <c r="AG87" s="615"/>
      <c r="AH87" s="615"/>
      <c r="AI87" s="615"/>
      <c r="AJ87" s="615"/>
      <c r="AK87" s="615"/>
      <c r="AL87" s="615"/>
      <c r="AM87" s="615"/>
      <c r="AN87" s="615"/>
      <c r="AO87" s="615"/>
      <c r="AP87" s="615"/>
      <c r="AQ87" s="615"/>
      <c r="AR87" s="615"/>
      <c r="AS87" s="615"/>
      <c r="AT87" s="615"/>
      <c r="AU87" s="615"/>
      <c r="AV87" s="615"/>
      <c r="AW87" s="615"/>
      <c r="AX87" s="615"/>
      <c r="AY87" s="615"/>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2107"/>
      <c r="CC87" s="2107"/>
      <c r="CD87" s="2107"/>
      <c r="CE87" s="2107"/>
      <c r="CF87" s="2107"/>
      <c r="CG87" s="2107"/>
      <c r="CH87" s="2107"/>
      <c r="CI87" s="2107"/>
      <c r="CJ87" s="2107"/>
      <c r="CK87" s="2107"/>
      <c r="CL87" s="2107"/>
      <c r="CM87" s="2107"/>
      <c r="CN87" s="2107"/>
      <c r="CO87" s="2107"/>
      <c r="CP87" s="2107"/>
      <c r="CQ87" s="2107"/>
      <c r="CR87" s="2107"/>
      <c r="CS87" s="2107"/>
      <c r="CT87" s="2107"/>
      <c r="CU87" s="2107"/>
      <c r="CV87" s="2107"/>
      <c r="CW87" s="2107"/>
      <c r="CX87" s="2107"/>
      <c r="CY87" s="2107"/>
      <c r="CZ87" s="2107"/>
    </row>
    <row r="88" s="399" customFormat="true" ht="15" customHeight="true" x14ac:dyDescent="0.2">
      <c r="A88" s="815"/>
      <c r="B88" s="840"/>
      <c r="C88" s="914"/>
      <c r="D88" s="915"/>
      <c r="E88" s="915"/>
      <c r="F88" s="915"/>
      <c r="G88" s="916"/>
      <c r="H88" s="917"/>
      <c r="I88" s="915"/>
      <c r="J88" s="915"/>
      <c r="K88" s="915"/>
      <c r="L88" s="918"/>
      <c r="M88" s="919"/>
      <c r="N88" s="915"/>
      <c r="O88" s="915"/>
      <c r="P88" s="915"/>
      <c r="Q88" s="916"/>
      <c r="R88" s="917"/>
      <c r="S88" s="915"/>
      <c r="T88" s="915"/>
      <c r="U88" s="915"/>
      <c r="V88" s="915"/>
      <c r="W88" s="915"/>
      <c r="X88" s="915"/>
      <c r="Y88" s="915"/>
      <c r="Z88" s="915"/>
      <c r="AA88" s="2065"/>
      <c r="AB88" s="615"/>
      <c r="AC88" s="615"/>
      <c r="AD88" s="615"/>
      <c r="AE88" s="615"/>
      <c r="AF88" s="615"/>
      <c r="AG88" s="615"/>
      <c r="AH88" s="615"/>
      <c r="AI88" s="615"/>
      <c r="AJ88" s="615"/>
      <c r="AK88" s="615"/>
      <c r="AL88" s="615"/>
      <c r="AM88" s="615"/>
      <c r="AN88" s="615"/>
      <c r="AO88" s="615"/>
      <c r="AP88" s="615"/>
      <c r="AQ88" s="615"/>
      <c r="AR88" s="615"/>
      <c r="AS88" s="615"/>
      <c r="AT88" s="615"/>
      <c r="AU88" s="615"/>
      <c r="AV88" s="615"/>
      <c r="AW88" s="615"/>
      <c r="AX88" s="615"/>
      <c r="AY88" s="615"/>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2107"/>
      <c r="CC88" s="2107"/>
      <c r="CD88" s="2107"/>
      <c r="CE88" s="2107"/>
      <c r="CF88" s="2107"/>
      <c r="CG88" s="2107"/>
      <c r="CH88" s="2107"/>
      <c r="CI88" s="2107"/>
      <c r="CJ88" s="2107"/>
      <c r="CK88" s="2107"/>
      <c r="CL88" s="2107"/>
      <c r="CM88" s="2107"/>
      <c r="CN88" s="2107"/>
      <c r="CO88" s="2107"/>
      <c r="CP88" s="2107"/>
      <c r="CQ88" s="2107"/>
      <c r="CR88" s="2107"/>
      <c r="CS88" s="2107"/>
      <c r="CT88" s="2107"/>
      <c r="CU88" s="2107"/>
      <c r="CV88" s="2107"/>
      <c r="CW88" s="2107"/>
      <c r="CX88" s="2107"/>
      <c r="CY88" s="2107"/>
      <c r="CZ88" s="2107"/>
    </row>
    <row r="89" s="399" customFormat="true" ht="15" customHeight="true" x14ac:dyDescent="0.2">
      <c r="A89" s="815"/>
      <c r="B89" s="840"/>
      <c r="C89" s="914"/>
      <c r="D89" s="915"/>
      <c r="E89" s="915"/>
      <c r="F89" s="915"/>
      <c r="G89" s="916"/>
      <c r="H89" s="917"/>
      <c r="I89" s="915"/>
      <c r="J89" s="915"/>
      <c r="K89" s="915"/>
      <c r="L89" s="918"/>
      <c r="M89" s="919"/>
      <c r="N89" s="915"/>
      <c r="O89" s="915"/>
      <c r="P89" s="915"/>
      <c r="Q89" s="916"/>
      <c r="R89" s="917"/>
      <c r="S89" s="915"/>
      <c r="T89" s="915"/>
      <c r="U89" s="915"/>
      <c r="V89" s="915"/>
      <c r="W89" s="915"/>
      <c r="X89" s="915"/>
      <c r="Y89" s="915"/>
      <c r="Z89" s="915"/>
      <c r="AA89" s="2065"/>
      <c r="AB89" s="615"/>
      <c r="AC89" s="615"/>
      <c r="AD89" s="615"/>
      <c r="AE89" s="615"/>
      <c r="AF89" s="615"/>
      <c r="AG89" s="615"/>
      <c r="AH89" s="615"/>
      <c r="AI89" s="615"/>
      <c r="AJ89" s="615"/>
      <c r="AK89" s="615"/>
      <c r="AL89" s="615"/>
      <c r="AM89" s="615"/>
      <c r="AN89" s="615"/>
      <c r="AO89" s="615"/>
      <c r="AP89" s="615"/>
      <c r="AQ89" s="615"/>
      <c r="AR89" s="615"/>
      <c r="AS89" s="615"/>
      <c r="AT89" s="615"/>
      <c r="AU89" s="615"/>
      <c r="AV89" s="615"/>
      <c r="AW89" s="615"/>
      <c r="AX89" s="615"/>
      <c r="AY89" s="615"/>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2107"/>
      <c r="CC89" s="2107"/>
      <c r="CD89" s="2107"/>
      <c r="CE89" s="2107"/>
      <c r="CF89" s="2107"/>
      <c r="CG89" s="2107"/>
      <c r="CH89" s="2107"/>
      <c r="CI89" s="2107"/>
      <c r="CJ89" s="2107"/>
      <c r="CK89" s="2107"/>
      <c r="CL89" s="2107"/>
      <c r="CM89" s="2107"/>
      <c r="CN89" s="2107"/>
      <c r="CO89" s="2107"/>
      <c r="CP89" s="2107"/>
      <c r="CQ89" s="2107"/>
      <c r="CR89" s="2107"/>
      <c r="CS89" s="2107"/>
      <c r="CT89" s="2107"/>
      <c r="CU89" s="2107"/>
      <c r="CV89" s="2107"/>
      <c r="CW89" s="2107"/>
      <c r="CX89" s="2107"/>
      <c r="CY89" s="2107"/>
      <c r="CZ89" s="2107"/>
    </row>
    <row r="90" s="399" customFormat="true" ht="15" customHeight="true" x14ac:dyDescent="0.2">
      <c r="A90" s="816"/>
      <c r="B90" s="841"/>
      <c r="C90" s="920"/>
      <c r="D90" s="921"/>
      <c r="E90" s="921"/>
      <c r="F90" s="921"/>
      <c r="G90" s="922"/>
      <c r="H90" s="923"/>
      <c r="I90" s="921"/>
      <c r="J90" s="921"/>
      <c r="K90" s="921"/>
      <c r="L90" s="924"/>
      <c r="M90" s="925"/>
      <c r="N90" s="921"/>
      <c r="O90" s="921"/>
      <c r="P90" s="921"/>
      <c r="Q90" s="922"/>
      <c r="R90" s="923"/>
      <c r="S90" s="921"/>
      <c r="T90" s="921"/>
      <c r="U90" s="921"/>
      <c r="V90" s="921"/>
      <c r="W90" s="921"/>
      <c r="X90" s="921"/>
      <c r="Y90" s="921"/>
      <c r="Z90" s="921"/>
      <c r="AA90" s="2066"/>
      <c r="AB90" s="615"/>
      <c r="AC90" s="615"/>
      <c r="AD90" s="615"/>
      <c r="AE90" s="615"/>
      <c r="AF90" s="615"/>
      <c r="AG90" s="615"/>
      <c r="AH90" s="615"/>
      <c r="AI90" s="615"/>
      <c r="AJ90" s="615"/>
      <c r="AK90" s="615"/>
      <c r="AL90" s="615"/>
      <c r="AM90" s="615"/>
      <c r="AN90" s="615"/>
      <c r="AO90" s="615"/>
      <c r="AP90" s="615"/>
      <c r="AQ90" s="615"/>
      <c r="AR90" s="615"/>
      <c r="AS90" s="615"/>
      <c r="AT90" s="615"/>
      <c r="AU90" s="615"/>
      <c r="AV90" s="615"/>
      <c r="AW90" s="615"/>
      <c r="AX90" s="615"/>
      <c r="AY90" s="615"/>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2107"/>
      <c r="CC90" s="2107"/>
      <c r="CD90" s="2107"/>
      <c r="CE90" s="2107"/>
      <c r="CF90" s="2107"/>
      <c r="CG90" s="2107"/>
      <c r="CH90" s="2107"/>
      <c r="CI90" s="2107"/>
      <c r="CJ90" s="2107"/>
      <c r="CK90" s="2107"/>
      <c r="CL90" s="2107"/>
      <c r="CM90" s="2107"/>
      <c r="CN90" s="2107"/>
      <c r="CO90" s="2107"/>
      <c r="CP90" s="2107"/>
      <c r="CQ90" s="2107"/>
      <c r="CR90" s="2107"/>
      <c r="CS90" s="2107"/>
      <c r="CT90" s="2107"/>
      <c r="CU90" s="2107"/>
      <c r="CV90" s="2107"/>
      <c r="CW90" s="2107"/>
      <c r="CX90" s="2107"/>
      <c r="CY90" s="2107"/>
      <c r="CZ90" s="2107"/>
    </row>
    <row r="91" s="399" customFormat="true" ht="15" customHeight="true" x14ac:dyDescent="0.2">
      <c r="A91" s="719"/>
      <c r="B91" s="842"/>
      <c r="C91" s="926"/>
      <c r="D91" s="888"/>
      <c r="E91" s="888"/>
      <c r="F91" s="888"/>
      <c r="G91" s="889"/>
      <c r="H91" s="927"/>
      <c r="I91" s="888"/>
      <c r="J91" s="888"/>
      <c r="K91" s="888"/>
      <c r="L91" s="928"/>
      <c r="M91" s="926"/>
      <c r="N91" s="888"/>
      <c r="O91" s="888"/>
      <c r="P91" s="888"/>
      <c r="Q91" s="889"/>
      <c r="R91" s="927"/>
      <c r="S91" s="888"/>
      <c r="T91" s="888"/>
      <c r="U91" s="888"/>
      <c r="V91" s="888"/>
      <c r="W91" s="888"/>
      <c r="X91" s="888"/>
      <c r="Y91" s="888"/>
      <c r="Z91" s="888"/>
      <c r="AA91" s="928"/>
      <c r="AB91" s="615"/>
      <c r="AC91" s="615"/>
      <c r="AD91" s="615"/>
      <c r="AE91" s="615"/>
      <c r="AF91" s="615"/>
      <c r="AG91" s="615"/>
      <c r="AH91" s="615"/>
      <c r="AI91" s="615"/>
      <c r="AJ91" s="615"/>
      <c r="AK91" s="615"/>
      <c r="AL91" s="615"/>
      <c r="AM91" s="615"/>
      <c r="AN91" s="615"/>
      <c r="AO91" s="615"/>
      <c r="AP91" s="615"/>
      <c r="AQ91" s="615"/>
      <c r="AR91" s="615"/>
      <c r="AS91" s="615"/>
      <c r="AT91" s="615"/>
      <c r="AU91" s="615"/>
      <c r="AV91" s="615"/>
      <c r="AW91" s="615"/>
      <c r="AX91" s="615"/>
      <c r="AY91" s="615"/>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2107"/>
      <c r="CC91" s="2107"/>
      <c r="CD91" s="2107"/>
      <c r="CE91" s="2107"/>
      <c r="CF91" s="2107"/>
      <c r="CG91" s="2107"/>
      <c r="CH91" s="2107"/>
      <c r="CI91" s="2107"/>
      <c r="CJ91" s="2107"/>
      <c r="CK91" s="2107"/>
      <c r="CL91" s="2107"/>
      <c r="CM91" s="2107"/>
      <c r="CN91" s="2107"/>
      <c r="CO91" s="2107"/>
      <c r="CP91" s="2107"/>
      <c r="CQ91" s="2107"/>
      <c r="CR91" s="2107"/>
      <c r="CS91" s="2107"/>
      <c r="CT91" s="2107"/>
      <c r="CU91" s="2107"/>
      <c r="CV91" s="2107"/>
      <c r="CW91" s="2107"/>
      <c r="CX91" s="2107"/>
      <c r="CY91" s="2107"/>
      <c r="CZ91" s="2107"/>
    </row>
    <row r="92" s="399" customFormat="true" ht="15" customHeight="true" x14ac:dyDescent="0.2">
      <c r="A92" s="719"/>
      <c r="B92" s="842"/>
      <c r="C92" s="926"/>
      <c r="D92" s="888"/>
      <c r="E92" s="888"/>
      <c r="F92" s="888"/>
      <c r="G92" s="889"/>
      <c r="H92" s="927"/>
      <c r="I92" s="888"/>
      <c r="J92" s="888"/>
      <c r="K92" s="888"/>
      <c r="L92" s="928"/>
      <c r="M92" s="926"/>
      <c r="N92" s="888"/>
      <c r="O92" s="888"/>
      <c r="P92" s="888"/>
      <c r="Q92" s="889"/>
      <c r="R92" s="927"/>
      <c r="S92" s="888"/>
      <c r="T92" s="888"/>
      <c r="U92" s="888"/>
      <c r="V92" s="888"/>
      <c r="W92" s="888"/>
      <c r="X92" s="888"/>
      <c r="Y92" s="888"/>
      <c r="Z92" s="888"/>
      <c r="AA92" s="928"/>
      <c r="AB92" s="615"/>
      <c r="AC92" s="615"/>
      <c r="AD92" s="615"/>
      <c r="AE92" s="615"/>
      <c r="AF92" s="615"/>
      <c r="AG92" s="615"/>
      <c r="AH92" s="615"/>
      <c r="AI92" s="615"/>
      <c r="AJ92" s="615"/>
      <c r="AK92" s="615"/>
      <c r="AL92" s="615"/>
      <c r="AM92" s="615"/>
      <c r="AN92" s="615"/>
      <c r="AO92" s="615"/>
      <c r="AP92" s="615"/>
      <c r="AQ92" s="615"/>
      <c r="AR92" s="615"/>
      <c r="AS92" s="615"/>
      <c r="AT92" s="615"/>
      <c r="AU92" s="615"/>
      <c r="AV92" s="615"/>
      <c r="AW92" s="615"/>
      <c r="AX92" s="615"/>
      <c r="AY92" s="615"/>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2107"/>
      <c r="CC92" s="2107"/>
      <c r="CD92" s="2107"/>
      <c r="CE92" s="2107"/>
      <c r="CF92" s="2107"/>
      <c r="CG92" s="2107"/>
      <c r="CH92" s="2107"/>
      <c r="CI92" s="2107"/>
      <c r="CJ92" s="2107"/>
      <c r="CK92" s="2107"/>
      <c r="CL92" s="2107"/>
      <c r="CM92" s="2107"/>
      <c r="CN92" s="2107"/>
      <c r="CO92" s="2107"/>
      <c r="CP92" s="2107"/>
      <c r="CQ92" s="2107"/>
      <c r="CR92" s="2107"/>
      <c r="CS92" s="2107"/>
      <c r="CT92" s="2107"/>
      <c r="CU92" s="2107"/>
      <c r="CV92" s="2107"/>
      <c r="CW92" s="2107"/>
      <c r="CX92" s="2107"/>
      <c r="CY92" s="2107"/>
      <c r="CZ92" s="2107"/>
    </row>
    <row r="93" s="399" customFormat="true" ht="15" customHeight="true" x14ac:dyDescent="0.2">
      <c r="A93" s="817"/>
      <c r="B93" s="843"/>
      <c r="C93" s="725"/>
      <c r="D93" s="726"/>
      <c r="E93" s="726"/>
      <c r="F93" s="726"/>
      <c r="G93" s="795"/>
      <c r="H93" s="781"/>
      <c r="I93" s="726"/>
      <c r="J93" s="726"/>
      <c r="K93" s="726"/>
      <c r="L93" s="750"/>
      <c r="M93" s="725"/>
      <c r="N93" s="726"/>
      <c r="O93" s="726"/>
      <c r="P93" s="726"/>
      <c r="Q93" s="795"/>
      <c r="R93" s="781"/>
      <c r="S93" s="726"/>
      <c r="T93" s="726"/>
      <c r="U93" s="726"/>
      <c r="V93" s="726"/>
      <c r="W93" s="726"/>
      <c r="X93" s="726"/>
      <c r="Y93" s="726"/>
      <c r="Z93" s="726"/>
      <c r="AA93" s="750"/>
      <c r="AB93" s="615"/>
      <c r="AC93" s="615"/>
      <c r="AD93" s="615"/>
      <c r="AE93" s="615"/>
      <c r="AF93" s="615"/>
      <c r="AG93" s="615"/>
      <c r="AH93" s="615"/>
      <c r="AI93" s="615"/>
      <c r="AJ93" s="615"/>
      <c r="AK93" s="615"/>
      <c r="AL93" s="615"/>
      <c r="AM93" s="615"/>
      <c r="AN93" s="615"/>
      <c r="AO93" s="615"/>
      <c r="AP93" s="615"/>
      <c r="AQ93" s="615"/>
      <c r="AR93" s="615"/>
      <c r="AS93" s="615"/>
      <c r="AT93" s="615"/>
      <c r="AU93" s="615"/>
      <c r="AV93" s="615"/>
      <c r="AW93" s="615"/>
      <c r="AX93" s="615"/>
      <c r="AY93" s="615"/>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2107"/>
      <c r="CC93" s="2107"/>
      <c r="CD93" s="2107"/>
      <c r="CE93" s="2107"/>
      <c r="CF93" s="2107"/>
      <c r="CG93" s="2107"/>
      <c r="CH93" s="2107"/>
      <c r="CI93" s="2107"/>
      <c r="CJ93" s="2107"/>
      <c r="CK93" s="2107"/>
      <c r="CL93" s="2107"/>
      <c r="CM93" s="2107"/>
      <c r="CN93" s="2107"/>
      <c r="CO93" s="2107"/>
      <c r="CP93" s="2107"/>
      <c r="CQ93" s="2107"/>
      <c r="CR93" s="2107"/>
      <c r="CS93" s="2107"/>
      <c r="CT93" s="2107"/>
      <c r="CU93" s="2107"/>
      <c r="CV93" s="2107"/>
      <c r="CW93" s="2107"/>
      <c r="CX93" s="2107"/>
      <c r="CY93" s="2107"/>
      <c r="CZ93" s="2107"/>
    </row>
    <row r="94" s="399" customFormat="true" ht="15" customHeight="true" x14ac:dyDescent="0.2">
      <c r="A94" s="1058"/>
      <c r="B94" s="843"/>
      <c r="C94" s="725"/>
      <c r="D94" s="727"/>
      <c r="E94" s="727"/>
      <c r="F94" s="727"/>
      <c r="G94" s="796"/>
      <c r="H94" s="781"/>
      <c r="I94" s="727"/>
      <c r="J94" s="727"/>
      <c r="K94" s="727"/>
      <c r="L94" s="751"/>
      <c r="M94" s="725"/>
      <c r="N94" s="727"/>
      <c r="O94" s="727"/>
      <c r="P94" s="727"/>
      <c r="Q94" s="796"/>
      <c r="R94" s="781"/>
      <c r="S94" s="727"/>
      <c r="T94" s="727"/>
      <c r="U94" s="727"/>
      <c r="V94" s="727"/>
      <c r="W94" s="727"/>
      <c r="X94" s="727"/>
      <c r="Y94" s="727"/>
      <c r="Z94" s="727"/>
      <c r="AA94" s="751"/>
      <c r="AB94" s="615"/>
      <c r="AC94" s="615"/>
      <c r="AD94" s="615"/>
      <c r="AE94" s="615"/>
      <c r="AF94" s="615"/>
      <c r="AG94" s="615"/>
      <c r="AH94" s="615"/>
      <c r="AI94" s="615"/>
      <c r="AJ94" s="615"/>
      <c r="AK94" s="615"/>
      <c r="AL94" s="615"/>
      <c r="AM94" s="615"/>
      <c r="AN94" s="615"/>
      <c r="AO94" s="615"/>
      <c r="AP94" s="615"/>
      <c r="AQ94" s="615"/>
      <c r="AR94" s="615"/>
      <c r="AS94" s="615"/>
      <c r="AT94" s="615"/>
      <c r="AU94" s="615"/>
      <c r="AV94" s="615"/>
      <c r="AW94" s="615"/>
      <c r="AX94" s="615"/>
      <c r="AY94" s="615"/>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2107"/>
      <c r="CC94" s="2107"/>
      <c r="CD94" s="2107"/>
      <c r="CE94" s="2107"/>
      <c r="CF94" s="2107"/>
      <c r="CG94" s="2107"/>
      <c r="CH94" s="2107"/>
      <c r="CI94" s="2107"/>
      <c r="CJ94" s="2107"/>
      <c r="CK94" s="2107"/>
      <c r="CL94" s="2107"/>
      <c r="CM94" s="2107"/>
      <c r="CN94" s="2107"/>
      <c r="CO94" s="2107"/>
      <c r="CP94" s="2107"/>
      <c r="CQ94" s="2107"/>
      <c r="CR94" s="2107"/>
      <c r="CS94" s="2107"/>
      <c r="CT94" s="2107"/>
      <c r="CU94" s="2107"/>
      <c r="CV94" s="2107"/>
      <c r="CW94" s="2107"/>
      <c r="CX94" s="2107"/>
      <c r="CY94" s="2107"/>
      <c r="CZ94" s="2107"/>
    </row>
    <row r="95" s="399" customFormat="true" ht="15" customHeight="true" x14ac:dyDescent="0.2">
      <c r="A95" s="817"/>
      <c r="B95" s="844"/>
      <c r="C95" s="929"/>
      <c r="D95" s="930"/>
      <c r="E95" s="930"/>
      <c r="F95" s="930"/>
      <c r="G95" s="931"/>
      <c r="H95" s="932"/>
      <c r="I95" s="930"/>
      <c r="J95" s="930"/>
      <c r="K95" s="930"/>
      <c r="L95" s="933"/>
      <c r="M95" s="929"/>
      <c r="N95" s="930"/>
      <c r="O95" s="930"/>
      <c r="P95" s="930"/>
      <c r="Q95" s="931"/>
      <c r="R95" s="932"/>
      <c r="S95" s="930"/>
      <c r="T95" s="930"/>
      <c r="U95" s="930"/>
      <c r="V95" s="930"/>
      <c r="W95" s="930"/>
      <c r="X95" s="930"/>
      <c r="Y95" s="930"/>
      <c r="Z95" s="930"/>
      <c r="AA95" s="933"/>
      <c r="AB95" s="615"/>
      <c r="AC95" s="615"/>
      <c r="AD95" s="615"/>
      <c r="AE95" s="615"/>
      <c r="AF95" s="615"/>
      <c r="AG95" s="615"/>
      <c r="AH95" s="615"/>
      <c r="AI95" s="615"/>
      <c r="AJ95" s="615"/>
      <c r="AK95" s="615"/>
      <c r="AL95" s="615"/>
      <c r="AM95" s="615"/>
      <c r="AN95" s="615"/>
      <c r="AO95" s="615"/>
      <c r="AP95" s="615"/>
      <c r="AQ95" s="615"/>
      <c r="AR95" s="615"/>
      <c r="AS95" s="615"/>
      <c r="AT95" s="615"/>
      <c r="AU95" s="615"/>
      <c r="AV95" s="615"/>
      <c r="AW95" s="615"/>
      <c r="AX95" s="615"/>
      <c r="AY95" s="615"/>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2107"/>
      <c r="CC95" s="2107"/>
      <c r="CD95" s="2107"/>
      <c r="CE95" s="2107"/>
      <c r="CF95" s="2107"/>
      <c r="CG95" s="2107"/>
      <c r="CH95" s="2107"/>
      <c r="CI95" s="2107"/>
      <c r="CJ95" s="2107"/>
      <c r="CK95" s="2107"/>
      <c r="CL95" s="2107"/>
      <c r="CM95" s="2107"/>
      <c r="CN95" s="2107"/>
      <c r="CO95" s="2107"/>
      <c r="CP95" s="2107"/>
      <c r="CQ95" s="2107"/>
      <c r="CR95" s="2107"/>
      <c r="CS95" s="2107"/>
      <c r="CT95" s="2107"/>
      <c r="CU95" s="2107"/>
      <c r="CV95" s="2107"/>
      <c r="CW95" s="2107"/>
      <c r="CX95" s="2107"/>
      <c r="CY95" s="2107"/>
      <c r="CZ95" s="2107"/>
    </row>
    <row r="96" s="131" customFormat="true" ht="15" customHeight="true" x14ac:dyDescent="0.2">
      <c r="A96" s="1058"/>
      <c r="B96" s="844"/>
      <c r="C96" s="929"/>
      <c r="D96" s="930"/>
      <c r="E96" s="930"/>
      <c r="F96" s="930"/>
      <c r="G96" s="931"/>
      <c r="H96" s="932"/>
      <c r="I96" s="930"/>
      <c r="J96" s="930"/>
      <c r="K96" s="930"/>
      <c r="L96" s="933"/>
      <c r="M96" s="929"/>
      <c r="N96" s="930"/>
      <c r="O96" s="930"/>
      <c r="P96" s="930"/>
      <c r="Q96" s="931"/>
      <c r="R96" s="932"/>
      <c r="S96" s="930"/>
      <c r="T96" s="930"/>
      <c r="U96" s="930"/>
      <c r="V96" s="930"/>
      <c r="W96" s="930"/>
      <c r="X96" s="930"/>
      <c r="Y96" s="930"/>
      <c r="Z96" s="930"/>
      <c r="AA96" s="933"/>
      <c r="AB96" s="615"/>
      <c r="AC96" s="615"/>
      <c r="AD96" s="615"/>
      <c r="AE96" s="615"/>
      <c r="AF96" s="615"/>
      <c r="AG96" s="615"/>
      <c r="AH96" s="615"/>
      <c r="AI96" s="615"/>
      <c r="AJ96" s="615"/>
      <c r="AK96" s="615"/>
      <c r="AL96" s="615"/>
      <c r="AM96" s="615"/>
      <c r="AN96" s="615"/>
      <c r="AO96" s="615"/>
      <c r="AP96" s="615"/>
      <c r="AQ96" s="615"/>
      <c r="AR96" s="615"/>
      <c r="AS96" s="615"/>
      <c r="AT96" s="615"/>
      <c r="AU96" s="615"/>
      <c r="AV96" s="615"/>
      <c r="AW96" s="615"/>
      <c r="AX96" s="615"/>
      <c r="AY96" s="615"/>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2107"/>
      <c r="CC96" s="2107"/>
      <c r="CD96" s="2107"/>
      <c r="CE96" s="2107"/>
      <c r="CF96" s="2107"/>
      <c r="CG96" s="2107"/>
      <c r="CH96" s="2107"/>
      <c r="CI96" s="2107"/>
      <c r="CJ96" s="2107"/>
      <c r="CK96" s="2107"/>
      <c r="CL96" s="2107"/>
      <c r="CM96" s="2107"/>
      <c r="CN96" s="2107"/>
      <c r="CO96" s="2107"/>
      <c r="CP96" s="2107"/>
      <c r="CQ96" s="2107"/>
      <c r="CR96" s="2107"/>
      <c r="CS96" s="2107"/>
      <c r="CT96" s="2107"/>
      <c r="CU96" s="2107"/>
      <c r="CV96" s="2107"/>
      <c r="CW96" s="2107"/>
      <c r="CX96" s="2107"/>
      <c r="CY96" s="2107"/>
      <c r="CZ96" s="2107"/>
    </row>
    <row r="97" s="131" customFormat="true" ht="15" customHeight="true" x14ac:dyDescent="0.2">
      <c r="A97" s="817"/>
      <c r="B97" s="844"/>
      <c r="C97" s="929"/>
      <c r="D97" s="930"/>
      <c r="E97" s="930"/>
      <c r="F97" s="930"/>
      <c r="G97" s="931"/>
      <c r="H97" s="932"/>
      <c r="I97" s="930"/>
      <c r="J97" s="930"/>
      <c r="K97" s="930"/>
      <c r="L97" s="933"/>
      <c r="M97" s="929"/>
      <c r="N97" s="930"/>
      <c r="O97" s="930"/>
      <c r="P97" s="930"/>
      <c r="Q97" s="931"/>
      <c r="R97" s="932"/>
      <c r="S97" s="930"/>
      <c r="T97" s="930"/>
      <c r="U97" s="930"/>
      <c r="V97" s="930"/>
      <c r="W97" s="930"/>
      <c r="X97" s="930"/>
      <c r="Y97" s="930"/>
      <c r="Z97" s="930"/>
      <c r="AA97" s="933"/>
      <c r="AB97" s="615"/>
      <c r="AC97" s="615"/>
      <c r="AD97" s="615"/>
      <c r="AE97" s="615"/>
      <c r="AF97" s="615"/>
      <c r="AG97" s="615"/>
      <c r="AH97" s="615"/>
      <c r="AI97" s="615"/>
      <c r="AJ97" s="615"/>
      <c r="AK97" s="615"/>
      <c r="AL97" s="615"/>
      <c r="AM97" s="615"/>
      <c r="AN97" s="615"/>
      <c r="AO97" s="615"/>
      <c r="AP97" s="615"/>
      <c r="AQ97" s="615"/>
      <c r="AR97" s="615"/>
      <c r="AS97" s="615"/>
      <c r="AT97" s="615"/>
      <c r="AU97" s="615"/>
      <c r="AV97" s="615"/>
      <c r="AW97" s="615"/>
      <c r="AX97" s="615"/>
      <c r="AY97" s="615"/>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2107"/>
      <c r="CC97" s="2107"/>
      <c r="CD97" s="2107"/>
      <c r="CE97" s="2107"/>
      <c r="CF97" s="2107"/>
      <c r="CG97" s="2107"/>
      <c r="CH97" s="2107"/>
      <c r="CI97" s="2107"/>
      <c r="CJ97" s="2107"/>
      <c r="CK97" s="2107"/>
      <c r="CL97" s="2107"/>
      <c r="CM97" s="2107"/>
      <c r="CN97" s="2107"/>
      <c r="CO97" s="2107"/>
      <c r="CP97" s="2107"/>
      <c r="CQ97" s="2107"/>
      <c r="CR97" s="2107"/>
      <c r="CS97" s="2107"/>
      <c r="CT97" s="2107"/>
      <c r="CU97" s="2107"/>
      <c r="CV97" s="2107"/>
      <c r="CW97" s="2107"/>
      <c r="CX97" s="2107"/>
      <c r="CY97" s="2107"/>
      <c r="CZ97" s="2107"/>
    </row>
    <row r="98" s="131" customFormat="true" ht="15" customHeight="true" x14ac:dyDescent="0.2">
      <c r="A98" s="1058"/>
      <c r="B98" s="844"/>
      <c r="C98" s="929"/>
      <c r="D98" s="930"/>
      <c r="E98" s="930"/>
      <c r="F98" s="930"/>
      <c r="G98" s="931"/>
      <c r="H98" s="932"/>
      <c r="I98" s="930"/>
      <c r="J98" s="930"/>
      <c r="K98" s="930"/>
      <c r="L98" s="933"/>
      <c r="M98" s="929"/>
      <c r="N98" s="930"/>
      <c r="O98" s="930"/>
      <c r="P98" s="930"/>
      <c r="Q98" s="931"/>
      <c r="R98" s="932"/>
      <c r="S98" s="930"/>
      <c r="T98" s="930"/>
      <c r="U98" s="930"/>
      <c r="V98" s="930"/>
      <c r="W98" s="930"/>
      <c r="X98" s="930"/>
      <c r="Y98" s="930"/>
      <c r="Z98" s="930"/>
      <c r="AA98" s="933"/>
      <c r="AB98" s="615"/>
      <c r="AC98" s="615"/>
      <c r="AD98" s="615"/>
      <c r="AE98" s="615"/>
      <c r="AF98" s="615"/>
      <c r="AG98" s="615"/>
      <c r="AH98" s="615"/>
      <c r="AI98" s="615"/>
      <c r="AJ98" s="615"/>
      <c r="AK98" s="615"/>
      <c r="AL98" s="615"/>
      <c r="AM98" s="615"/>
      <c r="AN98" s="615"/>
      <c r="AO98" s="615"/>
      <c r="AP98" s="615"/>
      <c r="AQ98" s="615"/>
      <c r="AR98" s="615"/>
      <c r="AS98" s="615"/>
      <c r="AT98" s="615"/>
      <c r="AU98" s="615"/>
      <c r="AV98" s="615"/>
      <c r="AW98" s="615"/>
      <c r="AX98" s="615"/>
      <c r="AY98" s="615"/>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2107"/>
      <c r="CC98" s="2107"/>
      <c r="CD98" s="2107"/>
      <c r="CE98" s="2107"/>
      <c r="CF98" s="2107"/>
      <c r="CG98" s="2107"/>
      <c r="CH98" s="2107"/>
      <c r="CI98" s="2107"/>
      <c r="CJ98" s="2107"/>
      <c r="CK98" s="2107"/>
      <c r="CL98" s="2107"/>
      <c r="CM98" s="2107"/>
      <c r="CN98" s="2107"/>
      <c r="CO98" s="2107"/>
      <c r="CP98" s="2107"/>
      <c r="CQ98" s="2107"/>
      <c r="CR98" s="2107"/>
      <c r="CS98" s="2107"/>
      <c r="CT98" s="2107"/>
      <c r="CU98" s="2107"/>
      <c r="CV98" s="2107"/>
      <c r="CW98" s="2107"/>
      <c r="CX98" s="2107"/>
      <c r="CY98" s="2107"/>
      <c r="CZ98" s="2107"/>
    </row>
    <row r="99" s="131" customFormat="true" ht="15" customHeight="true" x14ac:dyDescent="0.2">
      <c r="A99" s="1058"/>
      <c r="B99" s="844"/>
      <c r="C99" s="929"/>
      <c r="D99" s="930"/>
      <c r="E99" s="930"/>
      <c r="F99" s="930"/>
      <c r="G99" s="931"/>
      <c r="H99" s="932"/>
      <c r="I99" s="930"/>
      <c r="J99" s="930"/>
      <c r="K99" s="930"/>
      <c r="L99" s="933"/>
      <c r="M99" s="929"/>
      <c r="N99" s="930"/>
      <c r="O99" s="930"/>
      <c r="P99" s="930"/>
      <c r="Q99" s="931"/>
      <c r="R99" s="932"/>
      <c r="S99" s="930"/>
      <c r="T99" s="930"/>
      <c r="U99" s="930"/>
      <c r="V99" s="930"/>
      <c r="W99" s="930"/>
      <c r="X99" s="930"/>
      <c r="Y99" s="930"/>
      <c r="Z99" s="930"/>
      <c r="AA99" s="933"/>
      <c r="AB99" s="615"/>
      <c r="AC99" s="615"/>
      <c r="AD99" s="615"/>
      <c r="AE99" s="615"/>
      <c r="AF99" s="615"/>
      <c r="AG99" s="615"/>
      <c r="AH99" s="615"/>
      <c r="AI99" s="615"/>
      <c r="AJ99" s="615"/>
      <c r="AK99" s="615"/>
      <c r="AL99" s="615"/>
      <c r="AM99" s="615"/>
      <c r="AN99" s="615"/>
      <c r="AO99" s="615"/>
      <c r="AP99" s="615"/>
      <c r="AQ99" s="615"/>
      <c r="AR99" s="615"/>
      <c r="AS99" s="615"/>
      <c r="AT99" s="615"/>
      <c r="AU99" s="615"/>
      <c r="AV99" s="615"/>
      <c r="AW99" s="615"/>
      <c r="AX99" s="615"/>
      <c r="AY99" s="615"/>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2107"/>
      <c r="CC99" s="2107"/>
      <c r="CD99" s="2107"/>
      <c r="CE99" s="2107"/>
      <c r="CF99" s="2107"/>
      <c r="CG99" s="2107"/>
      <c r="CH99" s="2107"/>
      <c r="CI99" s="2107"/>
      <c r="CJ99" s="2107"/>
      <c r="CK99" s="2107"/>
      <c r="CL99" s="2107"/>
      <c r="CM99" s="2107"/>
      <c r="CN99" s="2107"/>
      <c r="CO99" s="2107"/>
      <c r="CP99" s="2107"/>
      <c r="CQ99" s="2107"/>
      <c r="CR99" s="2107"/>
      <c r="CS99" s="2107"/>
      <c r="CT99" s="2107"/>
      <c r="CU99" s="2107"/>
      <c r="CV99" s="2107"/>
      <c r="CW99" s="2107"/>
      <c r="CX99" s="2107"/>
      <c r="CY99" s="2107"/>
      <c r="CZ99" s="2107"/>
    </row>
    <row r="100" s="131" customFormat="true" ht="15" customHeight="true" x14ac:dyDescent="0.2">
      <c r="A100" s="1058"/>
      <c r="B100" s="844"/>
      <c r="C100" s="929"/>
      <c r="D100" s="930"/>
      <c r="E100" s="930"/>
      <c r="F100" s="930"/>
      <c r="G100" s="931"/>
      <c r="H100" s="932"/>
      <c r="I100" s="930"/>
      <c r="J100" s="930"/>
      <c r="K100" s="930"/>
      <c r="L100" s="933"/>
      <c r="M100" s="929"/>
      <c r="N100" s="930"/>
      <c r="O100" s="930"/>
      <c r="P100" s="930"/>
      <c r="Q100" s="931"/>
      <c r="R100" s="932"/>
      <c r="S100" s="930"/>
      <c r="T100" s="930"/>
      <c r="U100" s="930"/>
      <c r="V100" s="930"/>
      <c r="W100" s="930"/>
      <c r="X100" s="930"/>
      <c r="Y100" s="930"/>
      <c r="Z100" s="930"/>
      <c r="AA100" s="933"/>
      <c r="AB100" s="615"/>
      <c r="AC100" s="615"/>
      <c r="AD100" s="615"/>
      <c r="AE100" s="615"/>
      <c r="AF100" s="615"/>
      <c r="AG100" s="615"/>
      <c r="AH100" s="615"/>
      <c r="AI100" s="615"/>
      <c r="AJ100" s="615"/>
      <c r="AK100" s="615"/>
      <c r="AL100" s="615"/>
      <c r="AM100" s="615"/>
      <c r="AN100" s="615"/>
      <c r="AO100" s="615"/>
      <c r="AP100" s="615"/>
      <c r="AQ100" s="615"/>
      <c r="AR100" s="615"/>
      <c r="AS100" s="615"/>
      <c r="AT100" s="615"/>
      <c r="AU100" s="615"/>
      <c r="AV100" s="615"/>
      <c r="AW100" s="615"/>
      <c r="AX100" s="615"/>
      <c r="AY100" s="615"/>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2107"/>
      <c r="CC100" s="2107"/>
      <c r="CD100" s="2107"/>
      <c r="CE100" s="2107"/>
      <c r="CF100" s="2107"/>
      <c r="CG100" s="2107"/>
      <c r="CH100" s="2107"/>
      <c r="CI100" s="2107"/>
      <c r="CJ100" s="2107"/>
      <c r="CK100" s="2107"/>
      <c r="CL100" s="2107"/>
      <c r="CM100" s="2107"/>
      <c r="CN100" s="2107"/>
      <c r="CO100" s="2107"/>
      <c r="CP100" s="2107"/>
      <c r="CQ100" s="2107"/>
      <c r="CR100" s="2107"/>
      <c r="CS100" s="2107"/>
      <c r="CT100" s="2107"/>
      <c r="CU100" s="2107"/>
      <c r="CV100" s="2107"/>
      <c r="CW100" s="2107"/>
      <c r="CX100" s="2107"/>
      <c r="CY100" s="2107"/>
      <c r="CZ100" s="2107"/>
    </row>
    <row r="101" s="131" customFormat="true" ht="15" customHeight="true" x14ac:dyDescent="0.2">
      <c r="A101" s="817"/>
      <c r="B101" s="844"/>
      <c r="C101" s="929"/>
      <c r="D101" s="930"/>
      <c r="E101" s="930"/>
      <c r="F101" s="930"/>
      <c r="G101" s="931"/>
      <c r="H101" s="932"/>
      <c r="I101" s="930"/>
      <c r="J101" s="930"/>
      <c r="K101" s="930"/>
      <c r="L101" s="933"/>
      <c r="M101" s="929"/>
      <c r="N101" s="930"/>
      <c r="O101" s="930"/>
      <c r="P101" s="930"/>
      <c r="Q101" s="931"/>
      <c r="R101" s="932"/>
      <c r="S101" s="930"/>
      <c r="T101" s="930"/>
      <c r="U101" s="930"/>
      <c r="V101" s="930"/>
      <c r="W101" s="930"/>
      <c r="X101" s="930"/>
      <c r="Y101" s="930"/>
      <c r="Z101" s="930"/>
      <c r="AA101" s="933"/>
      <c r="AB101" s="615"/>
      <c r="AC101" s="615"/>
      <c r="AD101" s="615"/>
      <c r="AE101" s="615"/>
      <c r="AF101" s="615"/>
      <c r="AG101" s="615"/>
      <c r="AH101" s="615"/>
      <c r="AI101" s="615"/>
      <c r="AJ101" s="615"/>
      <c r="AK101" s="615"/>
      <c r="AL101" s="615"/>
      <c r="AM101" s="615"/>
      <c r="AN101" s="615"/>
      <c r="AO101" s="615"/>
      <c r="AP101" s="615"/>
      <c r="AQ101" s="615"/>
      <c r="AR101" s="615"/>
      <c r="AS101" s="615"/>
      <c r="AT101" s="615"/>
      <c r="AU101" s="615"/>
      <c r="AV101" s="615"/>
      <c r="AW101" s="615"/>
      <c r="AX101" s="615"/>
      <c r="AY101" s="615"/>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2107"/>
      <c r="CC101" s="2107"/>
      <c r="CD101" s="2107"/>
      <c r="CE101" s="2107"/>
      <c r="CF101" s="2107"/>
      <c r="CG101" s="2107"/>
      <c r="CH101" s="2107"/>
      <c r="CI101" s="2107"/>
      <c r="CJ101" s="2107"/>
      <c r="CK101" s="2107"/>
      <c r="CL101" s="2107"/>
      <c r="CM101" s="2107"/>
      <c r="CN101" s="2107"/>
      <c r="CO101" s="2107"/>
      <c r="CP101" s="2107"/>
      <c r="CQ101" s="2107"/>
      <c r="CR101" s="2107"/>
      <c r="CS101" s="2107"/>
      <c r="CT101" s="2107"/>
      <c r="CU101" s="2107"/>
      <c r="CV101" s="2107"/>
      <c r="CW101" s="2107"/>
      <c r="CX101" s="2107"/>
      <c r="CY101" s="2107"/>
      <c r="CZ101" s="2107"/>
    </row>
    <row r="102" s="131" customFormat="true" ht="15" customHeight="true" x14ac:dyDescent="0.2">
      <c r="A102" s="1058"/>
      <c r="B102" s="844"/>
      <c r="C102" s="929"/>
      <c r="D102" s="930"/>
      <c r="E102" s="930"/>
      <c r="F102" s="930"/>
      <c r="G102" s="931"/>
      <c r="H102" s="932"/>
      <c r="I102" s="930"/>
      <c r="J102" s="930"/>
      <c r="K102" s="930"/>
      <c r="L102" s="933"/>
      <c r="M102" s="929"/>
      <c r="N102" s="930"/>
      <c r="O102" s="930"/>
      <c r="P102" s="930"/>
      <c r="Q102" s="931"/>
      <c r="R102" s="932"/>
      <c r="S102" s="930"/>
      <c r="T102" s="930"/>
      <c r="U102" s="930"/>
      <c r="V102" s="930"/>
      <c r="W102" s="930"/>
      <c r="X102" s="930"/>
      <c r="Y102" s="930"/>
      <c r="Z102" s="930"/>
      <c r="AA102" s="933"/>
      <c r="AB102" s="615"/>
      <c r="AC102" s="615"/>
      <c r="AD102" s="615"/>
      <c r="AE102" s="615"/>
      <c r="AF102" s="615"/>
      <c r="AG102" s="615"/>
      <c r="AH102" s="615"/>
      <c r="AI102" s="615"/>
      <c r="AJ102" s="615"/>
      <c r="AK102" s="615"/>
      <c r="AL102" s="615"/>
      <c r="AM102" s="615"/>
      <c r="AN102" s="615"/>
      <c r="AO102" s="615"/>
      <c r="AP102" s="615"/>
      <c r="AQ102" s="615"/>
      <c r="AR102" s="615"/>
      <c r="AS102" s="615"/>
      <c r="AT102" s="615"/>
      <c r="AU102" s="615"/>
      <c r="AV102" s="615"/>
      <c r="AW102" s="615"/>
      <c r="AX102" s="615"/>
      <c r="AY102" s="615"/>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2107"/>
      <c r="CC102" s="2107"/>
      <c r="CD102" s="2107"/>
      <c r="CE102" s="2107"/>
      <c r="CF102" s="2107"/>
      <c r="CG102" s="2107"/>
      <c r="CH102" s="2107"/>
      <c r="CI102" s="2107"/>
      <c r="CJ102" s="2107"/>
      <c r="CK102" s="2107"/>
      <c r="CL102" s="2107"/>
      <c r="CM102" s="2107"/>
      <c r="CN102" s="2107"/>
      <c r="CO102" s="2107"/>
      <c r="CP102" s="2107"/>
      <c r="CQ102" s="2107"/>
      <c r="CR102" s="2107"/>
      <c r="CS102" s="2107"/>
      <c r="CT102" s="2107"/>
      <c r="CU102" s="2107"/>
      <c r="CV102" s="2107"/>
      <c r="CW102" s="2107"/>
      <c r="CX102" s="2107"/>
      <c r="CY102" s="2107"/>
      <c r="CZ102" s="2107"/>
    </row>
    <row r="103" s="131" customFormat="true" ht="15" customHeight="true" x14ac:dyDescent="0.2">
      <c r="A103" s="1058"/>
      <c r="B103" s="844"/>
      <c r="C103" s="929"/>
      <c r="D103" s="930"/>
      <c r="E103" s="930"/>
      <c r="F103" s="930"/>
      <c r="G103" s="931"/>
      <c r="H103" s="932"/>
      <c r="I103" s="930"/>
      <c r="J103" s="930"/>
      <c r="K103" s="930"/>
      <c r="L103" s="933"/>
      <c r="M103" s="929"/>
      <c r="N103" s="930"/>
      <c r="O103" s="930"/>
      <c r="P103" s="930"/>
      <c r="Q103" s="931"/>
      <c r="R103" s="932"/>
      <c r="S103" s="930"/>
      <c r="T103" s="930"/>
      <c r="U103" s="930"/>
      <c r="V103" s="930"/>
      <c r="W103" s="930"/>
      <c r="X103" s="930"/>
      <c r="Y103" s="930"/>
      <c r="Z103" s="930"/>
      <c r="AA103" s="933"/>
      <c r="AB103" s="615"/>
      <c r="AC103" s="615"/>
      <c r="AD103" s="615"/>
      <c r="AE103" s="615"/>
      <c r="AF103" s="615"/>
      <c r="AG103" s="615"/>
      <c r="AH103" s="615"/>
      <c r="AI103" s="615"/>
      <c r="AJ103" s="615"/>
      <c r="AK103" s="615"/>
      <c r="AL103" s="615"/>
      <c r="AM103" s="615"/>
      <c r="AN103" s="615"/>
      <c r="AO103" s="615"/>
      <c r="AP103" s="615"/>
      <c r="AQ103" s="615"/>
      <c r="AR103" s="615"/>
      <c r="AS103" s="615"/>
      <c r="AT103" s="615"/>
      <c r="AU103" s="615"/>
      <c r="AV103" s="615"/>
      <c r="AW103" s="615"/>
      <c r="AX103" s="615"/>
      <c r="AY103" s="615"/>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2107"/>
      <c r="CC103" s="2107"/>
      <c r="CD103" s="2107"/>
      <c r="CE103" s="2107"/>
      <c r="CF103" s="2107"/>
      <c r="CG103" s="2107"/>
      <c r="CH103" s="2107"/>
      <c r="CI103" s="2107"/>
      <c r="CJ103" s="2107"/>
      <c r="CK103" s="2107"/>
      <c r="CL103" s="2107"/>
      <c r="CM103" s="2107"/>
      <c r="CN103" s="2107"/>
      <c r="CO103" s="2107"/>
      <c r="CP103" s="2107"/>
      <c r="CQ103" s="2107"/>
      <c r="CR103" s="2107"/>
      <c r="CS103" s="2107"/>
      <c r="CT103" s="2107"/>
      <c r="CU103" s="2107"/>
      <c r="CV103" s="2107"/>
      <c r="CW103" s="2107"/>
      <c r="CX103" s="2107"/>
      <c r="CY103" s="2107"/>
      <c r="CZ103" s="2107"/>
    </row>
    <row r="104" s="131" customFormat="true" ht="15" customHeight="true" x14ac:dyDescent="0.2">
      <c r="A104" s="1058"/>
      <c r="B104" s="844"/>
      <c r="C104" s="929"/>
      <c r="D104" s="930"/>
      <c r="E104" s="930"/>
      <c r="F104" s="930"/>
      <c r="G104" s="931"/>
      <c r="H104" s="932"/>
      <c r="I104" s="930"/>
      <c r="J104" s="930"/>
      <c r="K104" s="930"/>
      <c r="L104" s="933"/>
      <c r="M104" s="929"/>
      <c r="N104" s="930"/>
      <c r="O104" s="930"/>
      <c r="P104" s="930"/>
      <c r="Q104" s="931"/>
      <c r="R104" s="932"/>
      <c r="S104" s="930"/>
      <c r="T104" s="930"/>
      <c r="U104" s="930"/>
      <c r="V104" s="930"/>
      <c r="W104" s="930"/>
      <c r="X104" s="930"/>
      <c r="Y104" s="930"/>
      <c r="Z104" s="930"/>
      <c r="AA104" s="933"/>
      <c r="AB104" s="615"/>
      <c r="AC104" s="615"/>
      <c r="AD104" s="615"/>
      <c r="AE104" s="615"/>
      <c r="AF104" s="615"/>
      <c r="AG104" s="615"/>
      <c r="AH104" s="615"/>
      <c r="AI104" s="615"/>
      <c r="AJ104" s="615"/>
      <c r="AK104" s="615"/>
      <c r="AL104" s="615"/>
      <c r="AM104" s="615"/>
      <c r="AN104" s="615"/>
      <c r="AO104" s="615"/>
      <c r="AP104" s="615"/>
      <c r="AQ104" s="615"/>
      <c r="AR104" s="615"/>
      <c r="AS104" s="615"/>
      <c r="AT104" s="615"/>
      <c r="AU104" s="615"/>
      <c r="AV104" s="615"/>
      <c r="AW104" s="615"/>
      <c r="AX104" s="615"/>
      <c r="AY104" s="615"/>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2107"/>
      <c r="CC104" s="2107"/>
      <c r="CD104" s="2107"/>
      <c r="CE104" s="2107"/>
      <c r="CF104" s="2107"/>
      <c r="CG104" s="2107"/>
      <c r="CH104" s="2107"/>
      <c r="CI104" s="2107"/>
      <c r="CJ104" s="2107"/>
      <c r="CK104" s="2107"/>
      <c r="CL104" s="2107"/>
      <c r="CM104" s="2107"/>
      <c r="CN104" s="2107"/>
      <c r="CO104" s="2107"/>
      <c r="CP104" s="2107"/>
      <c r="CQ104" s="2107"/>
      <c r="CR104" s="2107"/>
      <c r="CS104" s="2107"/>
      <c r="CT104" s="2107"/>
      <c r="CU104" s="2107"/>
      <c r="CV104" s="2107"/>
      <c r="CW104" s="2107"/>
      <c r="CX104" s="2107"/>
      <c r="CY104" s="2107"/>
      <c r="CZ104" s="2107"/>
    </row>
    <row r="105" s="131" customFormat="true" ht="15" customHeight="true" x14ac:dyDescent="0.2">
      <c r="A105" s="839"/>
      <c r="B105" s="845"/>
      <c r="C105" s="934"/>
      <c r="D105" s="935"/>
      <c r="E105" s="935"/>
      <c r="F105" s="935"/>
      <c r="G105" s="936"/>
      <c r="H105" s="937"/>
      <c r="I105" s="935"/>
      <c r="J105" s="935"/>
      <c r="K105" s="935"/>
      <c r="L105" s="938"/>
      <c r="M105" s="934"/>
      <c r="N105" s="935"/>
      <c r="O105" s="935"/>
      <c r="P105" s="935"/>
      <c r="Q105" s="936"/>
      <c r="R105" s="937"/>
      <c r="S105" s="935"/>
      <c r="T105" s="935"/>
      <c r="U105" s="935"/>
      <c r="V105" s="935"/>
      <c r="W105" s="935"/>
      <c r="X105" s="935"/>
      <c r="Y105" s="935"/>
      <c r="Z105" s="935"/>
      <c r="AA105" s="938"/>
      <c r="AB105" s="615"/>
      <c r="AC105" s="615"/>
      <c r="AD105" s="615"/>
      <c r="AE105" s="615"/>
      <c r="AF105" s="615"/>
      <c r="AG105" s="615"/>
      <c r="AH105" s="615"/>
      <c r="AI105" s="615"/>
      <c r="AJ105" s="615"/>
      <c r="AK105" s="615"/>
      <c r="AL105" s="615"/>
      <c r="AM105" s="615"/>
      <c r="AN105" s="615"/>
      <c r="AO105" s="615"/>
      <c r="AP105" s="615"/>
      <c r="AQ105" s="615"/>
      <c r="AR105" s="615"/>
      <c r="AS105" s="615"/>
      <c r="AT105" s="615"/>
      <c r="AU105" s="615"/>
      <c r="AV105" s="615"/>
      <c r="AW105" s="615"/>
      <c r="AX105" s="615"/>
      <c r="AY105" s="615"/>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2107"/>
      <c r="CC105" s="2107"/>
      <c r="CD105" s="2107"/>
      <c r="CE105" s="2107"/>
      <c r="CF105" s="2107"/>
      <c r="CG105" s="2107"/>
      <c r="CH105" s="2107"/>
      <c r="CI105" s="2107"/>
      <c r="CJ105" s="2107"/>
      <c r="CK105" s="2107"/>
      <c r="CL105" s="2107"/>
      <c r="CM105" s="2107"/>
      <c r="CN105" s="2107"/>
      <c r="CO105" s="2107"/>
      <c r="CP105" s="2107"/>
      <c r="CQ105" s="2107"/>
      <c r="CR105" s="2107"/>
      <c r="CS105" s="2107"/>
      <c r="CT105" s="2107"/>
      <c r="CU105" s="2107"/>
      <c r="CV105" s="2107"/>
      <c r="CW105" s="2107"/>
      <c r="CX105" s="2107"/>
      <c r="CY105" s="2107"/>
      <c r="CZ105" s="2107"/>
    </row>
    <row r="106" s="131" customFormat="true" ht="250.15" customHeight="true" x14ac:dyDescent="0.2">
      <c r="A106" s="400"/>
      <c r="B106" s="654"/>
      <c r="C106" s="655"/>
      <c r="D106" s="655"/>
      <c r="E106" s="655"/>
      <c r="F106" s="655"/>
      <c r="G106" s="655"/>
      <c r="H106" s="655"/>
      <c r="I106" s="655"/>
      <c r="J106" s="655"/>
      <c r="K106" s="655"/>
      <c r="L106" s="655"/>
      <c r="M106" s="655"/>
      <c r="N106" s="655"/>
      <c r="O106" s="655"/>
      <c r="P106" s="655"/>
      <c r="Q106" s="655"/>
      <c r="R106" s="655"/>
      <c r="S106" s="655"/>
      <c r="T106" s="655"/>
      <c r="U106" s="655"/>
      <c r="V106" s="655"/>
      <c r="W106" s="655"/>
      <c r="X106" s="655"/>
      <c r="Y106" s="655"/>
      <c r="Z106" s="655"/>
      <c r="AA106" s="655"/>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0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02" t="str">
        <f>A1026</f>
        <v>Haiti</v>
      </c>
      <c r="B108" s="2403"/>
      <c r="C108" s="113"/>
      <c r="D108" s="113"/>
      <c r="E108" s="113"/>
      <c r="F108" s="113"/>
      <c r="G108" s="113"/>
      <c r="H108" s="113"/>
      <c r="I108" s="113"/>
      <c r="J108" s="113"/>
      <c r="K108" s="113"/>
      <c r="L108" s="113"/>
      <c r="M108" s="113"/>
      <c r="N108" s="113"/>
      <c r="O108" s="113"/>
      <c r="P108" s="113"/>
      <c r="Q108" s="113"/>
      <c r="R108" s="113"/>
      <c r="S108" s="113"/>
      <c r="T108" s="113"/>
      <c r="U108" s="113"/>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13"/>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DHS06</v>
      </c>
      <c r="C115" s="113"/>
      <c r="D115" s="113"/>
      <c r="E115" s="113"/>
      <c r="F115" s="113"/>
      <c r="G115" s="113"/>
      <c r="H115" s="113"/>
      <c r="I115" s="113"/>
      <c r="J115" s="113"/>
      <c r="K115" s="113"/>
      <c r="L115" s="113"/>
      <c r="M115" s="113"/>
      <c r="N115" s="113"/>
      <c r="O115" s="113"/>
      <c r="P115" s="113"/>
      <c r="Q115" s="113"/>
      <c r="R115" s="113"/>
      <c r="S115" s="113"/>
      <c r="T115" s="113"/>
      <c r="U115" s="113"/>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48" t="str">
        <f>B1030</f>
        <v/>
      </c>
      <c r="B116" s="649"/>
      <c r="C116" s="113"/>
      <c r="D116" s="113"/>
      <c r="E116" s="113"/>
      <c r="F116" s="113"/>
      <c r="G116" s="113"/>
      <c r="H116" s="113"/>
      <c r="I116" s="113"/>
      <c r="J116" s="113"/>
      <c r="K116" s="113"/>
      <c r="L116" s="113"/>
      <c r="M116" s="113"/>
      <c r="N116" s="113"/>
      <c r="O116" s="113"/>
      <c r="P116" s="113"/>
      <c r="Q116" s="113"/>
      <c r="R116" s="113"/>
      <c r="S116" s="113"/>
      <c r="T116" s="113"/>
      <c r="U116" s="113"/>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48" t="str">
        <f>B1029</f>
        <v/>
      </c>
      <c r="B117" s="650"/>
      <c r="C117" s="113"/>
      <c r="D117" s="113"/>
      <c r="E117" s="113"/>
      <c r="F117" s="113"/>
      <c r="G117" s="113"/>
      <c r="H117" s="113"/>
      <c r="I117" s="113"/>
      <c r="J117" s="113"/>
      <c r="K117" s="113"/>
      <c r="L117" s="113"/>
      <c r="M117" s="113"/>
      <c r="N117" s="113"/>
      <c r="O117" s="113"/>
      <c r="P117" s="113"/>
      <c r="Q117" s="113"/>
      <c r="R117" s="113"/>
      <c r="S117" s="113"/>
      <c r="T117" s="113"/>
      <c r="U117" s="113"/>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51"/>
      <c r="B118" s="649"/>
      <c r="C118" s="113"/>
      <c r="D118" s="113"/>
      <c r="E118" s="113"/>
      <c r="F118" s="113"/>
      <c r="G118" s="113"/>
      <c r="H118" s="113"/>
      <c r="I118" s="113"/>
      <c r="J118" s="113"/>
      <c r="K118" s="113"/>
      <c r="L118" s="113"/>
      <c r="M118" s="113"/>
      <c r="N118" s="113"/>
      <c r="O118" s="113"/>
      <c r="P118" s="113"/>
      <c r="Q118" s="113"/>
      <c r="R118" s="113"/>
      <c r="S118" s="113"/>
      <c r="T118" s="113"/>
      <c r="U118" s="113"/>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52"/>
      <c r="B119" s="653"/>
      <c r="C119" s="113"/>
      <c r="D119" s="113"/>
      <c r="E119" s="113"/>
      <c r="F119" s="113"/>
      <c r="G119" s="113"/>
      <c r="H119" s="113"/>
      <c r="I119" s="113"/>
      <c r="J119" s="113"/>
      <c r="K119" s="113"/>
      <c r="L119" s="113"/>
      <c r="M119" s="113"/>
      <c r="N119" s="113"/>
      <c r="O119" s="113"/>
      <c r="P119" s="113"/>
      <c r="Q119" s="113"/>
      <c r="R119" s="113"/>
      <c r="S119" s="113"/>
      <c r="T119" s="113"/>
      <c r="U119" s="113"/>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9" customFormat="true" ht="15" customHeight="true" x14ac:dyDescent="0.2">
      <c r="A120" s="116" t="s">
        <v>98</v>
      </c>
      <c r="B120" s="207"/>
      <c r="C120" s="2440" t="s">
        <v>114</v>
      </c>
      <c r="D120" s="2441"/>
      <c r="E120" s="2441"/>
      <c r="F120" s="2441"/>
      <c r="G120" s="2442"/>
      <c r="H120" s="2601" t="s">
        <v>38</v>
      </c>
      <c r="I120" s="2602"/>
      <c r="J120" s="2602"/>
      <c r="K120" s="2602"/>
      <c r="L120" s="2603"/>
      <c r="M120" s="2608" t="s">
        <v>37</v>
      </c>
      <c r="N120" s="2609"/>
      <c r="O120" s="2609"/>
      <c r="P120" s="2609"/>
      <c r="Q120" s="2610"/>
      <c r="R120" s="2135" t="s">
        <v>137</v>
      </c>
      <c r="S120" s="2144"/>
      <c r="T120" s="2144"/>
      <c r="U120" s="2144"/>
      <c r="V120" s="2144"/>
      <c r="W120" s="2144"/>
      <c r="X120" s="2144"/>
      <c r="Y120" s="2144"/>
      <c r="Z120" s="2144"/>
      <c r="AA120" s="2145"/>
      <c r="AB120" s="615"/>
      <c r="AC120" s="615"/>
      <c r="AD120" s="615"/>
      <c r="AE120" s="615"/>
      <c r="AF120" s="615"/>
      <c r="AG120" s="615"/>
      <c r="AH120" s="615"/>
      <c r="AI120" s="615"/>
      <c r="AJ120" s="615"/>
      <c r="AK120" s="615"/>
      <c r="AL120" s="615"/>
      <c r="AM120" s="615"/>
      <c r="AN120" s="615"/>
      <c r="AO120" s="615"/>
      <c r="AP120" s="615"/>
      <c r="AQ120" s="615"/>
      <c r="AR120" s="615"/>
      <c r="AS120" s="615"/>
      <c r="AT120" s="615"/>
      <c r="AU120" s="615"/>
      <c r="AV120" s="615"/>
      <c r="AW120" s="615"/>
      <c r="AX120" s="615"/>
      <c r="AY120" s="615"/>
      <c r="AZ120" s="216"/>
      <c r="BA120" s="217" t="s">
        <v>128</v>
      </c>
      <c r="BB120" s="116" t="s">
        <v>98</v>
      </c>
      <c r="BC120" s="2483" t="s">
        <v>114</v>
      </c>
      <c r="BD120" s="2484"/>
      <c r="BE120" s="2484"/>
      <c r="BF120" s="2484"/>
      <c r="BG120" s="2485"/>
      <c r="BH120" s="2486" t="s">
        <v>38</v>
      </c>
      <c r="BI120" s="2484"/>
      <c r="BJ120" s="2484"/>
      <c r="BK120" s="2484"/>
      <c r="BL120" s="2485"/>
      <c r="BM120" s="2486" t="s">
        <v>37</v>
      </c>
      <c r="BN120" s="2484"/>
      <c r="BO120" s="2484"/>
      <c r="BP120" s="2484"/>
      <c r="BQ120" s="2506"/>
      <c r="BR120" s="2028" t="s">
        <v>137</v>
      </c>
      <c r="BS120" s="2029"/>
      <c r="BT120" s="2029"/>
      <c r="BU120" s="2029"/>
      <c r="BV120" s="2029"/>
      <c r="BW120" s="2029"/>
      <c r="BX120" s="2029"/>
      <c r="BY120" s="2030"/>
      <c r="BZ120" s="313"/>
      <c r="CA120" s="313"/>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9" customFormat="true" ht="36" x14ac:dyDescent="0.2">
      <c r="A121" s="187" t="s">
        <v>87</v>
      </c>
      <c r="B121" s="245"/>
      <c r="C121" s="279" t="s">
        <v>0</v>
      </c>
      <c r="D121" s="280" t="s">
        <v>1</v>
      </c>
      <c r="E121" s="280" t="s">
        <v>2</v>
      </c>
      <c r="F121" s="280" t="s">
        <v>3</v>
      </c>
      <c r="G121" s="281" t="s">
        <v>4</v>
      </c>
      <c r="H121" s="1314" t="s">
        <v>0</v>
      </c>
      <c r="I121" s="1280" t="s">
        <v>1</v>
      </c>
      <c r="J121" s="1280" t="s">
        <v>2</v>
      </c>
      <c r="K121" s="1280" t="s">
        <v>3</v>
      </c>
      <c r="L121" s="1281" t="s">
        <v>4</v>
      </c>
      <c r="M121" s="1304" t="s">
        <v>0</v>
      </c>
      <c r="N121" s="1280" t="s">
        <v>1</v>
      </c>
      <c r="O121" s="1280" t="s">
        <v>2</v>
      </c>
      <c r="P121" s="1280" t="s">
        <v>3</v>
      </c>
      <c r="Q121" s="1326" t="s">
        <v>4</v>
      </c>
      <c r="R121" s="1314" t="s">
        <v>238</v>
      </c>
      <c r="S121" s="1280" t="s">
        <v>239</v>
      </c>
      <c r="T121" s="1280" t="s">
        <v>150</v>
      </c>
      <c r="U121" s="1280" t="s">
        <v>240</v>
      </c>
      <c r="V121" s="1280" t="s">
        <v>241</v>
      </c>
      <c r="W121" s="1280" t="s">
        <v>242</v>
      </c>
      <c r="X121" s="1280" t="s">
        <v>243</v>
      </c>
      <c r="Y121" s="1280" t="s">
        <v>244</v>
      </c>
      <c r="Z121" s="1280" t="s">
        <v>245</v>
      </c>
      <c r="AA121" s="1282" t="s">
        <v>246</v>
      </c>
      <c r="AB121" s="615"/>
      <c r="AC121" s="615"/>
      <c r="AD121" s="615"/>
      <c r="AE121" s="615"/>
      <c r="AF121" s="615"/>
      <c r="AG121" s="615"/>
      <c r="AH121" s="615"/>
      <c r="AI121" s="615"/>
      <c r="AJ121" s="615"/>
      <c r="AK121" s="615"/>
      <c r="AL121" s="615"/>
      <c r="AM121" s="615"/>
      <c r="AN121" s="615"/>
      <c r="AO121" s="615"/>
      <c r="AP121" s="615"/>
      <c r="AQ121" s="615"/>
      <c r="AR121" s="615"/>
      <c r="AS121" s="615"/>
      <c r="AT121" s="615"/>
      <c r="AU121" s="615"/>
      <c r="AV121" s="615"/>
      <c r="AW121" s="615"/>
      <c r="AX121" s="615"/>
      <c r="AY121" s="615"/>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238</v>
      </c>
      <c r="BS121" s="172" t="s">
        <v>239</v>
      </c>
      <c r="BT121" s="172" t="s">
        <v>150</v>
      </c>
      <c r="BU121" s="172" t="s">
        <v>240</v>
      </c>
      <c r="BV121" s="172" t="s">
        <v>241</v>
      </c>
      <c r="BW121" s="172" t="s">
        <v>242</v>
      </c>
      <c r="BX121" s="172" t="s">
        <v>243</v>
      </c>
      <c r="BY121" s="173" t="s">
        <v>244</v>
      </c>
      <c r="BZ121" s="173" t="s">
        <v>245</v>
      </c>
      <c r="CA121" s="173" t="s">
        <v>246</v>
      </c>
      <c r="CB121" s="2108"/>
      <c r="CC121" s="2108"/>
      <c r="CD121" s="2108"/>
      <c r="CE121" s="2108"/>
      <c r="CF121" s="2108"/>
      <c r="CG121" s="2108"/>
      <c r="CH121" s="2108"/>
      <c r="CI121" s="2108"/>
      <c r="CJ121" s="2108"/>
      <c r="CK121" s="2108"/>
      <c r="CL121" s="2108"/>
      <c r="CM121" s="2108"/>
      <c r="CN121" s="2108"/>
      <c r="CO121" s="2108"/>
      <c r="CP121" s="2108"/>
      <c r="CQ121" s="2108"/>
      <c r="CR121" s="2108"/>
      <c r="CS121" s="2108"/>
      <c r="CT121" s="2108"/>
      <c r="CU121" s="2108"/>
      <c r="CV121" s="2108"/>
      <c r="CW121" s="2108"/>
      <c r="CX121" s="2108"/>
      <c r="CY121" s="2108"/>
      <c r="CZ121" s="2108"/>
    </row>
    <row r="122" s="399" customFormat="true" ht="15" customHeight="true" x14ac:dyDescent="0.2">
      <c r="A122" s="2611" t="s">
        <v>18</v>
      </c>
      <c r="B122" s="1478" t="s">
        <v>14</v>
      </c>
      <c r="C122" s="1407">
        <f>C153+C154+C155+C156+C157+C158+C161</f>
        <v>5.0577772398247482</v>
      </c>
      <c r="D122" s="1408">
        <f t="shared" ref="D122:AA122" si="1">D153+D154+D155+D156+D157+D158+D161</f>
        <v>11.662505949220808</v>
      </c>
      <c r="E122" s="1408">
        <f t="shared" si="1"/>
        <v>24.058413039143922</v>
      </c>
      <c r="F122" s="1408">
        <f t="shared" si="1"/>
        <v>40.509759648026161</v>
      </c>
      <c r="G122" s="1409">
        <f t="shared" si="1"/>
        <v>68.922630104366277</v>
      </c>
      <c r="H122" s="1410">
        <f t="shared" si="1"/>
        <v>23.141049537089359</v>
      </c>
      <c r="I122" s="1408">
        <f t="shared" si="1"/>
        <v>39.036904818492758</v>
      </c>
      <c r="J122" s="1408">
        <f t="shared" si="1"/>
        <v>54.110779061449449</v>
      </c>
      <c r="K122" s="1408">
        <f t="shared" si="1"/>
        <v>61.727217699511662</v>
      </c>
      <c r="L122" s="1411">
        <f t="shared" si="1"/>
        <v>77.172709203843411</v>
      </c>
      <c r="M122" s="1407">
        <f t="shared" si="1"/>
        <v>4.4840406394610701</v>
      </c>
      <c r="N122" s="1408">
        <f t="shared" si="1"/>
        <v>6.3990647622867938</v>
      </c>
      <c r="O122" s="1408">
        <f t="shared" si="1"/>
        <v>13.147656029173632</v>
      </c>
      <c r="P122" s="1408">
        <f t="shared" si="1"/>
        <v>20.345436415529544</v>
      </c>
      <c r="Q122" s="1409">
        <f t="shared" si="1"/>
        <v>41.208669945119858</v>
      </c>
      <c r="R122" s="1410">
        <f t="shared" si="1"/>
        <v>45.084848481044759</v>
      </c>
      <c r="S122" s="1408">
        <f t="shared" si="1"/>
        <v>23.454356200393175</v>
      </c>
      <c r="T122" s="1408">
        <f t="shared" si="1"/>
        <v>12.745849880841826</v>
      </c>
      <c r="U122" s="1408">
        <f t="shared" si="1"/>
        <v>13.930748899961733</v>
      </c>
      <c r="V122" s="1408">
        <f t="shared" si="1"/>
        <v>18.309210693122431</v>
      </c>
      <c r="W122" s="1408">
        <f t="shared" si="1"/>
        <v>25.62652573454292</v>
      </c>
      <c r="X122" s="1408">
        <f t="shared" si="1"/>
        <v>22.545550314426254</v>
      </c>
      <c r="Y122" s="1408">
        <f t="shared" si="1"/>
        <v>22.933714842278086</v>
      </c>
      <c r="Z122" s="1408">
        <f t="shared" si="1"/>
        <v>23.388202029773748</v>
      </c>
      <c r="AA122" s="1411">
        <f t="shared" si="1"/>
        <v>24.316412974949571</v>
      </c>
      <c r="AB122" s="615"/>
      <c r="AC122" s="615"/>
      <c r="AD122" s="615"/>
      <c r="AE122" s="615"/>
      <c r="AF122" s="615"/>
      <c r="AG122" s="615"/>
      <c r="AH122" s="615"/>
      <c r="AI122" s="615"/>
      <c r="AJ122" s="615"/>
      <c r="AK122" s="615"/>
      <c r="AL122" s="615"/>
      <c r="AM122" s="615"/>
      <c r="AN122" s="615"/>
      <c r="AO122" s="615"/>
      <c r="AP122" s="615"/>
      <c r="AQ122" s="615"/>
      <c r="AR122" s="615"/>
      <c r="AS122" s="615"/>
      <c r="AT122" s="615"/>
      <c r="AU122" s="615"/>
      <c r="AV122" s="615"/>
      <c r="AW122" s="615"/>
      <c r="AX122" s="615"/>
      <c r="AY122" s="615"/>
      <c r="AZ122" s="216"/>
      <c r="BA122" s="2507" t="s">
        <v>18</v>
      </c>
      <c r="BB122" s="155" t="s">
        <v>14</v>
      </c>
      <c r="BC122" s="368">
        <v>312.63755800000013</v>
      </c>
      <c r="BD122" s="372">
        <v>773.1092580000003</v>
      </c>
      <c r="BE122" s="372">
        <v>1886.0461480000022</v>
      </c>
      <c r="BF122" s="372">
        <v>3194.6974649999988</v>
      </c>
      <c r="BG122" s="376">
        <v>5615.9397659999986</v>
      </c>
      <c r="BH122" s="380">
        <v>655.30540200000007</v>
      </c>
      <c r="BI122" s="372">
        <v>1146.7055050000006</v>
      </c>
      <c r="BJ122" s="372">
        <v>1559.8888680000009</v>
      </c>
      <c r="BK122" s="372">
        <v>1767.9885109999996</v>
      </c>
      <c r="BL122" s="376">
        <v>2502.4533360000014</v>
      </c>
      <c r="BM122" s="380">
        <v>170.70298700000001</v>
      </c>
      <c r="BN122" s="372">
        <v>208.03494799999999</v>
      </c>
      <c r="BO122" s="372">
        <v>579.65881100000013</v>
      </c>
      <c r="BP122" s="372">
        <v>994.23840100000041</v>
      </c>
      <c r="BQ122" s="376">
        <v>2197.4534260000005</v>
      </c>
      <c r="BR122" s="380">
        <v>6741.3298309999918</v>
      </c>
      <c r="BS122" s="372">
        <v>1521.3025820000014</v>
      </c>
      <c r="BT122" s="372">
        <v>234.48832999999999</v>
      </c>
      <c r="BU122" s="372">
        <v>220.408098</v>
      </c>
      <c r="BV122" s="372">
        <v>147.34853799999996</v>
      </c>
      <c r="BW122" s="372">
        <v>1025.1456210000006</v>
      </c>
      <c r="BX122" s="372">
        <v>195.278873</v>
      </c>
      <c r="BY122" s="384">
        <v>473.17139200000031</v>
      </c>
      <c r="BZ122" s="384">
        <v>750.78262499999983</v>
      </c>
      <c r="CA122" s="384">
        <v>473.17430499999932</v>
      </c>
      <c r="CB122" s="2171"/>
      <c r="CC122" s="2171"/>
      <c r="CD122" s="2171"/>
      <c r="CE122" s="2171"/>
      <c r="CF122" s="2171"/>
      <c r="CG122" s="2171"/>
      <c r="CH122" s="2171"/>
      <c r="CI122" s="2171"/>
      <c r="CJ122" s="2171"/>
      <c r="CK122" s="2171"/>
      <c r="CL122" s="2171"/>
      <c r="CM122" s="2171"/>
      <c r="CN122" s="2171"/>
      <c r="CO122" s="2171"/>
      <c r="CP122" s="2171"/>
      <c r="CQ122" s="2171"/>
      <c r="CR122" s="2171"/>
      <c r="CS122" s="2171"/>
      <c r="CT122" s="2171"/>
      <c r="CU122" s="2171"/>
      <c r="CV122" s="2171"/>
      <c r="CW122" s="2171"/>
      <c r="CX122" s="2171"/>
      <c r="CY122" s="2171"/>
      <c r="CZ122" s="2109"/>
    </row>
    <row r="123" s="399" customFormat="true" ht="15" customHeight="true" x14ac:dyDescent="0.2">
      <c r="A123" s="2612"/>
      <c r="B123" s="1479" t="s">
        <v>51</v>
      </c>
      <c r="C123" s="1412">
        <f>100-C122</f>
        <v>94.942222760175255</v>
      </c>
      <c r="D123" s="1413">
        <f t="shared" ref="D123:AA123" si="2">100-D122</f>
        <v>88.337494050779185</v>
      </c>
      <c r="E123" s="1413">
        <f t="shared" si="2"/>
        <v>75.941586960856085</v>
      </c>
      <c r="F123" s="1413">
        <f t="shared" si="2"/>
        <v>59.490240351973839</v>
      </c>
      <c r="G123" s="1414">
        <f t="shared" si="2"/>
        <v>31.077369895633723</v>
      </c>
      <c r="H123" s="1415">
        <f t="shared" si="2"/>
        <v>76.858950462910641</v>
      </c>
      <c r="I123" s="1413">
        <f t="shared" si="2"/>
        <v>60.963095181507242</v>
      </c>
      <c r="J123" s="1413">
        <f t="shared" si="2"/>
        <v>45.889220938550551</v>
      </c>
      <c r="K123" s="1413">
        <f t="shared" si="2"/>
        <v>38.272782300488338</v>
      </c>
      <c r="L123" s="1416">
        <f t="shared" si="2"/>
        <v>22.827290796156589</v>
      </c>
      <c r="M123" s="1412">
        <f t="shared" si="2"/>
        <v>95.515959360538929</v>
      </c>
      <c r="N123" s="1413">
        <f t="shared" si="2"/>
        <v>93.600935237713202</v>
      </c>
      <c r="O123" s="1413">
        <f t="shared" si="2"/>
        <v>86.852343970826368</v>
      </c>
      <c r="P123" s="1413">
        <f t="shared" si="2"/>
        <v>79.654563584470452</v>
      </c>
      <c r="Q123" s="1414">
        <f t="shared" si="2"/>
        <v>58.791330054880142</v>
      </c>
      <c r="R123" s="1415">
        <f t="shared" si="2"/>
        <v>54.915151518955241</v>
      </c>
      <c r="S123" s="1413">
        <f t="shared" si="2"/>
        <v>76.545643799606822</v>
      </c>
      <c r="T123" s="1413">
        <f t="shared" si="2"/>
        <v>87.254150119158169</v>
      </c>
      <c r="U123" s="1413">
        <f t="shared" si="2"/>
        <v>86.069251100038272</v>
      </c>
      <c r="V123" s="1413">
        <f t="shared" si="2"/>
        <v>81.690789306877576</v>
      </c>
      <c r="W123" s="1413">
        <f t="shared" si="2"/>
        <v>74.373474265457077</v>
      </c>
      <c r="X123" s="1413">
        <f t="shared" si="2"/>
        <v>77.454449685573749</v>
      </c>
      <c r="Y123" s="1413">
        <f t="shared" si="2"/>
        <v>77.066285157721921</v>
      </c>
      <c r="Z123" s="1413">
        <f t="shared" si="2"/>
        <v>76.611797970226249</v>
      </c>
      <c r="AA123" s="1416">
        <f t="shared" si="2"/>
        <v>75.683587025050429</v>
      </c>
      <c r="AB123" s="615"/>
      <c r="AC123" s="615"/>
      <c r="AD123" s="615"/>
      <c r="AE123" s="615"/>
      <c r="AF123" s="615"/>
      <c r="AG123" s="615"/>
      <c r="AH123" s="615"/>
      <c r="AI123" s="615"/>
      <c r="AJ123" s="615"/>
      <c r="AK123" s="615"/>
      <c r="AL123" s="615"/>
      <c r="AM123" s="615"/>
      <c r="AN123" s="615"/>
      <c r="AO123" s="615"/>
      <c r="AP123" s="615"/>
      <c r="AQ123" s="615"/>
      <c r="AR123" s="615"/>
      <c r="AS123" s="615"/>
      <c r="AT123" s="615"/>
      <c r="AU123" s="615"/>
      <c r="AV123" s="615"/>
      <c r="AW123" s="615"/>
      <c r="AX123" s="615"/>
      <c r="AY123" s="615"/>
      <c r="AZ123" s="216"/>
      <c r="BA123" s="2508"/>
      <c r="BB123" s="156" t="s">
        <v>51</v>
      </c>
      <c r="BC123" s="369">
        <v>8963.4649179999415</v>
      </c>
      <c r="BD123" s="373">
        <v>8503.9048849999672</v>
      </c>
      <c r="BE123" s="373">
        <v>7392.7440379999871</v>
      </c>
      <c r="BF123" s="373">
        <v>6085.0239790000114</v>
      </c>
      <c r="BG123" s="377">
        <v>3658.8532930000015</v>
      </c>
      <c r="BH123" s="381">
        <v>2874.602123000006</v>
      </c>
      <c r="BI123" s="373">
        <v>2394.8632750000006</v>
      </c>
      <c r="BJ123" s="373">
        <v>1974.1775419999999</v>
      </c>
      <c r="BK123" s="373">
        <v>1768.7866399999994</v>
      </c>
      <c r="BL123" s="377">
        <v>1033.2145809999993</v>
      </c>
      <c r="BM123" s="381">
        <v>5570.7807379999886</v>
      </c>
      <c r="BN123" s="373">
        <v>5538.0283929999896</v>
      </c>
      <c r="BO123" s="373">
        <v>5160.9459899999965</v>
      </c>
      <c r="BP123" s="373">
        <v>4750.5197750000079</v>
      </c>
      <c r="BQ123" s="377">
        <v>3538.0720560000004</v>
      </c>
      <c r="BR123" s="381">
        <v>10062.522782999971</v>
      </c>
      <c r="BS123" s="373">
        <v>6069.7885370000013</v>
      </c>
      <c r="BT123" s="373">
        <v>3687.4672980000064</v>
      </c>
      <c r="BU123" s="373">
        <v>1712.0700080000001</v>
      </c>
      <c r="BV123" s="373">
        <v>1120.7362679999992</v>
      </c>
      <c r="BW123" s="373">
        <v>3537.4601219999954</v>
      </c>
      <c r="BX123" s="373">
        <v>1374.1685260000042</v>
      </c>
      <c r="BY123" s="385">
        <v>2309.3860199999972</v>
      </c>
      <c r="BZ123" s="385">
        <v>2590.9039570000014</v>
      </c>
      <c r="CA123" s="385">
        <v>2139.4875939999979</v>
      </c>
      <c r="CB123" s="2172"/>
      <c r="CC123" s="2172"/>
      <c r="CD123" s="2172"/>
      <c r="CE123" s="2172"/>
      <c r="CF123" s="2172"/>
      <c r="CG123" s="2172"/>
      <c r="CH123" s="2172"/>
      <c r="CI123" s="2172"/>
      <c r="CJ123" s="2172"/>
      <c r="CK123" s="2172"/>
      <c r="CL123" s="2172"/>
      <c r="CM123" s="2172"/>
      <c r="CN123" s="2172"/>
      <c r="CO123" s="2172"/>
      <c r="CP123" s="2172"/>
      <c r="CQ123" s="2172"/>
      <c r="CR123" s="2172"/>
      <c r="CS123" s="2172"/>
      <c r="CT123" s="2172"/>
      <c r="CU123" s="2172"/>
      <c r="CV123" s="2172"/>
      <c r="CW123" s="2172"/>
      <c r="CX123" s="2172"/>
      <c r="CY123" s="2172"/>
      <c r="CZ123" s="2110"/>
    </row>
    <row r="124" s="399" customFormat="true" ht="15" customHeight="true" x14ac:dyDescent="0.2">
      <c r="A124" s="2612" t="s">
        <v>50</v>
      </c>
      <c r="B124" s="1479" t="s">
        <v>15</v>
      </c>
      <c r="C124" s="1417">
        <f>C122*C129/100</f>
        <v>3.5607516518541225</v>
      </c>
      <c r="D124" s="1418">
        <f>D122*D129/100</f>
        <v>6.9721574536561048</v>
      </c>
      <c r="E124" s="1418">
        <f t="shared" ref="E124:AA124" si="3">E122*E129/100</f>
        <v>14.668179308209989</v>
      </c>
      <c r="F124" s="1418">
        <f t="shared" si="3"/>
        <v>16.306530216182448</v>
      </c>
      <c r="G124" s="1419">
        <f t="shared" si="3"/>
        <v>49.209389516206272</v>
      </c>
      <c r="H124" s="1420">
        <f t="shared" si="3"/>
        <v>7.4224087684763971</v>
      </c>
      <c r="I124" s="1418">
        <f t="shared" si="3"/>
        <v>14.946709724805842</v>
      </c>
      <c r="J124" s="1418">
        <f t="shared" si="3"/>
        <v>22.223532460223488</v>
      </c>
      <c r="K124" s="1418">
        <f t="shared" si="3"/>
        <v>33.746071432571732</v>
      </c>
      <c r="L124" s="1421">
        <f t="shared" si="3"/>
        <v>65.552525351474173</v>
      </c>
      <c r="M124" s="1417">
        <f t="shared" si="3"/>
        <v>2.8687575958496261</v>
      </c>
      <c r="N124" s="1418">
        <f t="shared" si="3"/>
        <v>4.6346878917384258</v>
      </c>
      <c r="O124" s="1418">
        <f t="shared" si="3"/>
        <v>8.7309389980082663</v>
      </c>
      <c r="P124" s="1418">
        <f t="shared" si="3"/>
        <v>13.633891543394823</v>
      </c>
      <c r="Q124" s="1419">
        <f t="shared" si="3"/>
        <v>26.891942604679787</v>
      </c>
      <c r="R124" s="1420">
        <f t="shared" si="3"/>
        <v>26.056808759224573</v>
      </c>
      <c r="S124" s="1418">
        <f t="shared" si="3"/>
        <v>13.688192414602151</v>
      </c>
      <c r="T124" s="1418">
        <f t="shared" si="3"/>
        <v>8.599020456014145</v>
      </c>
      <c r="U124" s="1418">
        <f t="shared" si="3"/>
        <v>9.8704351353779547</v>
      </c>
      <c r="V124" s="1418">
        <f t="shared" si="3"/>
        <v>14.421569150584922</v>
      </c>
      <c r="W124" s="1418">
        <f t="shared" si="3"/>
        <v>16.733338363011221</v>
      </c>
      <c r="X124" s="1418">
        <f t="shared" si="3"/>
        <v>14.156816739032152</v>
      </c>
      <c r="Y124" s="1418">
        <f t="shared" si="3"/>
        <v>13.908176522289102</v>
      </c>
      <c r="Z124" s="1418">
        <f t="shared" si="3"/>
        <v>17.271307891816477</v>
      </c>
      <c r="AA124" s="1421">
        <f t="shared" si="3"/>
        <v>14.490470376370141</v>
      </c>
      <c r="AB124" s="615"/>
      <c r="AC124" s="615"/>
      <c r="AD124" s="615"/>
      <c r="AE124" s="615"/>
      <c r="AF124" s="615"/>
      <c r="AG124" s="615"/>
      <c r="AH124" s="615"/>
      <c r="AI124" s="615"/>
      <c r="AJ124" s="615"/>
      <c r="AK124" s="615"/>
      <c r="AL124" s="615"/>
      <c r="AM124" s="615"/>
      <c r="AN124" s="615"/>
      <c r="AO124" s="615"/>
      <c r="AP124" s="615"/>
      <c r="AQ124" s="615"/>
      <c r="AR124" s="615"/>
      <c r="AS124" s="615"/>
      <c r="AT124" s="615"/>
      <c r="AU124" s="615"/>
      <c r="AV124" s="615"/>
      <c r="AW124" s="615"/>
      <c r="AX124" s="615"/>
      <c r="AY124" s="615"/>
      <c r="AZ124" s="216"/>
      <c r="BA124" s="2508" t="s">
        <v>50</v>
      </c>
      <c r="BB124" s="156" t="s">
        <v>15</v>
      </c>
      <c r="BC124" s="369">
        <v>220.10156800000004</v>
      </c>
      <c r="BD124" s="373">
        <v>462.18535699999995</v>
      </c>
      <c r="BE124" s="373">
        <v>1146.6726849999995</v>
      </c>
      <c r="BF124" s="373">
        <v>1283.2173599999999</v>
      </c>
      <c r="BG124" s="377">
        <v>4009.6694950000019</v>
      </c>
      <c r="BH124" s="381">
        <v>209.42882300000005</v>
      </c>
      <c r="BI124" s="373">
        <v>436.43770599999999</v>
      </c>
      <c r="BJ124" s="373">
        <v>640.65314699999999</v>
      </c>
      <c r="BK124" s="373">
        <v>966.55363400000022</v>
      </c>
      <c r="BL124" s="377">
        <v>2125.6495649999993</v>
      </c>
      <c r="BM124" s="381">
        <v>109.21076099999998</v>
      </c>
      <c r="BN124" s="373">
        <v>150.67468299999999</v>
      </c>
      <c r="BO124" s="373">
        <v>384.93292700000006</v>
      </c>
      <c r="BP124" s="373">
        <v>664.29166099999998</v>
      </c>
      <c r="BQ124" s="377">
        <v>1434.0135579999996</v>
      </c>
      <c r="BR124" s="381">
        <v>3896.1546529999996</v>
      </c>
      <c r="BS124" s="373">
        <v>887.84711399999992</v>
      </c>
      <c r="BT124" s="373">
        <v>153.58074999999997</v>
      </c>
      <c r="BU124" s="373">
        <v>156.16704099999993</v>
      </c>
      <c r="BV124" s="373">
        <v>116.06164599999997</v>
      </c>
      <c r="BW124" s="373">
        <v>667.84557100000029</v>
      </c>
      <c r="BX124" s="373">
        <v>122.61963800000001</v>
      </c>
      <c r="BY124" s="385">
        <v>285.17451699999998</v>
      </c>
      <c r="BZ124" s="385">
        <v>554.42474200000004</v>
      </c>
      <c r="CA124" s="385">
        <v>281.97079300000001</v>
      </c>
      <c r="CB124" s="2172"/>
      <c r="CC124" s="2172"/>
      <c r="CD124" s="2172"/>
      <c r="CE124" s="2172"/>
      <c r="CF124" s="2172"/>
      <c r="CG124" s="2172"/>
      <c r="CH124" s="2172"/>
      <c r="CI124" s="2172"/>
      <c r="CJ124" s="2172"/>
      <c r="CK124" s="2172"/>
      <c r="CL124" s="2172"/>
      <c r="CM124" s="2172"/>
      <c r="CN124" s="2172"/>
      <c r="CO124" s="2172"/>
      <c r="CP124" s="2172"/>
      <c r="CQ124" s="2172"/>
      <c r="CR124" s="2172"/>
      <c r="CS124" s="2172"/>
      <c r="CT124" s="2172"/>
      <c r="CU124" s="2172"/>
      <c r="CV124" s="2172"/>
      <c r="CW124" s="2172"/>
      <c r="CX124" s="2172"/>
      <c r="CY124" s="2172"/>
      <c r="CZ124" s="2110"/>
    </row>
    <row r="125" s="399" customFormat="true" ht="15" customHeight="true" x14ac:dyDescent="0.2">
      <c r="A125" s="2612"/>
      <c r="B125" s="1479" t="s">
        <v>16</v>
      </c>
      <c r="C125" s="1417">
        <f>C122*C128/100</f>
        <v>1.4970255879706247</v>
      </c>
      <c r="D125" s="1418">
        <f>D122*D128/100</f>
        <v>4.690348495564697</v>
      </c>
      <c r="E125" s="1418">
        <f t="shared" ref="E125:AA125" si="4">E122*E128/100</f>
        <v>9.3902337309339021</v>
      </c>
      <c r="F125" s="1418">
        <f t="shared" si="4"/>
        <v>24.203229431843749</v>
      </c>
      <c r="G125" s="1419">
        <f t="shared" si="4"/>
        <v>19.71324058816003</v>
      </c>
      <c r="H125" s="1420">
        <f t="shared" si="4"/>
        <v>15.718640768612937</v>
      </c>
      <c r="I125" s="1418">
        <f t="shared" si="4"/>
        <v>24.090195093686908</v>
      </c>
      <c r="J125" s="1418">
        <f t="shared" si="4"/>
        <v>31.887246601225915</v>
      </c>
      <c r="K125" s="1418">
        <f t="shared" si="4"/>
        <v>27.981146266939945</v>
      </c>
      <c r="L125" s="1421">
        <f t="shared" si="4"/>
        <v>11.62018385236918</v>
      </c>
      <c r="M125" s="1417">
        <f t="shared" si="4"/>
        <v>1.6152830436114434</v>
      </c>
      <c r="N125" s="1418">
        <f t="shared" si="4"/>
        <v>1.7643768705483682</v>
      </c>
      <c r="O125" s="1418">
        <f t="shared" si="4"/>
        <v>4.4167170311653638</v>
      </c>
      <c r="P125" s="1418">
        <f t="shared" si="4"/>
        <v>6.7115448721347173</v>
      </c>
      <c r="Q125" s="1419">
        <f t="shared" si="4"/>
        <v>14.316727340440071</v>
      </c>
      <c r="R125" s="1420">
        <f t="shared" si="4"/>
        <v>19.02803972182026</v>
      </c>
      <c r="S125" s="1418">
        <f t="shared" si="4"/>
        <v>9.7661637857909955</v>
      </c>
      <c r="T125" s="1418">
        <f t="shared" si="4"/>
        <v>4.1468294248276809</v>
      </c>
      <c r="U125" s="1418">
        <f t="shared" si="4"/>
        <v>4.0603137645837712</v>
      </c>
      <c r="V125" s="1418">
        <f t="shared" si="4"/>
        <v>3.8876415425375099</v>
      </c>
      <c r="W125" s="1418">
        <f t="shared" si="4"/>
        <v>8.8931873715316936</v>
      </c>
      <c r="X125" s="1418">
        <f t="shared" si="4"/>
        <v>8.3887335753941059</v>
      </c>
      <c r="Y125" s="1418">
        <f t="shared" si="4"/>
        <v>9.0255383199889643</v>
      </c>
      <c r="Z125" s="1418">
        <f t="shared" si="4"/>
        <v>6.1168941379572743</v>
      </c>
      <c r="AA125" s="1421">
        <f t="shared" si="4"/>
        <v>9.8259425985794682</v>
      </c>
      <c r="AB125" s="615"/>
      <c r="AC125" s="615"/>
      <c r="AD125" s="615"/>
      <c r="AE125" s="615"/>
      <c r="AF125" s="615"/>
      <c r="AG125" s="615"/>
      <c r="AH125" s="615"/>
      <c r="AI125" s="615"/>
      <c r="AJ125" s="615"/>
      <c r="AK125" s="615"/>
      <c r="AL125" s="615"/>
      <c r="AM125" s="615"/>
      <c r="AN125" s="615"/>
      <c r="AO125" s="615"/>
      <c r="AP125" s="615"/>
      <c r="AQ125" s="615"/>
      <c r="AR125" s="615"/>
      <c r="AS125" s="615"/>
      <c r="AT125" s="615"/>
      <c r="AU125" s="615"/>
      <c r="AV125" s="615"/>
      <c r="AW125" s="615"/>
      <c r="AX125" s="615"/>
      <c r="AY125" s="615"/>
      <c r="AZ125" s="216"/>
      <c r="BA125" s="2508"/>
      <c r="BB125" s="156" t="s">
        <v>16</v>
      </c>
      <c r="BC125" s="369">
        <v>92.535989999999998</v>
      </c>
      <c r="BD125" s="373">
        <v>310.92390099999994</v>
      </c>
      <c r="BE125" s="373">
        <v>734.07369100000039</v>
      </c>
      <c r="BF125" s="373">
        <v>1904.6359810000017</v>
      </c>
      <c r="BG125" s="377">
        <v>1606.270270999999</v>
      </c>
      <c r="BH125" s="381">
        <v>443.51322299999947</v>
      </c>
      <c r="BI125" s="373">
        <v>703.42367500000034</v>
      </c>
      <c r="BJ125" s="373">
        <v>919.23572099999978</v>
      </c>
      <c r="BK125" s="373">
        <v>801.43487699999991</v>
      </c>
      <c r="BL125" s="377">
        <v>376.80377099999993</v>
      </c>
      <c r="BM125" s="381">
        <v>61.492226000000009</v>
      </c>
      <c r="BN125" s="373">
        <v>57.360265000000005</v>
      </c>
      <c r="BO125" s="373">
        <v>194.72588400000001</v>
      </c>
      <c r="BP125" s="373">
        <v>327.01032400000014</v>
      </c>
      <c r="BQ125" s="377">
        <v>763.43986800000073</v>
      </c>
      <c r="BR125" s="381">
        <v>2845.1751780000036</v>
      </c>
      <c r="BS125" s="373">
        <v>633.45546799999966</v>
      </c>
      <c r="BT125" s="373">
        <v>74.063456000000002</v>
      </c>
      <c r="BU125" s="373">
        <v>64.241056999999984</v>
      </c>
      <c r="BV125" s="373">
        <v>31.286892000000005</v>
      </c>
      <c r="BW125" s="373">
        <v>354.9366940000001</v>
      </c>
      <c r="BX125" s="373">
        <v>72.659235000000024</v>
      </c>
      <c r="BY125" s="385">
        <v>185.06045899999995</v>
      </c>
      <c r="BZ125" s="385">
        <v>196.35788299999993</v>
      </c>
      <c r="CA125" s="385">
        <v>191.20351200000007</v>
      </c>
      <c r="CB125" s="2172"/>
      <c r="CC125" s="2172"/>
      <c r="CD125" s="2172"/>
      <c r="CE125" s="2172"/>
      <c r="CF125" s="2172"/>
      <c r="CG125" s="2172"/>
      <c r="CH125" s="2172"/>
      <c r="CI125" s="2172"/>
      <c r="CJ125" s="2172"/>
      <c r="CK125" s="2172"/>
      <c r="CL125" s="2172"/>
      <c r="CM125" s="2172"/>
      <c r="CN125" s="2172"/>
      <c r="CO125" s="2172"/>
      <c r="CP125" s="2172"/>
      <c r="CQ125" s="2172"/>
      <c r="CR125" s="2172"/>
      <c r="CS125" s="2172"/>
      <c r="CT125" s="2172"/>
      <c r="CU125" s="2172"/>
      <c r="CV125" s="2172"/>
      <c r="CW125" s="2172"/>
      <c r="CX125" s="2172"/>
      <c r="CY125" s="2172"/>
      <c r="CZ125" s="2110"/>
    </row>
    <row r="126" s="399" customFormat="true" ht="15" customHeight="true" x14ac:dyDescent="0.2">
      <c r="A126" s="2612"/>
      <c r="B126" s="1479" t="s">
        <v>22</v>
      </c>
      <c r="C126" s="1417">
        <f>100-C124-C125-C127</f>
        <v>19.407562560718134</v>
      </c>
      <c r="D126" s="1418">
        <f>100-D124-D125-D127</f>
        <v>32.044639954609423</v>
      </c>
      <c r="E126" s="1418">
        <f t="shared" ref="E126:AA126" si="5">100-E124-E125-E127</f>
        <v>43.584752489231022</v>
      </c>
      <c r="F126" s="1418">
        <f t="shared" si="5"/>
        <v>49.834302533527591</v>
      </c>
      <c r="G126" s="1419">
        <f t="shared" si="5"/>
        <v>30.244884798566478</v>
      </c>
      <c r="H126" s="1420">
        <f t="shared" si="5"/>
        <v>43.636280133251162</v>
      </c>
      <c r="I126" s="1418">
        <f t="shared" si="5"/>
        <v>49.475948500625847</v>
      </c>
      <c r="J126" s="1418">
        <f t="shared" si="5"/>
        <v>42.286634902257084</v>
      </c>
      <c r="K126" s="1418">
        <f t="shared" si="5"/>
        <v>37.430210586774081</v>
      </c>
      <c r="L126" s="1421">
        <f t="shared" si="5"/>
        <v>22.811694167374046</v>
      </c>
      <c r="M126" s="1417">
        <f t="shared" si="5"/>
        <v>16.476730315262543</v>
      </c>
      <c r="N126" s="1418">
        <f t="shared" si="5"/>
        <v>24.745353960541635</v>
      </c>
      <c r="O126" s="1418">
        <f t="shared" si="5"/>
        <v>31.833111529502176</v>
      </c>
      <c r="P126" s="1418">
        <f t="shared" si="5"/>
        <v>44.598623237760698</v>
      </c>
      <c r="Q126" s="1419">
        <f t="shared" si="5"/>
        <v>44.8305789865964</v>
      </c>
      <c r="R126" s="1420">
        <f t="shared" si="5"/>
        <v>38.64848041210044</v>
      </c>
      <c r="S126" s="1418">
        <f t="shared" si="5"/>
        <v>37.694941538658171</v>
      </c>
      <c r="T126" s="1418">
        <f t="shared" si="5"/>
        <v>27.748633082931349</v>
      </c>
      <c r="U126" s="1418">
        <f t="shared" si="5"/>
        <v>18.732252716471592</v>
      </c>
      <c r="V126" s="1418">
        <f t="shared" si="5"/>
        <v>26.80935080157294</v>
      </c>
      <c r="W126" s="1418">
        <f t="shared" si="5"/>
        <v>28.325920521687088</v>
      </c>
      <c r="X126" s="1418">
        <f t="shared" si="5"/>
        <v>46.578904107636291</v>
      </c>
      <c r="Y126" s="1418">
        <f t="shared" si="5"/>
        <v>36.765257513591997</v>
      </c>
      <c r="Z126" s="1418">
        <f t="shared" si="5"/>
        <v>32.273772944754214</v>
      </c>
      <c r="AA126" s="1421">
        <f t="shared" si="5"/>
        <v>37.166589920098929</v>
      </c>
      <c r="AB126" s="615"/>
      <c r="AC126" s="615"/>
      <c r="AD126" s="615"/>
      <c r="AE126" s="615"/>
      <c r="AF126" s="615"/>
      <c r="AG126" s="615"/>
      <c r="AH126" s="615"/>
      <c r="AI126" s="615"/>
      <c r="AJ126" s="615"/>
      <c r="AK126" s="615"/>
      <c r="AL126" s="615"/>
      <c r="AM126" s="615"/>
      <c r="AN126" s="615"/>
      <c r="AO126" s="615"/>
      <c r="AP126" s="615"/>
      <c r="AQ126" s="615"/>
      <c r="AR126" s="615"/>
      <c r="AS126" s="615"/>
      <c r="AT126" s="615"/>
      <c r="AU126" s="615"/>
      <c r="AV126" s="615"/>
      <c r="AW126" s="615"/>
      <c r="AX126" s="615"/>
      <c r="AY126" s="615"/>
      <c r="AZ126" s="216"/>
      <c r="BA126" s="2508"/>
      <c r="BB126" s="156" t="s">
        <v>22</v>
      </c>
      <c r="BC126" s="369">
        <v>1956.7924330000014</v>
      </c>
      <c r="BD126" s="373">
        <v>3281.6088489999997</v>
      </c>
      <c r="BE126" s="373">
        <v>4392.1360950000071</v>
      </c>
      <c r="BF126" s="373">
        <v>5189.6407110000073</v>
      </c>
      <c r="BG126" s="377">
        <v>3581.6420230000012</v>
      </c>
      <c r="BH126" s="381">
        <v>1702.6577529999984</v>
      </c>
      <c r="BI126" s="373">
        <v>1988.8242690000018</v>
      </c>
      <c r="BJ126" s="373">
        <v>1846.8597590000002</v>
      </c>
      <c r="BK126" s="373">
        <v>1738.9867729999996</v>
      </c>
      <c r="BL126" s="377">
        <v>1032.6631359999992</v>
      </c>
      <c r="BM126" s="381">
        <v>1032.7562660000008</v>
      </c>
      <c r="BN126" s="373">
        <v>1581.543079</v>
      </c>
      <c r="BO126" s="373">
        <v>2002.5092910000008</v>
      </c>
      <c r="BP126" s="373">
        <v>2737.6701640000006</v>
      </c>
      <c r="BQ126" s="377">
        <v>2737.3496210000021</v>
      </c>
      <c r="BR126" s="381">
        <v>7329.0953449999824</v>
      </c>
      <c r="BS126" s="373">
        <v>3120.5963280000005</v>
      </c>
      <c r="BT126" s="373">
        <v>1357.7599549999993</v>
      </c>
      <c r="BU126" s="373">
        <v>410.79725700000006</v>
      </c>
      <c r="BV126" s="373">
        <v>424.79308499999979</v>
      </c>
      <c r="BW126" s="373">
        <v>1437.5800580000014</v>
      </c>
      <c r="BX126" s="373">
        <v>889.59307900000124</v>
      </c>
      <c r="BY126" s="385">
        <v>1189.1701940000003</v>
      </c>
      <c r="BZ126" s="385">
        <v>1109.2661240000007</v>
      </c>
      <c r="CA126" s="385">
        <v>1133.1686859999988</v>
      </c>
      <c r="CB126" s="2172"/>
      <c r="CC126" s="2172"/>
      <c r="CD126" s="2172"/>
      <c r="CE126" s="2172"/>
      <c r="CF126" s="2172"/>
      <c r="CG126" s="2172"/>
      <c r="CH126" s="2172"/>
      <c r="CI126" s="2172"/>
      <c r="CJ126" s="2172"/>
      <c r="CK126" s="2172"/>
      <c r="CL126" s="2172"/>
      <c r="CM126" s="2172"/>
      <c r="CN126" s="2172"/>
      <c r="CO126" s="2172"/>
      <c r="CP126" s="2172"/>
      <c r="CQ126" s="2172"/>
      <c r="CR126" s="2172"/>
      <c r="CS126" s="2172"/>
      <c r="CT126" s="2172"/>
      <c r="CU126" s="2172"/>
      <c r="CV126" s="2172"/>
      <c r="CW126" s="2172"/>
      <c r="CX126" s="2172"/>
      <c r="CY126" s="2172"/>
      <c r="CZ126" s="2110"/>
    </row>
    <row r="127" s="399" customFormat="true" ht="15" customHeight="true" x14ac:dyDescent="0.2">
      <c r="A127" s="2612"/>
      <c r="B127" s="1479" t="s">
        <v>19</v>
      </c>
      <c r="C127" s="1412">
        <v>75.534660199457122</v>
      </c>
      <c r="D127" s="1422">
        <v>56.292854096169776</v>
      </c>
      <c r="E127" s="1422">
        <v>32.356834471625092</v>
      </c>
      <c r="F127" s="1422">
        <v>9.655937818446203</v>
      </c>
      <c r="G127" s="1423">
        <v>0.8324850970672214</v>
      </c>
      <c r="H127" s="1424">
        <v>33.222670329659493</v>
      </c>
      <c r="I127" s="1422">
        <v>11.4871466808814</v>
      </c>
      <c r="J127" s="1422">
        <v>3.6025860362935238</v>
      </c>
      <c r="K127" s="1422">
        <v>0.842571713714238</v>
      </c>
      <c r="L127" s="1425">
        <v>1.5596628782600668E-2</v>
      </c>
      <c r="M127" s="1426">
        <v>79.039229045276386</v>
      </c>
      <c r="N127" s="1422">
        <v>68.855581277171567</v>
      </c>
      <c r="O127" s="1422">
        <v>55.019232441324192</v>
      </c>
      <c r="P127" s="1422">
        <v>35.055940346709754</v>
      </c>
      <c r="Q127" s="1423">
        <v>13.96075106828375</v>
      </c>
      <c r="R127" s="1424">
        <v>16.266671106854734</v>
      </c>
      <c r="S127" s="1422">
        <v>38.85070226094868</v>
      </c>
      <c r="T127" s="1422">
        <v>59.50551703622682</v>
      </c>
      <c r="U127" s="1422">
        <v>67.33699838356668</v>
      </c>
      <c r="V127" s="1422">
        <v>54.881438505304622</v>
      </c>
      <c r="W127" s="1422">
        <v>46.047553743769988</v>
      </c>
      <c r="X127" s="1422">
        <v>30.875545577937441</v>
      </c>
      <c r="Y127" s="1422">
        <v>40.301027644129938</v>
      </c>
      <c r="Z127" s="1422">
        <v>44.338025025472035</v>
      </c>
      <c r="AA127" s="2159">
        <v>38.516997104951457</v>
      </c>
      <c r="AB127" s="615"/>
      <c r="AC127" s="615"/>
      <c r="AD127" s="615"/>
      <c r="AE127" s="615"/>
      <c r="AF127" s="615"/>
      <c r="AG127" s="615"/>
      <c r="AH127" s="615"/>
      <c r="AI127" s="615"/>
      <c r="AJ127" s="615"/>
      <c r="AK127" s="615"/>
      <c r="AL127" s="615"/>
      <c r="AM127" s="615"/>
      <c r="AN127" s="615"/>
      <c r="AO127" s="615"/>
      <c r="AP127" s="615"/>
      <c r="AQ127" s="615"/>
      <c r="AR127" s="615"/>
      <c r="AS127" s="615"/>
      <c r="AT127" s="615"/>
      <c r="AU127" s="615"/>
      <c r="AV127" s="615"/>
      <c r="AW127" s="615"/>
      <c r="AX127" s="615"/>
      <c r="AY127" s="615"/>
      <c r="AZ127" s="216"/>
      <c r="BA127" s="2508"/>
      <c r="BB127" s="156" t="s">
        <v>19</v>
      </c>
      <c r="BC127" s="369">
        <v>7006.67248499998</v>
      </c>
      <c r="BD127" s="373">
        <v>5222.2960359999943</v>
      </c>
      <c r="BE127" s="373">
        <v>3000.6079430000018</v>
      </c>
      <c r="BF127" s="373">
        <v>895.38326800000016</v>
      </c>
      <c r="BG127" s="377">
        <v>77.211269999999999</v>
      </c>
      <c r="BH127" s="381">
        <v>1171.9443699999997</v>
      </c>
      <c r="BI127" s="373">
        <v>406.03900600000014</v>
      </c>
      <c r="BJ127" s="373">
        <v>127.31778299999999</v>
      </c>
      <c r="BK127" s="373">
        <v>29.799866999999999</v>
      </c>
      <c r="BL127" s="377">
        <v>0.55144499999999996</v>
      </c>
      <c r="BM127" s="381">
        <v>4538.0244720000046</v>
      </c>
      <c r="BN127" s="373">
        <v>3956.4853140000041</v>
      </c>
      <c r="BO127" s="373">
        <v>3158.4366990000003</v>
      </c>
      <c r="BP127" s="373">
        <v>2012.8496109999994</v>
      </c>
      <c r="BQ127" s="377">
        <v>800.72243500000002</v>
      </c>
      <c r="BR127" s="381">
        <v>2733.4274380000011</v>
      </c>
      <c r="BS127" s="373">
        <v>2949.1922090000025</v>
      </c>
      <c r="BT127" s="373">
        <v>2329.7073429999996</v>
      </c>
      <c r="BU127" s="373">
        <v>1301.2727510000007</v>
      </c>
      <c r="BV127" s="373">
        <v>695.94318300000032</v>
      </c>
      <c r="BW127" s="373">
        <v>2099.8800640000022</v>
      </c>
      <c r="BX127" s="373">
        <v>484.57544699999977</v>
      </c>
      <c r="BY127" s="385">
        <v>1120.2158260000008</v>
      </c>
      <c r="BZ127" s="385">
        <v>1481.6378329999995</v>
      </c>
      <c r="CA127" s="385">
        <v>1006.3189079999991</v>
      </c>
      <c r="CB127" s="2172"/>
      <c r="CC127" s="2172"/>
      <c r="CD127" s="2172"/>
      <c r="CE127" s="2172"/>
      <c r="CF127" s="2172"/>
      <c r="CG127" s="2172"/>
      <c r="CH127" s="2172"/>
      <c r="CI127" s="2172"/>
      <c r="CJ127" s="2172"/>
      <c r="CK127" s="2172"/>
      <c r="CL127" s="2172"/>
      <c r="CM127" s="2172"/>
      <c r="CN127" s="2172"/>
      <c r="CO127" s="2172"/>
      <c r="CP127" s="2172"/>
      <c r="CQ127" s="2172"/>
      <c r="CR127" s="2172"/>
      <c r="CS127" s="2172"/>
      <c r="CT127" s="2172"/>
      <c r="CU127" s="2172"/>
      <c r="CV127" s="2172"/>
      <c r="CW127" s="2172"/>
      <c r="CX127" s="2172"/>
      <c r="CY127" s="2172"/>
      <c r="CZ127" s="2110"/>
    </row>
    <row r="128" s="399" customFormat="true" ht="15" customHeight="true" x14ac:dyDescent="0.2">
      <c r="A128" s="2612" t="s">
        <v>175</v>
      </c>
      <c r="B128" s="1479" t="s">
        <v>49</v>
      </c>
      <c r="C128" s="1412">
        <v>29.598487971813022</v>
      </c>
      <c r="D128" s="1422">
        <v>40.217329928805462</v>
      </c>
      <c r="E128" s="1422">
        <v>39.030977295367101</v>
      </c>
      <c r="F128" s="1422">
        <v>59.746662636698829</v>
      </c>
      <c r="G128" s="1423">
        <v>28.601985383188662</v>
      </c>
      <c r="H128" s="1424">
        <v>67.925358110572546</v>
      </c>
      <c r="I128" s="1422">
        <v>61.711334968019237</v>
      </c>
      <c r="J128" s="1422">
        <v>58.929564782303402</v>
      </c>
      <c r="K128" s="1422">
        <v>45.330321549810122</v>
      </c>
      <c r="L128" s="1425">
        <v>15.057374520409429</v>
      </c>
      <c r="M128" s="1426">
        <v>36.022934970669262</v>
      </c>
      <c r="N128" s="1422">
        <v>27.572417784342662</v>
      </c>
      <c r="O128" s="1422">
        <v>33.593189701381071</v>
      </c>
      <c r="P128" s="1422">
        <v>32.987962189947602</v>
      </c>
      <c r="Q128" s="1423">
        <v>34.74202724695202</v>
      </c>
      <c r="R128" s="1424">
        <v>42.204954353612415</v>
      </c>
      <c r="S128" s="1422">
        <v>41.639018791857872</v>
      </c>
      <c r="T128" s="1422">
        <v>32.534742395332486</v>
      </c>
      <c r="U128" s="1422">
        <v>29.146414121317804</v>
      </c>
      <c r="V128" s="1422">
        <v>21.233255806039971</v>
      </c>
      <c r="W128" s="1422">
        <v>34.703055200121199</v>
      </c>
      <c r="X128" s="1422">
        <v>37.207934418998832</v>
      </c>
      <c r="Y128" s="1422">
        <v>39.354890309137666</v>
      </c>
      <c r="Z128" s="1422">
        <v>26.153759618504751</v>
      </c>
      <c r="AA128" s="2159">
        <v>40.408684491014434</v>
      </c>
      <c r="AB128" s="615"/>
      <c r="AC128" s="615"/>
      <c r="AD128" s="615"/>
      <c r="AE128" s="615"/>
      <c r="AF128" s="615"/>
      <c r="AG128" s="615"/>
      <c r="AH128" s="615"/>
      <c r="AI128" s="615"/>
      <c r="AJ128" s="615"/>
      <c r="AK128" s="615"/>
      <c r="AL128" s="615"/>
      <c r="AM128" s="615"/>
      <c r="AN128" s="615"/>
      <c r="AO128" s="615"/>
      <c r="AP128" s="615"/>
      <c r="AQ128" s="615"/>
      <c r="AR128" s="615"/>
      <c r="AS128" s="615"/>
      <c r="AT128" s="615"/>
      <c r="AU128" s="615"/>
      <c r="AV128" s="615"/>
      <c r="AW128" s="615"/>
      <c r="AX128" s="615"/>
      <c r="AY128" s="615"/>
      <c r="AZ128" s="216"/>
      <c r="BA128" s="2508" t="s">
        <v>108</v>
      </c>
      <c r="BB128" s="156" t="s">
        <v>49</v>
      </c>
      <c r="BC128" s="1175" t="s">
        <v>35</v>
      </c>
      <c r="BD128" s="1195" t="s">
        <v>35</v>
      </c>
      <c r="BE128" s="1195" t="s">
        <v>35</v>
      </c>
      <c r="BF128" s="1195" t="s">
        <v>35</v>
      </c>
      <c r="BG128" s="1216" t="s">
        <v>35</v>
      </c>
      <c r="BH128" s="1237" t="s">
        <v>35</v>
      </c>
      <c r="BI128" s="1195" t="s">
        <v>35</v>
      </c>
      <c r="BJ128" s="1195" t="s">
        <v>35</v>
      </c>
      <c r="BK128" s="1195" t="s">
        <v>35</v>
      </c>
      <c r="BL128" s="1216" t="s">
        <v>35</v>
      </c>
      <c r="BM128" s="1237" t="s">
        <v>35</v>
      </c>
      <c r="BN128" s="1195" t="s">
        <v>35</v>
      </c>
      <c r="BO128" s="1195" t="s">
        <v>35</v>
      </c>
      <c r="BP128" s="1195" t="s">
        <v>35</v>
      </c>
      <c r="BQ128" s="1216" t="s">
        <v>35</v>
      </c>
      <c r="BR128" s="1237" t="s">
        <v>35</v>
      </c>
      <c r="BS128" s="1195" t="s">
        <v>35</v>
      </c>
      <c r="BT128" s="1195" t="s">
        <v>35</v>
      </c>
      <c r="BU128" s="1195" t="s">
        <v>35</v>
      </c>
      <c r="BV128" s="1195" t="s">
        <v>35</v>
      </c>
      <c r="BW128" s="1195" t="s">
        <v>35</v>
      </c>
      <c r="BX128" s="1195" t="s">
        <v>35</v>
      </c>
      <c r="BY128" s="1256" t="s">
        <v>35</v>
      </c>
      <c r="BZ128" s="1256" t="s">
        <v>35</v>
      </c>
      <c r="CA128" s="1256" t="s">
        <v>35</v>
      </c>
      <c r="CB128" s="2110"/>
      <c r="CC128" s="2110"/>
      <c r="CD128" s="2110"/>
      <c r="CE128" s="2110"/>
      <c r="CF128" s="2110"/>
      <c r="CG128" s="2110"/>
      <c r="CH128" s="2110"/>
      <c r="CI128" s="2110"/>
      <c r="CJ128" s="2110"/>
      <c r="CK128" s="2110"/>
      <c r="CL128" s="2110"/>
      <c r="CM128" s="2110"/>
      <c r="CN128" s="2110"/>
      <c r="CO128" s="2110"/>
      <c r="CP128" s="2110"/>
      <c r="CQ128" s="2110"/>
      <c r="CR128" s="2110"/>
      <c r="CS128" s="2110"/>
      <c r="CT128" s="2110"/>
      <c r="CU128" s="2110"/>
      <c r="CV128" s="2110"/>
      <c r="CW128" s="2110"/>
      <c r="CX128" s="2110"/>
      <c r="CY128" s="2110"/>
      <c r="CZ128" s="2110"/>
    </row>
    <row r="129" s="399" customFormat="true" ht="15" customHeight="true" x14ac:dyDescent="0.2">
      <c r="A129" s="2613"/>
      <c r="B129" s="1480" t="s">
        <v>48</v>
      </c>
      <c r="C129" s="1427">
        <v>70.401512028186957</v>
      </c>
      <c r="D129" s="1428">
        <v>59.782670071194488</v>
      </c>
      <c r="E129" s="1428">
        <v>60.969022704632778</v>
      </c>
      <c r="F129" s="1428">
        <v>40.253337363301249</v>
      </c>
      <c r="G129" s="1429">
        <v>71.398014616811381</v>
      </c>
      <c r="H129" s="1430">
        <v>32.074641889427348</v>
      </c>
      <c r="I129" s="1428">
        <v>38.288665031980742</v>
      </c>
      <c r="J129" s="1428">
        <v>41.07043521769652</v>
      </c>
      <c r="K129" s="1428">
        <v>54.669678450189906</v>
      </c>
      <c r="L129" s="1431">
        <v>84.94262547959049</v>
      </c>
      <c r="M129" s="1432">
        <v>63.977065029330724</v>
      </c>
      <c r="N129" s="1428">
        <v>72.427582215657338</v>
      </c>
      <c r="O129" s="1428">
        <v>66.406810298618922</v>
      </c>
      <c r="P129" s="1428">
        <v>67.012037810052377</v>
      </c>
      <c r="Q129" s="1429">
        <v>65.25797275304798</v>
      </c>
      <c r="R129" s="1430">
        <v>57.795045646387756</v>
      </c>
      <c r="S129" s="1428">
        <v>58.360981208142007</v>
      </c>
      <c r="T129" s="1428">
        <v>67.465257604667514</v>
      </c>
      <c r="U129" s="1428">
        <v>70.853585878682154</v>
      </c>
      <c r="V129" s="1428">
        <v>78.766744193960037</v>
      </c>
      <c r="W129" s="1428">
        <v>65.296944799878787</v>
      </c>
      <c r="X129" s="1428">
        <v>62.792065581001175</v>
      </c>
      <c r="Y129" s="1428">
        <v>60.645109690862256</v>
      </c>
      <c r="Z129" s="1428">
        <v>73.846240381495264</v>
      </c>
      <c r="AA129" s="2160">
        <v>59.591315508985723</v>
      </c>
      <c r="AB129" s="615"/>
      <c r="AC129" s="615"/>
      <c r="AD129" s="615"/>
      <c r="AE129" s="615"/>
      <c r="AF129" s="615"/>
      <c r="AG129" s="615"/>
      <c r="AH129" s="615"/>
      <c r="AI129" s="615"/>
      <c r="AJ129" s="615"/>
      <c r="AK129" s="615"/>
      <c r="AL129" s="615"/>
      <c r="AM129" s="615"/>
      <c r="AN129" s="615"/>
      <c r="AO129" s="615"/>
      <c r="AP129" s="615"/>
      <c r="AQ129" s="615"/>
      <c r="AR129" s="615"/>
      <c r="AS129" s="615"/>
      <c r="AT129" s="615"/>
      <c r="AU129" s="615"/>
      <c r="AV129" s="615"/>
      <c r="AW129" s="615"/>
      <c r="AX129" s="615"/>
      <c r="AY129" s="615"/>
      <c r="AZ129" s="216"/>
      <c r="BA129" s="2509"/>
      <c r="BB129" s="157" t="s">
        <v>48</v>
      </c>
      <c r="BC129" s="1176" t="s">
        <v>35</v>
      </c>
      <c r="BD129" s="1196" t="s">
        <v>35</v>
      </c>
      <c r="BE129" s="1196" t="s">
        <v>35</v>
      </c>
      <c r="BF129" s="1196" t="s">
        <v>35</v>
      </c>
      <c r="BG129" s="1217" t="s">
        <v>35</v>
      </c>
      <c r="BH129" s="1238" t="s">
        <v>35</v>
      </c>
      <c r="BI129" s="1196" t="s">
        <v>35</v>
      </c>
      <c r="BJ129" s="1196" t="s">
        <v>35</v>
      </c>
      <c r="BK129" s="1196" t="s">
        <v>35</v>
      </c>
      <c r="BL129" s="1217" t="s">
        <v>35</v>
      </c>
      <c r="BM129" s="1238" t="s">
        <v>35</v>
      </c>
      <c r="BN129" s="1196" t="s">
        <v>35</v>
      </c>
      <c r="BO129" s="1196" t="s">
        <v>35</v>
      </c>
      <c r="BP129" s="1196" t="s">
        <v>35</v>
      </c>
      <c r="BQ129" s="1217" t="s">
        <v>35</v>
      </c>
      <c r="BR129" s="1238" t="s">
        <v>35</v>
      </c>
      <c r="BS129" s="1196" t="s">
        <v>35</v>
      </c>
      <c r="BT129" s="1196" t="s">
        <v>35</v>
      </c>
      <c r="BU129" s="1196" t="s">
        <v>35</v>
      </c>
      <c r="BV129" s="1196" t="s">
        <v>35</v>
      </c>
      <c r="BW129" s="1196" t="s">
        <v>35</v>
      </c>
      <c r="BX129" s="1196" t="s">
        <v>35</v>
      </c>
      <c r="BY129" s="1257" t="s">
        <v>35</v>
      </c>
      <c r="BZ129" s="1257" t="s">
        <v>35</v>
      </c>
      <c r="CA129" s="1257" t="s">
        <v>35</v>
      </c>
      <c r="CB129" s="2111"/>
      <c r="CC129" s="2111"/>
      <c r="CD129" s="2111"/>
      <c r="CE129" s="2111"/>
      <c r="CF129" s="2111"/>
      <c r="CG129" s="2111"/>
      <c r="CH129" s="2111"/>
      <c r="CI129" s="2111"/>
      <c r="CJ129" s="2111"/>
      <c r="CK129" s="2111"/>
      <c r="CL129" s="2111"/>
      <c r="CM129" s="2111"/>
      <c r="CN129" s="2111"/>
      <c r="CO129" s="2111"/>
      <c r="CP129" s="2111"/>
      <c r="CQ129" s="2111"/>
      <c r="CR129" s="2111"/>
      <c r="CS129" s="2111"/>
      <c r="CT129" s="2111"/>
      <c r="CU129" s="2111"/>
      <c r="CV129" s="2111"/>
      <c r="CW129" s="2111"/>
      <c r="CX129" s="2111"/>
      <c r="CY129" s="2111"/>
      <c r="CZ129" s="2111"/>
    </row>
    <row r="130" s="131" customFormat="true" ht="15" customHeight="true" x14ac:dyDescent="0.2">
      <c r="A130" s="2434" t="s">
        <v>47</v>
      </c>
      <c r="B130" s="248" t="s">
        <v>42</v>
      </c>
      <c r="C130" s="254">
        <f>(C157+C158+C161)/(C157+C158+C159+C161+C162+C163)*100</f>
        <v>19.891699286971406</v>
      </c>
      <c r="D130" s="255">
        <f t="shared" ref="D130:AA130" si="6">(D157+D158+D161)/(D157+D158+D159+D161+D162+D163)*100</f>
        <v>25.70765357565022</v>
      </c>
      <c r="E130" s="255">
        <f t="shared" si="6"/>
        <v>33.315014144753448</v>
      </c>
      <c r="F130" s="255">
        <f t="shared" si="6"/>
        <v>41.512034207033324</v>
      </c>
      <c r="G130" s="256">
        <f t="shared" si="6"/>
        <v>56.968476883458848</v>
      </c>
      <c r="H130" s="257">
        <f t="shared" si="6"/>
        <v>31.880366784079246</v>
      </c>
      <c r="I130" s="255">
        <f t="shared" si="6"/>
        <v>41.55169875099314</v>
      </c>
      <c r="J130" s="255">
        <f t="shared" si="6"/>
        <v>51.830609915340418</v>
      </c>
      <c r="K130" s="255">
        <f t="shared" si="6"/>
        <v>56.614805077899035</v>
      </c>
      <c r="L130" s="258">
        <f t="shared" si="6"/>
        <v>58.90299619769619</v>
      </c>
      <c r="M130" s="254">
        <f t="shared" si="6"/>
        <v>20.147366333596228</v>
      </c>
      <c r="N130" s="255">
        <f t="shared" si="6"/>
        <v>20.00415902964523</v>
      </c>
      <c r="O130" s="255">
        <f t="shared" si="6"/>
        <v>28.274339121634235</v>
      </c>
      <c r="P130" s="255">
        <f t="shared" si="6"/>
        <v>29.544537851725245</v>
      </c>
      <c r="Q130" s="256">
        <f t="shared" si="6"/>
        <v>39.009893268326934</v>
      </c>
      <c r="R130" s="257">
        <f t="shared" si="6"/>
        <v>43.75228485134771</v>
      </c>
      <c r="S130" s="255">
        <f t="shared" si="6"/>
        <v>34.507044701938653</v>
      </c>
      <c r="T130" s="255">
        <f t="shared" si="6"/>
        <v>28.501764191367258</v>
      </c>
      <c r="U130" s="255">
        <f t="shared" si="6"/>
        <v>36.974126136286799</v>
      </c>
      <c r="V130" s="255">
        <f t="shared" si="6"/>
        <v>38.123464783905426</v>
      </c>
      <c r="W130" s="255">
        <f t="shared" si="6"/>
        <v>41.243765561475982</v>
      </c>
      <c r="X130" s="255">
        <f t="shared" si="6"/>
        <v>30.856004684254334</v>
      </c>
      <c r="Y130" s="255">
        <f t="shared" si="6"/>
        <v>34.834538704200114</v>
      </c>
      <c r="Z130" s="255">
        <f t="shared" si="6"/>
        <v>40.059887683464538</v>
      </c>
      <c r="AA130" s="258">
        <f t="shared" si="6"/>
        <v>37.500127786728122</v>
      </c>
      <c r="AB130" s="615"/>
      <c r="AC130" s="615"/>
      <c r="AD130" s="615"/>
      <c r="AE130" s="615"/>
      <c r="AF130" s="615"/>
      <c r="AG130" s="615"/>
      <c r="AH130" s="615"/>
      <c r="AI130" s="615"/>
      <c r="AJ130" s="615"/>
      <c r="AK130" s="615"/>
      <c r="AL130" s="615"/>
      <c r="AM130" s="615"/>
      <c r="AN130" s="615"/>
      <c r="AO130" s="615"/>
      <c r="AP130" s="615"/>
      <c r="AQ130" s="615"/>
      <c r="AR130" s="615"/>
      <c r="AS130" s="615"/>
      <c r="AT130" s="615"/>
      <c r="AU130" s="615"/>
      <c r="AV130" s="615"/>
      <c r="AW130" s="615"/>
      <c r="AX130" s="615"/>
      <c r="AY130" s="615"/>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435"/>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3"/>
      <c r="AB131" s="615"/>
      <c r="AC131" s="615"/>
      <c r="AD131" s="615"/>
      <c r="AE131" s="615"/>
      <c r="AF131" s="615"/>
      <c r="AG131" s="615"/>
      <c r="AH131" s="615"/>
      <c r="AI131" s="615"/>
      <c r="AJ131" s="615"/>
      <c r="AK131" s="615"/>
      <c r="AL131" s="615"/>
      <c r="AM131" s="615"/>
      <c r="AN131" s="615"/>
      <c r="AO131" s="615"/>
      <c r="AP131" s="615"/>
      <c r="AQ131" s="615"/>
      <c r="AR131" s="615"/>
      <c r="AS131" s="615"/>
      <c r="AT131" s="615"/>
      <c r="AU131" s="615"/>
      <c r="AV131" s="615"/>
      <c r="AW131" s="615"/>
      <c r="AX131" s="615"/>
      <c r="AY131" s="615"/>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436"/>
      <c r="B132" s="241" t="s">
        <v>46</v>
      </c>
      <c r="C132" s="264"/>
      <c r="D132" s="265"/>
      <c r="E132" s="265"/>
      <c r="F132" s="265"/>
      <c r="G132" s="266"/>
      <c r="H132" s="267"/>
      <c r="I132" s="265"/>
      <c r="J132" s="265"/>
      <c r="K132" s="265"/>
      <c r="L132" s="268"/>
      <c r="M132" s="264"/>
      <c r="N132" s="265"/>
      <c r="O132" s="265"/>
      <c r="P132" s="265"/>
      <c r="Q132" s="266"/>
      <c r="R132" s="2016"/>
      <c r="S132" s="2017"/>
      <c r="T132" s="2017"/>
      <c r="U132" s="2017"/>
      <c r="V132" s="2017"/>
      <c r="W132" s="2017"/>
      <c r="X132" s="2017"/>
      <c r="Y132" s="2017"/>
      <c r="Z132" s="2017"/>
      <c r="AA132" s="2055"/>
      <c r="AB132" s="615"/>
      <c r="AC132" s="615"/>
      <c r="AD132" s="615"/>
      <c r="AE132" s="615"/>
      <c r="AF132" s="615"/>
      <c r="AG132" s="615"/>
      <c r="AH132" s="615"/>
      <c r="AI132" s="615"/>
      <c r="AJ132" s="615"/>
      <c r="AK132" s="615"/>
      <c r="AL132" s="615"/>
      <c r="AM132" s="615"/>
      <c r="AN132" s="615"/>
      <c r="AO132" s="615"/>
      <c r="AP132" s="615"/>
      <c r="AQ132" s="615"/>
      <c r="AR132" s="615"/>
      <c r="AS132" s="615"/>
      <c r="AT132" s="615"/>
      <c r="AU132" s="615"/>
      <c r="AV132" s="615"/>
      <c r="AW132" s="615"/>
      <c r="AX132" s="615"/>
      <c r="AY132" s="615"/>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9" customFormat="true" ht="15" customHeight="true" x14ac:dyDescent="0.2">
      <c r="A133" s="130"/>
      <c r="B133" s="188"/>
      <c r="C133" s="2437" t="s">
        <v>114</v>
      </c>
      <c r="D133" s="2438"/>
      <c r="E133" s="2438"/>
      <c r="F133" s="2438"/>
      <c r="G133" s="2439"/>
      <c r="H133" s="2587" t="s">
        <v>38</v>
      </c>
      <c r="I133" s="2588"/>
      <c r="J133" s="2588"/>
      <c r="K133" s="2588"/>
      <c r="L133" s="2589"/>
      <c r="M133" s="2606" t="s">
        <v>37</v>
      </c>
      <c r="N133" s="2588"/>
      <c r="O133" s="2588"/>
      <c r="P133" s="2588"/>
      <c r="Q133" s="2589"/>
      <c r="R133" s="2136" t="s">
        <v>137</v>
      </c>
      <c r="S133" s="2146"/>
      <c r="T133" s="2146"/>
      <c r="U133" s="2146"/>
      <c r="V133" s="2146"/>
      <c r="W133" s="2146"/>
      <c r="X133" s="2146"/>
      <c r="Y133" s="2146"/>
      <c r="Z133" s="2146"/>
      <c r="AA133" s="2147"/>
      <c r="AB133" s="615"/>
      <c r="AC133" s="615"/>
      <c r="AD133" s="615"/>
      <c r="AE133" s="615"/>
      <c r="AF133" s="615"/>
      <c r="AG133" s="615"/>
      <c r="AH133" s="615"/>
      <c r="AI133" s="615"/>
      <c r="AJ133" s="615"/>
      <c r="AK133" s="615"/>
      <c r="AL133" s="615"/>
      <c r="AM133" s="615"/>
      <c r="AN133" s="615"/>
      <c r="AO133" s="615"/>
      <c r="AP133" s="615"/>
      <c r="AQ133" s="615"/>
      <c r="AR133" s="615"/>
      <c r="AS133" s="615"/>
      <c r="AT133" s="615"/>
      <c r="AU133" s="615"/>
      <c r="AV133" s="615"/>
      <c r="AW133" s="615"/>
      <c r="AX133" s="615"/>
      <c r="AY133" s="615"/>
      <c r="AZ133" s="216"/>
      <c r="BA133" s="217" t="s">
        <v>128</v>
      </c>
      <c r="BB133" s="116" t="s">
        <v>98</v>
      </c>
      <c r="BC133" s="2510" t="s">
        <v>114</v>
      </c>
      <c r="BD133" s="2511"/>
      <c r="BE133" s="2511"/>
      <c r="BF133" s="2511"/>
      <c r="BG133" s="2512"/>
      <c r="BH133" s="2513" t="s">
        <v>38</v>
      </c>
      <c r="BI133" s="2511"/>
      <c r="BJ133" s="2511"/>
      <c r="BK133" s="2511"/>
      <c r="BL133" s="2512"/>
      <c r="BM133" s="2513" t="s">
        <v>37</v>
      </c>
      <c r="BN133" s="2511"/>
      <c r="BO133" s="2511"/>
      <c r="BP133" s="2511"/>
      <c r="BQ133" s="2514"/>
      <c r="BR133" s="2031" t="s">
        <v>137</v>
      </c>
      <c r="BS133" s="2032"/>
      <c r="BT133" s="2032"/>
      <c r="BU133" s="2032"/>
      <c r="BV133" s="2032"/>
      <c r="BW133" s="2032"/>
      <c r="BX133" s="2032"/>
      <c r="BY133" s="2033"/>
      <c r="BZ133" s="313"/>
      <c r="CA133" s="313"/>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9" customFormat="true" ht="36" x14ac:dyDescent="0.2">
      <c r="A134" s="189" t="s">
        <v>69</v>
      </c>
      <c r="B134" s="246"/>
      <c r="C134" s="282" t="s">
        <v>0</v>
      </c>
      <c r="D134" s="283" t="s">
        <v>1</v>
      </c>
      <c r="E134" s="283" t="s">
        <v>2</v>
      </c>
      <c r="F134" s="283" t="s">
        <v>3</v>
      </c>
      <c r="G134" s="284" t="s">
        <v>4</v>
      </c>
      <c r="H134" s="1315" t="s">
        <v>0</v>
      </c>
      <c r="I134" s="1283" t="s">
        <v>1</v>
      </c>
      <c r="J134" s="1283" t="s">
        <v>2</v>
      </c>
      <c r="K134" s="1283" t="s">
        <v>3</v>
      </c>
      <c r="L134" s="1284" t="s">
        <v>4</v>
      </c>
      <c r="M134" s="1305" t="s">
        <v>0</v>
      </c>
      <c r="N134" s="1283" t="s">
        <v>1</v>
      </c>
      <c r="O134" s="1283" t="s">
        <v>2</v>
      </c>
      <c r="P134" s="1283" t="s">
        <v>3</v>
      </c>
      <c r="Q134" s="1327" t="s">
        <v>4</v>
      </c>
      <c r="R134" s="1315" t="s">
        <v>238</v>
      </c>
      <c r="S134" s="1283" t="s">
        <v>239</v>
      </c>
      <c r="T134" s="1283" t="s">
        <v>150</v>
      </c>
      <c r="U134" s="1283" t="s">
        <v>240</v>
      </c>
      <c r="V134" s="1283" t="s">
        <v>241</v>
      </c>
      <c r="W134" s="1283" t="s">
        <v>242</v>
      </c>
      <c r="X134" s="1283" t="s">
        <v>243</v>
      </c>
      <c r="Y134" s="1283" t="s">
        <v>244</v>
      </c>
      <c r="Z134" s="1283" t="s">
        <v>245</v>
      </c>
      <c r="AA134" s="1285" t="s">
        <v>246</v>
      </c>
      <c r="AB134" s="615"/>
      <c r="AC134" s="615"/>
      <c r="AD134" s="615"/>
      <c r="AE134" s="615"/>
      <c r="AF134" s="615"/>
      <c r="AG134" s="615"/>
      <c r="AH134" s="615"/>
      <c r="AI134" s="615"/>
      <c r="AJ134" s="615"/>
      <c r="AK134" s="615"/>
      <c r="AL134" s="615"/>
      <c r="AM134" s="615"/>
      <c r="AN134" s="615"/>
      <c r="AO134" s="615"/>
      <c r="AP134" s="615"/>
      <c r="AQ134" s="615"/>
      <c r="AR134" s="615"/>
      <c r="AS134" s="615"/>
      <c r="AT134" s="615"/>
      <c r="AU134" s="615"/>
      <c r="AV134" s="615"/>
      <c r="AW134" s="615"/>
      <c r="AX134" s="615"/>
      <c r="AY134" s="615"/>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238</v>
      </c>
      <c r="BS134" s="174" t="s">
        <v>239</v>
      </c>
      <c r="BT134" s="174" t="s">
        <v>150</v>
      </c>
      <c r="BU134" s="174" t="s">
        <v>240</v>
      </c>
      <c r="BV134" s="174" t="s">
        <v>241</v>
      </c>
      <c r="BW134" s="174" t="s">
        <v>242</v>
      </c>
      <c r="BX134" s="174" t="s">
        <v>243</v>
      </c>
      <c r="BY134" s="175" t="s">
        <v>244</v>
      </c>
      <c r="BZ134" s="175" t="s">
        <v>245</v>
      </c>
      <c r="CA134" s="175" t="s">
        <v>246</v>
      </c>
      <c r="CB134" s="2112"/>
      <c r="CC134" s="2112"/>
      <c r="CD134" s="2112"/>
      <c r="CE134" s="2112"/>
      <c r="CF134" s="2112"/>
      <c r="CG134" s="2112"/>
      <c r="CH134" s="2112"/>
      <c r="CI134" s="2112"/>
      <c r="CJ134" s="2112"/>
      <c r="CK134" s="2112"/>
      <c r="CL134" s="2112"/>
      <c r="CM134" s="2112"/>
      <c r="CN134" s="2112"/>
      <c r="CO134" s="2112"/>
      <c r="CP134" s="2112"/>
      <c r="CQ134" s="2112"/>
      <c r="CR134" s="2112"/>
      <c r="CS134" s="2112"/>
      <c r="CT134" s="2112"/>
      <c r="CU134" s="2112"/>
      <c r="CV134" s="2112"/>
      <c r="CW134" s="2112"/>
      <c r="CX134" s="2112"/>
      <c r="CY134" s="2112"/>
      <c r="CZ134" s="2112"/>
    </row>
    <row r="135" s="399" customFormat="true" ht="15" customHeight="true" x14ac:dyDescent="0.2">
      <c r="A135" s="2607" t="s">
        <v>45</v>
      </c>
      <c r="B135" s="1481" t="s">
        <v>44</v>
      </c>
      <c r="C135" s="1433">
        <v>0</v>
      </c>
      <c r="D135" s="1434">
        <v>0</v>
      </c>
      <c r="E135" s="1434">
        <v>0.15478474792618827</v>
      </c>
      <c r="F135" s="1434">
        <v>0.23286469459675319</v>
      </c>
      <c r="G135" s="1435">
        <v>6.4400320654097776</v>
      </c>
      <c r="H135" s="1436">
        <v>0.40687048876726484</v>
      </c>
      <c r="I135" s="1434">
        <v>0.43466260169596405</v>
      </c>
      <c r="J135" s="1434">
        <v>0.29189171348933385</v>
      </c>
      <c r="K135" s="1434">
        <v>2.837799512689466</v>
      </c>
      <c r="L135" s="1437">
        <v>11.190884757517788</v>
      </c>
      <c r="M135" s="1438">
        <v>0</v>
      </c>
      <c r="N135" s="1434">
        <v>0</v>
      </c>
      <c r="O135" s="1434">
        <v>0</v>
      </c>
      <c r="P135" s="1434">
        <v>0</v>
      </c>
      <c r="Q135" s="1435">
        <v>1.6940071193985884</v>
      </c>
      <c r="R135" s="1436">
        <v>3.092945236659514</v>
      </c>
      <c r="S135" s="1434">
        <v>0.29432071950867644</v>
      </c>
      <c r="T135" s="1434">
        <v>1.6845346114660299E-2</v>
      </c>
      <c r="U135" s="1434">
        <v>3.8475623485278422E-2</v>
      </c>
      <c r="V135" s="1434">
        <v>0.15945029783757247</v>
      </c>
      <c r="W135" s="1434">
        <v>1.3621298771069394</v>
      </c>
      <c r="X135" s="1434">
        <v>0</v>
      </c>
      <c r="Y135" s="1434">
        <v>0.74054277949970948</v>
      </c>
      <c r="Z135" s="1434">
        <v>0</v>
      </c>
      <c r="AA135" s="2161">
        <v>0.19191430785281274</v>
      </c>
      <c r="AB135" s="615"/>
      <c r="AC135" s="615"/>
      <c r="AD135" s="615"/>
      <c r="AE135" s="615"/>
      <c r="AF135" s="615"/>
      <c r="AG135" s="615"/>
      <c r="AH135" s="615"/>
      <c r="AI135" s="615"/>
      <c r="AJ135" s="615"/>
      <c r="AK135" s="615"/>
      <c r="AL135" s="615"/>
      <c r="AM135" s="615"/>
      <c r="AN135" s="615"/>
      <c r="AO135" s="615"/>
      <c r="AP135" s="615"/>
      <c r="AQ135" s="615"/>
      <c r="AR135" s="615"/>
      <c r="AS135" s="615"/>
      <c r="AT135" s="615"/>
      <c r="AU135" s="615"/>
      <c r="AV135" s="615"/>
      <c r="AW135" s="615"/>
      <c r="AX135" s="615"/>
      <c r="AY135" s="615"/>
      <c r="AZ135" s="216"/>
      <c r="BA135" s="2515" t="s">
        <v>45</v>
      </c>
      <c r="BB135" s="158" t="s">
        <v>44</v>
      </c>
      <c r="BC135" s="1177" t="s">
        <v>35</v>
      </c>
      <c r="BD135" s="1197" t="s">
        <v>35</v>
      </c>
      <c r="BE135" s="1197" t="s">
        <v>35</v>
      </c>
      <c r="BF135" s="1197" t="s">
        <v>35</v>
      </c>
      <c r="BG135" s="1218" t="s">
        <v>35</v>
      </c>
      <c r="BH135" s="1239" t="s">
        <v>35</v>
      </c>
      <c r="BI135" s="1197" t="s">
        <v>35</v>
      </c>
      <c r="BJ135" s="1197" t="s">
        <v>35</v>
      </c>
      <c r="BK135" s="1197" t="s">
        <v>35</v>
      </c>
      <c r="BL135" s="1218" t="s">
        <v>35</v>
      </c>
      <c r="BM135" s="1239" t="s">
        <v>35</v>
      </c>
      <c r="BN135" s="1197" t="s">
        <v>35</v>
      </c>
      <c r="BO135" s="1197" t="s">
        <v>35</v>
      </c>
      <c r="BP135" s="1197" t="s">
        <v>35</v>
      </c>
      <c r="BQ135" s="1218" t="s">
        <v>35</v>
      </c>
      <c r="BR135" s="1239" t="s">
        <v>35</v>
      </c>
      <c r="BS135" s="1197" t="s">
        <v>35</v>
      </c>
      <c r="BT135" s="1197" t="s">
        <v>35</v>
      </c>
      <c r="BU135" s="1197" t="s">
        <v>35</v>
      </c>
      <c r="BV135" s="1197" t="s">
        <v>35</v>
      </c>
      <c r="BW135" s="1197" t="s">
        <v>35</v>
      </c>
      <c r="BX135" s="1197" t="s">
        <v>35</v>
      </c>
      <c r="BY135" s="1258" t="s">
        <v>35</v>
      </c>
      <c r="BZ135" s="1258" t="s">
        <v>35</v>
      </c>
      <c r="CA135" s="1258" t="s">
        <v>35</v>
      </c>
      <c r="CB135" s="2113"/>
      <c r="CC135" s="2113"/>
      <c r="CD135" s="2113"/>
      <c r="CE135" s="2113"/>
      <c r="CF135" s="2113"/>
      <c r="CG135" s="2113"/>
      <c r="CH135" s="2113"/>
      <c r="CI135" s="2113"/>
      <c r="CJ135" s="2113"/>
      <c r="CK135" s="2113"/>
      <c r="CL135" s="2113"/>
      <c r="CM135" s="2113"/>
      <c r="CN135" s="2113"/>
      <c r="CO135" s="2113"/>
      <c r="CP135" s="2113"/>
      <c r="CQ135" s="2113"/>
      <c r="CR135" s="2113"/>
      <c r="CS135" s="2113"/>
      <c r="CT135" s="2113"/>
      <c r="CU135" s="2113"/>
      <c r="CV135" s="2113"/>
      <c r="CW135" s="2113"/>
      <c r="CX135" s="2113"/>
      <c r="CY135" s="2113"/>
      <c r="CZ135" s="2113"/>
    </row>
    <row r="136" s="399" customFormat="true" ht="15" customHeight="true" x14ac:dyDescent="0.2">
      <c r="A136" s="2585"/>
      <c r="B136" s="1482" t="s">
        <v>43</v>
      </c>
      <c r="C136" s="1439">
        <v>0</v>
      </c>
      <c r="D136" s="1440">
        <v>0</v>
      </c>
      <c r="E136" s="1440">
        <v>0.31640809212710852</v>
      </c>
      <c r="F136" s="1440">
        <v>2.1284849140348845</v>
      </c>
      <c r="G136" s="1441">
        <v>18.169847286939884</v>
      </c>
      <c r="H136" s="1442">
        <v>0.41501869089332472</v>
      </c>
      <c r="I136" s="1440">
        <v>1.0061623030232389</v>
      </c>
      <c r="J136" s="1440">
        <v>4.1548394389113872</v>
      </c>
      <c r="K136" s="1440">
        <v>7.5222811923675001</v>
      </c>
      <c r="L136" s="1443">
        <v>31.309844278002625</v>
      </c>
      <c r="M136" s="1444">
        <v>0</v>
      </c>
      <c r="N136" s="1440">
        <v>0</v>
      </c>
      <c r="O136" s="1440">
        <v>0</v>
      </c>
      <c r="P136" s="1440">
        <v>0.10152423864185997</v>
      </c>
      <c r="Q136" s="1441">
        <v>5.8596713771866513</v>
      </c>
      <c r="R136" s="1442">
        <v>9.0976773488617635</v>
      </c>
      <c r="S136" s="1440">
        <v>1.1142399514648762</v>
      </c>
      <c r="T136" s="1440">
        <v>0.39599259841498585</v>
      </c>
      <c r="U136" s="1440">
        <v>0.69256122273501175</v>
      </c>
      <c r="V136" s="1440">
        <v>0.56437550281633231</v>
      </c>
      <c r="W136" s="1440">
        <v>3.1085323604301642</v>
      </c>
      <c r="X136" s="1440">
        <v>0.78837188222323928</v>
      </c>
      <c r="Y136" s="1440">
        <v>1.5753431289848248</v>
      </c>
      <c r="Z136" s="1440">
        <v>1.3494413941420931</v>
      </c>
      <c r="AA136" s="2162">
        <v>0.74811405974424605</v>
      </c>
      <c r="AB136" s="615"/>
      <c r="AC136" s="615"/>
      <c r="AD136" s="615"/>
      <c r="AE136" s="615"/>
      <c r="AF136" s="615"/>
      <c r="AG136" s="615"/>
      <c r="AH136" s="615"/>
      <c r="AI136" s="615"/>
      <c r="AJ136" s="615"/>
      <c r="AK136" s="615"/>
      <c r="AL136" s="615"/>
      <c r="AM136" s="615"/>
      <c r="AN136" s="615"/>
      <c r="AO136" s="615"/>
      <c r="AP136" s="615"/>
      <c r="AQ136" s="615"/>
      <c r="AR136" s="615"/>
      <c r="AS136" s="615"/>
      <c r="AT136" s="615"/>
      <c r="AU136" s="615"/>
      <c r="AV136" s="615"/>
      <c r="AW136" s="615"/>
      <c r="AX136" s="615"/>
      <c r="AY136" s="615"/>
      <c r="AZ136" s="216"/>
      <c r="BA136" s="2476"/>
      <c r="BB136" s="159" t="s">
        <v>43</v>
      </c>
      <c r="BC136" s="1178" t="s">
        <v>35</v>
      </c>
      <c r="BD136" s="1198" t="s">
        <v>35</v>
      </c>
      <c r="BE136" s="1198" t="s">
        <v>35</v>
      </c>
      <c r="BF136" s="1198" t="s">
        <v>35</v>
      </c>
      <c r="BG136" s="1219" t="s">
        <v>35</v>
      </c>
      <c r="BH136" s="1240" t="s">
        <v>35</v>
      </c>
      <c r="BI136" s="1198" t="s">
        <v>35</v>
      </c>
      <c r="BJ136" s="1198" t="s">
        <v>35</v>
      </c>
      <c r="BK136" s="1198" t="s">
        <v>35</v>
      </c>
      <c r="BL136" s="1219" t="s">
        <v>35</v>
      </c>
      <c r="BM136" s="1240" t="s">
        <v>35</v>
      </c>
      <c r="BN136" s="1198" t="s">
        <v>35</v>
      </c>
      <c r="BO136" s="1198" t="s">
        <v>35</v>
      </c>
      <c r="BP136" s="1198" t="s">
        <v>35</v>
      </c>
      <c r="BQ136" s="1219" t="s">
        <v>35</v>
      </c>
      <c r="BR136" s="1240" t="s">
        <v>35</v>
      </c>
      <c r="BS136" s="1198" t="s">
        <v>35</v>
      </c>
      <c r="BT136" s="1198" t="s">
        <v>35</v>
      </c>
      <c r="BU136" s="1198" t="s">
        <v>35</v>
      </c>
      <c r="BV136" s="1198" t="s">
        <v>35</v>
      </c>
      <c r="BW136" s="1198" t="s">
        <v>35</v>
      </c>
      <c r="BX136" s="1198" t="s">
        <v>35</v>
      </c>
      <c r="BY136" s="1259" t="s">
        <v>35</v>
      </c>
      <c r="BZ136" s="1259" t="s">
        <v>35</v>
      </c>
      <c r="CA136" s="1259" t="s">
        <v>35</v>
      </c>
      <c r="CB136" s="2114"/>
      <c r="CC136" s="2114"/>
      <c r="CD136" s="2114"/>
      <c r="CE136" s="2114"/>
      <c r="CF136" s="2114"/>
      <c r="CG136" s="2114"/>
      <c r="CH136" s="2114"/>
      <c r="CI136" s="2114"/>
      <c r="CJ136" s="2114"/>
      <c r="CK136" s="2114"/>
      <c r="CL136" s="2114"/>
      <c r="CM136" s="2114"/>
      <c r="CN136" s="2114"/>
      <c r="CO136" s="2114"/>
      <c r="CP136" s="2114"/>
      <c r="CQ136" s="2114"/>
      <c r="CR136" s="2114"/>
      <c r="CS136" s="2114"/>
      <c r="CT136" s="2114"/>
      <c r="CU136" s="2114"/>
      <c r="CV136" s="2114"/>
      <c r="CW136" s="2114"/>
      <c r="CX136" s="2114"/>
      <c r="CY136" s="2114"/>
      <c r="CZ136" s="2114"/>
    </row>
    <row r="137" s="399" customFormat="true" ht="15" customHeight="true" x14ac:dyDescent="0.2">
      <c r="A137" s="2585"/>
      <c r="B137" s="1482" t="s">
        <v>42</v>
      </c>
      <c r="C137" s="1439">
        <v>3.370354723968255</v>
      </c>
      <c r="D137" s="1440">
        <v>8.3336000795402132</v>
      </c>
      <c r="E137" s="1440">
        <v>19.855230219341887</v>
      </c>
      <c r="F137" s="1440">
        <v>32.065303004584479</v>
      </c>
      <c r="G137" s="1441">
        <v>35.940687439547183</v>
      </c>
      <c r="H137" s="1442">
        <v>17.742489557144935</v>
      </c>
      <c r="I137" s="1440">
        <v>30.937637190262389</v>
      </c>
      <c r="J137" s="1440">
        <v>39.691909354923496</v>
      </c>
      <c r="K137" s="1440">
        <v>39.628636007683859</v>
      </c>
      <c r="L137" s="1443">
        <v>28.276657154167872</v>
      </c>
      <c r="M137" s="1444">
        <v>2.9731511082529529</v>
      </c>
      <c r="N137" s="1440">
        <v>3.6204778063549119</v>
      </c>
      <c r="O137" s="1440">
        <v>10.097521621746649</v>
      </c>
      <c r="P137" s="1440">
        <v>17.205355712435143</v>
      </c>
      <c r="Q137" s="1441">
        <v>30.759348494513468</v>
      </c>
      <c r="R137" s="1442">
        <v>27.927140797998828</v>
      </c>
      <c r="S137" s="1440">
        <v>18.632070618410967</v>
      </c>
      <c r="T137" s="1440">
        <v>5.5660244455983339</v>
      </c>
      <c r="U137" s="1440">
        <v>10.674427325180776</v>
      </c>
      <c r="V137" s="1440">
        <v>10.895944210217133</v>
      </c>
      <c r="W137" s="1440">
        <v>17.997762139756322</v>
      </c>
      <c r="X137" s="1440">
        <v>11.654152354296242</v>
      </c>
      <c r="Y137" s="1440">
        <v>14.689024393075128</v>
      </c>
      <c r="Z137" s="1440">
        <v>21.11773518202434</v>
      </c>
      <c r="AA137" s="2162">
        <v>17.170784408488039</v>
      </c>
      <c r="AB137" s="615"/>
      <c r="AC137" s="615"/>
      <c r="AD137" s="615"/>
      <c r="AE137" s="615"/>
      <c r="AF137" s="615"/>
      <c r="AG137" s="615"/>
      <c r="AH137" s="615"/>
      <c r="AI137" s="615"/>
      <c r="AJ137" s="615"/>
      <c r="AK137" s="615"/>
      <c r="AL137" s="615"/>
      <c r="AM137" s="615"/>
      <c r="AN137" s="615"/>
      <c r="AO137" s="615"/>
      <c r="AP137" s="615"/>
      <c r="AQ137" s="615"/>
      <c r="AR137" s="615"/>
      <c r="AS137" s="615"/>
      <c r="AT137" s="615"/>
      <c r="AU137" s="615"/>
      <c r="AV137" s="615"/>
      <c r="AW137" s="615"/>
      <c r="AX137" s="615"/>
      <c r="AY137" s="615"/>
      <c r="AZ137" s="216"/>
      <c r="BA137" s="2476"/>
      <c r="BB137" s="159" t="s">
        <v>42</v>
      </c>
      <c r="BC137" s="1178" t="s">
        <v>35</v>
      </c>
      <c r="BD137" s="1198" t="s">
        <v>35</v>
      </c>
      <c r="BE137" s="1198" t="s">
        <v>35</v>
      </c>
      <c r="BF137" s="1198" t="s">
        <v>35</v>
      </c>
      <c r="BG137" s="1219" t="s">
        <v>35</v>
      </c>
      <c r="BH137" s="1240" t="s">
        <v>35</v>
      </c>
      <c r="BI137" s="1198" t="s">
        <v>35</v>
      </c>
      <c r="BJ137" s="1198" t="s">
        <v>35</v>
      </c>
      <c r="BK137" s="1198" t="s">
        <v>35</v>
      </c>
      <c r="BL137" s="1219" t="s">
        <v>35</v>
      </c>
      <c r="BM137" s="1240" t="s">
        <v>35</v>
      </c>
      <c r="BN137" s="1198" t="s">
        <v>35</v>
      </c>
      <c r="BO137" s="1198" t="s">
        <v>35</v>
      </c>
      <c r="BP137" s="1198" t="s">
        <v>35</v>
      </c>
      <c r="BQ137" s="1219" t="s">
        <v>35</v>
      </c>
      <c r="BR137" s="1240" t="s">
        <v>35</v>
      </c>
      <c r="BS137" s="1198" t="s">
        <v>35</v>
      </c>
      <c r="BT137" s="1198" t="s">
        <v>35</v>
      </c>
      <c r="BU137" s="1198" t="s">
        <v>35</v>
      </c>
      <c r="BV137" s="1198" t="s">
        <v>35</v>
      </c>
      <c r="BW137" s="1198" t="s">
        <v>35</v>
      </c>
      <c r="BX137" s="1198" t="s">
        <v>35</v>
      </c>
      <c r="BY137" s="1259" t="s">
        <v>35</v>
      </c>
      <c r="BZ137" s="1259" t="s">
        <v>35</v>
      </c>
      <c r="CA137" s="1259" t="s">
        <v>35</v>
      </c>
      <c r="CB137" s="2114"/>
      <c r="CC137" s="2114"/>
      <c r="CD137" s="2114"/>
      <c r="CE137" s="2114"/>
      <c r="CF137" s="2114"/>
      <c r="CG137" s="2114"/>
      <c r="CH137" s="2114"/>
      <c r="CI137" s="2114"/>
      <c r="CJ137" s="2114"/>
      <c r="CK137" s="2114"/>
      <c r="CL137" s="2114"/>
      <c r="CM137" s="2114"/>
      <c r="CN137" s="2114"/>
      <c r="CO137" s="2114"/>
      <c r="CP137" s="2114"/>
      <c r="CQ137" s="2114"/>
      <c r="CR137" s="2114"/>
      <c r="CS137" s="2114"/>
      <c r="CT137" s="2114"/>
      <c r="CU137" s="2114"/>
      <c r="CV137" s="2114"/>
      <c r="CW137" s="2114"/>
      <c r="CX137" s="2114"/>
      <c r="CY137" s="2114"/>
      <c r="CZ137" s="2114"/>
    </row>
    <row r="138" s="399" customFormat="true" ht="15" customHeight="true" x14ac:dyDescent="0.2">
      <c r="A138" s="2585"/>
      <c r="B138" s="1482" t="s">
        <v>41</v>
      </c>
      <c r="C138" s="1439">
        <v>21.094985076575114</v>
      </c>
      <c r="D138" s="1440">
        <v>35.373545824290538</v>
      </c>
      <c r="E138" s="1440">
        <v>47.335223740988738</v>
      </c>
      <c r="F138" s="1440">
        <v>55.924531165269862</v>
      </c>
      <c r="G138" s="1441">
        <v>38.616948111036059</v>
      </c>
      <c r="H138" s="1442">
        <v>48.235194291668975</v>
      </c>
      <c r="I138" s="1440">
        <v>56.156590272404749</v>
      </c>
      <c r="J138" s="1440">
        <v>52.258773456382158</v>
      </c>
      <c r="K138" s="1440">
        <v>49.168711573545025</v>
      </c>
      <c r="L138" s="1443">
        <v>29.207017181528993</v>
      </c>
      <c r="M138" s="1444">
        <v>17.987619846471016</v>
      </c>
      <c r="N138" s="1440">
        <v>27.523940916473865</v>
      </c>
      <c r="O138" s="1440">
        <v>34.883245936929363</v>
      </c>
      <c r="P138" s="1440">
        <v>47.655098441518831</v>
      </c>
      <c r="Q138" s="1441">
        <v>47.726221940617783</v>
      </c>
      <c r="R138" s="1442">
        <v>43.615565509624723</v>
      </c>
      <c r="S138" s="1440">
        <v>41.10866644966702</v>
      </c>
      <c r="T138" s="1440">
        <v>34.619462426003693</v>
      </c>
      <c r="U138" s="1440">
        <v>21.257537445032241</v>
      </c>
      <c r="V138" s="1440">
        <v>33.498791483824505</v>
      </c>
      <c r="W138" s="1440">
        <v>31.507873767211947</v>
      </c>
      <c r="X138" s="1440">
        <v>56.681930185542917</v>
      </c>
      <c r="Y138" s="1440">
        <v>42.736591484927082</v>
      </c>
      <c r="Z138" s="1440">
        <v>33.194798398361641</v>
      </c>
      <c r="AA138" s="2162">
        <v>43.372190118963402</v>
      </c>
      <c r="AB138" s="615"/>
      <c r="AC138" s="615"/>
      <c r="AD138" s="615"/>
      <c r="AE138" s="615"/>
      <c r="AF138" s="615"/>
      <c r="AG138" s="615"/>
      <c r="AH138" s="615"/>
      <c r="AI138" s="615"/>
      <c r="AJ138" s="615"/>
      <c r="AK138" s="615"/>
      <c r="AL138" s="615"/>
      <c r="AM138" s="615"/>
      <c r="AN138" s="615"/>
      <c r="AO138" s="615"/>
      <c r="AP138" s="615"/>
      <c r="AQ138" s="615"/>
      <c r="AR138" s="615"/>
      <c r="AS138" s="615"/>
      <c r="AT138" s="615"/>
      <c r="AU138" s="615"/>
      <c r="AV138" s="615"/>
      <c r="AW138" s="615"/>
      <c r="AX138" s="615"/>
      <c r="AY138" s="615"/>
      <c r="AZ138" s="216"/>
      <c r="BA138" s="2476"/>
      <c r="BB138" s="159" t="s">
        <v>41</v>
      </c>
      <c r="BC138" s="1178" t="s">
        <v>35</v>
      </c>
      <c r="BD138" s="1198" t="s">
        <v>35</v>
      </c>
      <c r="BE138" s="1198" t="s">
        <v>35</v>
      </c>
      <c r="BF138" s="1198" t="s">
        <v>35</v>
      </c>
      <c r="BG138" s="1219" t="s">
        <v>35</v>
      </c>
      <c r="BH138" s="1240" t="s">
        <v>35</v>
      </c>
      <c r="BI138" s="1198" t="s">
        <v>35</v>
      </c>
      <c r="BJ138" s="1198" t="s">
        <v>35</v>
      </c>
      <c r="BK138" s="1198" t="s">
        <v>35</v>
      </c>
      <c r="BL138" s="1219" t="s">
        <v>35</v>
      </c>
      <c r="BM138" s="1240" t="s">
        <v>35</v>
      </c>
      <c r="BN138" s="1198" t="s">
        <v>35</v>
      </c>
      <c r="BO138" s="1198" t="s">
        <v>35</v>
      </c>
      <c r="BP138" s="1198" t="s">
        <v>35</v>
      </c>
      <c r="BQ138" s="1219" t="s">
        <v>35</v>
      </c>
      <c r="BR138" s="1240" t="s">
        <v>35</v>
      </c>
      <c r="BS138" s="1198" t="s">
        <v>35</v>
      </c>
      <c r="BT138" s="1198" t="s">
        <v>35</v>
      </c>
      <c r="BU138" s="1198" t="s">
        <v>35</v>
      </c>
      <c r="BV138" s="1198" t="s">
        <v>35</v>
      </c>
      <c r="BW138" s="1198" t="s">
        <v>35</v>
      </c>
      <c r="BX138" s="1198" t="s">
        <v>35</v>
      </c>
      <c r="BY138" s="1259" t="s">
        <v>35</v>
      </c>
      <c r="BZ138" s="1259" t="s">
        <v>35</v>
      </c>
      <c r="CA138" s="1259" t="s">
        <v>35</v>
      </c>
      <c r="CB138" s="2114"/>
      <c r="CC138" s="2114"/>
      <c r="CD138" s="2114"/>
      <c r="CE138" s="2114"/>
      <c r="CF138" s="2114"/>
      <c r="CG138" s="2114"/>
      <c r="CH138" s="2114"/>
      <c r="CI138" s="2114"/>
      <c r="CJ138" s="2114"/>
      <c r="CK138" s="2114"/>
      <c r="CL138" s="2114"/>
      <c r="CM138" s="2114"/>
      <c r="CN138" s="2114"/>
      <c r="CO138" s="2114"/>
      <c r="CP138" s="2114"/>
      <c r="CQ138" s="2114"/>
      <c r="CR138" s="2114"/>
      <c r="CS138" s="2114"/>
      <c r="CT138" s="2114"/>
      <c r="CU138" s="2114"/>
      <c r="CV138" s="2114"/>
      <c r="CW138" s="2114"/>
      <c r="CX138" s="2114"/>
      <c r="CY138" s="2114"/>
      <c r="CZ138" s="2114"/>
    </row>
    <row r="139" s="399" customFormat="true" ht="15" customHeight="true" x14ac:dyDescent="0.2">
      <c r="A139" s="2585"/>
      <c r="B139" s="1482" t="s">
        <v>19</v>
      </c>
      <c r="C139" s="1439">
        <v>75.534660199457122</v>
      </c>
      <c r="D139" s="1440">
        <v>56.292854096169776</v>
      </c>
      <c r="E139" s="1440">
        <v>32.338353199616151</v>
      </c>
      <c r="F139" s="1440">
        <v>9.6488162215141688</v>
      </c>
      <c r="G139" s="1441">
        <v>0.8324850970672214</v>
      </c>
      <c r="H139" s="1442">
        <v>33.200426971525168</v>
      </c>
      <c r="I139" s="1440">
        <v>11.46494763261383</v>
      </c>
      <c r="J139" s="1440">
        <v>3.6025860362935238</v>
      </c>
      <c r="K139" s="1440">
        <v>0.842571713714238</v>
      </c>
      <c r="L139" s="1443">
        <v>1.5596628782600668E-2</v>
      </c>
      <c r="M139" s="1444">
        <v>79.039229045276386</v>
      </c>
      <c r="N139" s="1440">
        <v>68.855581277171567</v>
      </c>
      <c r="O139" s="1440">
        <v>55.019232441324192</v>
      </c>
      <c r="P139" s="1440">
        <v>35.038021607404211</v>
      </c>
      <c r="Q139" s="1441">
        <v>13.96075106828375</v>
      </c>
      <c r="R139" s="1442">
        <v>16.266671106854734</v>
      </c>
      <c r="S139" s="1440">
        <v>38.85070226094868</v>
      </c>
      <c r="T139" s="1440">
        <v>59.401675183868143</v>
      </c>
      <c r="U139" s="1440">
        <v>67.33699838356668</v>
      </c>
      <c r="V139" s="1440">
        <v>54.881438505304622</v>
      </c>
      <c r="W139" s="1440">
        <v>46.023701855494821</v>
      </c>
      <c r="X139" s="1440">
        <v>30.875545577937441</v>
      </c>
      <c r="Y139" s="1440">
        <v>40.258498213513235</v>
      </c>
      <c r="Z139" s="1440">
        <v>44.338025025472035</v>
      </c>
      <c r="AA139" s="2162">
        <v>38.516997104951457</v>
      </c>
      <c r="AB139" s="615"/>
      <c r="AC139" s="615"/>
      <c r="AD139" s="615"/>
      <c r="AE139" s="615"/>
      <c r="AF139" s="615"/>
      <c r="AG139" s="615"/>
      <c r="AH139" s="615"/>
      <c r="AI139" s="615"/>
      <c r="AJ139" s="615"/>
      <c r="AK139" s="615"/>
      <c r="AL139" s="615"/>
      <c r="AM139" s="615"/>
      <c r="AN139" s="615"/>
      <c r="AO139" s="615"/>
      <c r="AP139" s="615"/>
      <c r="AQ139" s="615"/>
      <c r="AR139" s="615"/>
      <c r="AS139" s="615"/>
      <c r="AT139" s="615"/>
      <c r="AU139" s="615"/>
      <c r="AV139" s="615"/>
      <c r="AW139" s="615"/>
      <c r="AX139" s="615"/>
      <c r="AY139" s="615"/>
      <c r="AZ139" s="216"/>
      <c r="BA139" s="2476"/>
      <c r="BB139" s="159" t="s">
        <v>19</v>
      </c>
      <c r="BC139" s="1178" t="s">
        <v>35</v>
      </c>
      <c r="BD139" s="1198" t="s">
        <v>35</v>
      </c>
      <c r="BE139" s="1198" t="s">
        <v>35</v>
      </c>
      <c r="BF139" s="1198" t="s">
        <v>35</v>
      </c>
      <c r="BG139" s="1219" t="s">
        <v>35</v>
      </c>
      <c r="BH139" s="1240" t="s">
        <v>35</v>
      </c>
      <c r="BI139" s="1198" t="s">
        <v>35</v>
      </c>
      <c r="BJ139" s="1198" t="s">
        <v>35</v>
      </c>
      <c r="BK139" s="1198" t="s">
        <v>35</v>
      </c>
      <c r="BL139" s="1219" t="s">
        <v>35</v>
      </c>
      <c r="BM139" s="1240" t="s">
        <v>35</v>
      </c>
      <c r="BN139" s="1198" t="s">
        <v>35</v>
      </c>
      <c r="BO139" s="1198" t="s">
        <v>35</v>
      </c>
      <c r="BP139" s="1198" t="s">
        <v>35</v>
      </c>
      <c r="BQ139" s="1219" t="s">
        <v>35</v>
      </c>
      <c r="BR139" s="1240" t="s">
        <v>35</v>
      </c>
      <c r="BS139" s="1198" t="s">
        <v>35</v>
      </c>
      <c r="BT139" s="1198" t="s">
        <v>35</v>
      </c>
      <c r="BU139" s="1198" t="s">
        <v>35</v>
      </c>
      <c r="BV139" s="1198" t="s">
        <v>35</v>
      </c>
      <c r="BW139" s="1198" t="s">
        <v>35</v>
      </c>
      <c r="BX139" s="1198" t="s">
        <v>35</v>
      </c>
      <c r="BY139" s="1259" t="s">
        <v>35</v>
      </c>
      <c r="BZ139" s="1259" t="s">
        <v>35</v>
      </c>
      <c r="CA139" s="1259" t="s">
        <v>35</v>
      </c>
      <c r="CB139" s="2114"/>
      <c r="CC139" s="2114"/>
      <c r="CD139" s="2114"/>
      <c r="CE139" s="2114"/>
      <c r="CF139" s="2114"/>
      <c r="CG139" s="2114"/>
      <c r="CH139" s="2114"/>
      <c r="CI139" s="2114"/>
      <c r="CJ139" s="2114"/>
      <c r="CK139" s="2114"/>
      <c r="CL139" s="2114"/>
      <c r="CM139" s="2114"/>
      <c r="CN139" s="2114"/>
      <c r="CO139" s="2114"/>
      <c r="CP139" s="2114"/>
      <c r="CQ139" s="2114"/>
      <c r="CR139" s="2114"/>
      <c r="CS139" s="2114"/>
      <c r="CT139" s="2114"/>
      <c r="CU139" s="2114"/>
      <c r="CV139" s="2114"/>
      <c r="CW139" s="2114"/>
      <c r="CX139" s="2114"/>
      <c r="CY139" s="2114"/>
      <c r="CZ139" s="2114"/>
    </row>
    <row r="140" s="130" customFormat="true" ht="15" customHeight="true" x14ac:dyDescent="0.2">
      <c r="A140" s="2422" t="s">
        <v>106</v>
      </c>
      <c r="B140" s="252" t="s">
        <v>64</v>
      </c>
      <c r="C140" s="1102" t="s">
        <v>35</v>
      </c>
      <c r="D140" s="1116" t="s">
        <v>35</v>
      </c>
      <c r="E140" s="1116" t="s">
        <v>35</v>
      </c>
      <c r="F140" s="1116" t="s">
        <v>35</v>
      </c>
      <c r="G140" s="1130" t="s">
        <v>35</v>
      </c>
      <c r="H140" s="1144" t="s">
        <v>35</v>
      </c>
      <c r="I140" s="1116" t="s">
        <v>35</v>
      </c>
      <c r="J140" s="1116" t="s">
        <v>35</v>
      </c>
      <c r="K140" s="1116" t="s">
        <v>35</v>
      </c>
      <c r="L140" s="1158" t="s">
        <v>35</v>
      </c>
      <c r="M140" s="1165" t="s">
        <v>35</v>
      </c>
      <c r="N140" s="1116" t="s">
        <v>35</v>
      </c>
      <c r="O140" s="1116" t="s">
        <v>35</v>
      </c>
      <c r="P140" s="1116" t="s">
        <v>35</v>
      </c>
      <c r="Q140" s="1130" t="s">
        <v>35</v>
      </c>
      <c r="R140" s="1144" t="s">
        <v>35</v>
      </c>
      <c r="S140" s="1116" t="s">
        <v>35</v>
      </c>
      <c r="T140" s="1116" t="s">
        <v>35</v>
      </c>
      <c r="U140" s="1116" t="s">
        <v>35</v>
      </c>
      <c r="V140" s="1116" t="s">
        <v>35</v>
      </c>
      <c r="W140" s="1116" t="s">
        <v>35</v>
      </c>
      <c r="X140" s="1116" t="s">
        <v>35</v>
      </c>
      <c r="Y140" s="1167" t="s">
        <v>35</v>
      </c>
      <c r="Z140" s="1167" t="s">
        <v>35</v>
      </c>
      <c r="AA140" s="2068" t="s">
        <v>35</v>
      </c>
      <c r="AB140" s="2094"/>
      <c r="AC140" s="2094"/>
      <c r="AD140" s="2094"/>
      <c r="AE140" s="2094"/>
      <c r="AF140" s="2094"/>
      <c r="AG140" s="2094"/>
      <c r="AH140" s="2094"/>
      <c r="AI140" s="2094"/>
      <c r="AJ140" s="2094"/>
      <c r="AK140" s="2094"/>
      <c r="AL140" s="2094"/>
      <c r="AM140" s="2094"/>
      <c r="AN140" s="2094"/>
      <c r="AO140" s="2094"/>
      <c r="AP140" s="2094"/>
      <c r="AQ140" s="2094"/>
      <c r="AR140" s="2094"/>
      <c r="AS140" s="2094"/>
      <c r="AT140" s="2094"/>
      <c r="AU140" s="2094"/>
      <c r="AV140" s="2094"/>
      <c r="AW140" s="2094"/>
      <c r="AX140" s="2094"/>
      <c r="AY140" s="2094"/>
      <c r="AZ140" s="215"/>
      <c r="BA140" s="2476" t="s">
        <v>106</v>
      </c>
      <c r="BB140" s="159" t="s">
        <v>64</v>
      </c>
      <c r="BC140" s="1178" t="s">
        <v>35</v>
      </c>
      <c r="BD140" s="1198" t="s">
        <v>35</v>
      </c>
      <c r="BE140" s="1198" t="s">
        <v>35</v>
      </c>
      <c r="BF140" s="1198" t="s">
        <v>35</v>
      </c>
      <c r="BG140" s="1219" t="s">
        <v>35</v>
      </c>
      <c r="BH140" s="1240" t="s">
        <v>35</v>
      </c>
      <c r="BI140" s="1198" t="s">
        <v>35</v>
      </c>
      <c r="BJ140" s="1198" t="s">
        <v>35</v>
      </c>
      <c r="BK140" s="1198" t="s">
        <v>35</v>
      </c>
      <c r="BL140" s="1219" t="s">
        <v>35</v>
      </c>
      <c r="BM140" s="1240" t="s">
        <v>35</v>
      </c>
      <c r="BN140" s="1198" t="s">
        <v>35</v>
      </c>
      <c r="BO140" s="1198" t="s">
        <v>35</v>
      </c>
      <c r="BP140" s="1198" t="s">
        <v>35</v>
      </c>
      <c r="BQ140" s="1219" t="s">
        <v>35</v>
      </c>
      <c r="BR140" s="1240" t="s">
        <v>35</v>
      </c>
      <c r="BS140" s="1198" t="s">
        <v>35</v>
      </c>
      <c r="BT140" s="1198" t="s">
        <v>35</v>
      </c>
      <c r="BU140" s="1198" t="s">
        <v>35</v>
      </c>
      <c r="BV140" s="1198" t="s">
        <v>35</v>
      </c>
      <c r="BW140" s="1198" t="s">
        <v>35</v>
      </c>
      <c r="BX140" s="1198" t="s">
        <v>35</v>
      </c>
      <c r="BY140" s="1259" t="s">
        <v>35</v>
      </c>
      <c r="BZ140" s="1259" t="s">
        <v>35</v>
      </c>
      <c r="CA140" s="1259" t="s">
        <v>35</v>
      </c>
      <c r="CB140" s="2114"/>
      <c r="CC140" s="2114"/>
      <c r="CD140" s="2114"/>
      <c r="CE140" s="2114"/>
      <c r="CF140" s="2114"/>
      <c r="CG140" s="2114"/>
      <c r="CH140" s="2114"/>
      <c r="CI140" s="2114"/>
      <c r="CJ140" s="2114"/>
      <c r="CK140" s="2114"/>
      <c r="CL140" s="2114"/>
      <c r="CM140" s="2114"/>
      <c r="CN140" s="2114"/>
      <c r="CO140" s="2114"/>
      <c r="CP140" s="2114"/>
      <c r="CQ140" s="2114"/>
      <c r="CR140" s="2114"/>
      <c r="CS140" s="2114"/>
      <c r="CT140" s="2114"/>
      <c r="CU140" s="2114"/>
      <c r="CV140" s="2114"/>
      <c r="CW140" s="2114"/>
      <c r="CX140" s="2114"/>
      <c r="CY140" s="2114"/>
      <c r="CZ140" s="2114"/>
    </row>
    <row r="141" s="130" customFormat="true" ht="15" customHeight="true" x14ac:dyDescent="0.2">
      <c r="A141" s="2422"/>
      <c r="B141" s="252" t="s">
        <v>65</v>
      </c>
      <c r="C141" s="1102" t="s">
        <v>35</v>
      </c>
      <c r="D141" s="1116" t="s">
        <v>35</v>
      </c>
      <c r="E141" s="1116" t="s">
        <v>35</v>
      </c>
      <c r="F141" s="1116" t="s">
        <v>35</v>
      </c>
      <c r="G141" s="1130" t="s">
        <v>35</v>
      </c>
      <c r="H141" s="1144" t="s">
        <v>35</v>
      </c>
      <c r="I141" s="1116" t="s">
        <v>35</v>
      </c>
      <c r="J141" s="1116" t="s">
        <v>35</v>
      </c>
      <c r="K141" s="1116" t="s">
        <v>35</v>
      </c>
      <c r="L141" s="1158" t="s">
        <v>35</v>
      </c>
      <c r="M141" s="1165" t="s">
        <v>35</v>
      </c>
      <c r="N141" s="1116" t="s">
        <v>35</v>
      </c>
      <c r="O141" s="1116" t="s">
        <v>35</v>
      </c>
      <c r="P141" s="1116" t="s">
        <v>35</v>
      </c>
      <c r="Q141" s="1130" t="s">
        <v>35</v>
      </c>
      <c r="R141" s="1144" t="s">
        <v>35</v>
      </c>
      <c r="S141" s="1116" t="s">
        <v>35</v>
      </c>
      <c r="T141" s="1116" t="s">
        <v>35</v>
      </c>
      <c r="U141" s="1116" t="s">
        <v>35</v>
      </c>
      <c r="V141" s="1116" t="s">
        <v>35</v>
      </c>
      <c r="W141" s="1116" t="s">
        <v>35</v>
      </c>
      <c r="X141" s="1116" t="s">
        <v>35</v>
      </c>
      <c r="Y141" s="1167" t="s">
        <v>35</v>
      </c>
      <c r="Z141" s="1167" t="s">
        <v>35</v>
      </c>
      <c r="AA141" s="2068" t="s">
        <v>35</v>
      </c>
      <c r="AB141" s="2094"/>
      <c r="AC141" s="2094"/>
      <c r="AD141" s="2094"/>
      <c r="AE141" s="2094"/>
      <c r="AF141" s="2094"/>
      <c r="AG141" s="2094"/>
      <c r="AH141" s="2094"/>
      <c r="AI141" s="2094"/>
      <c r="AJ141" s="2094"/>
      <c r="AK141" s="2094"/>
      <c r="AL141" s="2094"/>
      <c r="AM141" s="2094"/>
      <c r="AN141" s="2094"/>
      <c r="AO141" s="2094"/>
      <c r="AP141" s="2094"/>
      <c r="AQ141" s="2094"/>
      <c r="AR141" s="2094"/>
      <c r="AS141" s="2094"/>
      <c r="AT141" s="2094"/>
      <c r="AU141" s="2094"/>
      <c r="AV141" s="2094"/>
      <c r="AW141" s="2094"/>
      <c r="AX141" s="2094"/>
      <c r="AY141" s="2094"/>
      <c r="AZ141" s="215"/>
      <c r="BA141" s="2476"/>
      <c r="BB141" s="159" t="s">
        <v>65</v>
      </c>
      <c r="BC141" s="1178" t="s">
        <v>35</v>
      </c>
      <c r="BD141" s="1198" t="s">
        <v>35</v>
      </c>
      <c r="BE141" s="1198" t="s">
        <v>35</v>
      </c>
      <c r="BF141" s="1198" t="s">
        <v>35</v>
      </c>
      <c r="BG141" s="1219" t="s">
        <v>35</v>
      </c>
      <c r="BH141" s="1240" t="s">
        <v>35</v>
      </c>
      <c r="BI141" s="1198" t="s">
        <v>35</v>
      </c>
      <c r="BJ141" s="1198" t="s">
        <v>35</v>
      </c>
      <c r="BK141" s="1198" t="s">
        <v>35</v>
      </c>
      <c r="BL141" s="1219" t="s">
        <v>35</v>
      </c>
      <c r="BM141" s="1240" t="s">
        <v>35</v>
      </c>
      <c r="BN141" s="1198" t="s">
        <v>35</v>
      </c>
      <c r="BO141" s="1198" t="s">
        <v>35</v>
      </c>
      <c r="BP141" s="1198" t="s">
        <v>35</v>
      </c>
      <c r="BQ141" s="1219" t="s">
        <v>35</v>
      </c>
      <c r="BR141" s="1240" t="s">
        <v>35</v>
      </c>
      <c r="BS141" s="1198" t="s">
        <v>35</v>
      </c>
      <c r="BT141" s="1198" t="s">
        <v>35</v>
      </c>
      <c r="BU141" s="1198" t="s">
        <v>35</v>
      </c>
      <c r="BV141" s="1198" t="s">
        <v>35</v>
      </c>
      <c r="BW141" s="1198" t="s">
        <v>35</v>
      </c>
      <c r="BX141" s="1198" t="s">
        <v>35</v>
      </c>
      <c r="BY141" s="1259" t="s">
        <v>35</v>
      </c>
      <c r="BZ141" s="1259" t="s">
        <v>35</v>
      </c>
      <c r="CA141" s="1259" t="s">
        <v>35</v>
      </c>
      <c r="CB141" s="2114"/>
      <c r="CC141" s="2114"/>
      <c r="CD141" s="2114"/>
      <c r="CE141" s="2114"/>
      <c r="CF141" s="2114"/>
      <c r="CG141" s="2114"/>
      <c r="CH141" s="2114"/>
      <c r="CI141" s="2114"/>
      <c r="CJ141" s="2114"/>
      <c r="CK141" s="2114"/>
      <c r="CL141" s="2114"/>
      <c r="CM141" s="2114"/>
      <c r="CN141" s="2114"/>
      <c r="CO141" s="2114"/>
      <c r="CP141" s="2114"/>
      <c r="CQ141" s="2114"/>
      <c r="CR141" s="2114"/>
      <c r="CS141" s="2114"/>
      <c r="CT141" s="2114"/>
      <c r="CU141" s="2114"/>
      <c r="CV141" s="2114"/>
      <c r="CW141" s="2114"/>
      <c r="CX141" s="2114"/>
      <c r="CY141" s="2114"/>
      <c r="CZ141" s="2114"/>
    </row>
    <row r="142" s="130" customFormat="true" ht="15" customHeight="true" x14ac:dyDescent="0.2">
      <c r="A142" s="2422"/>
      <c r="B142" s="252" t="s">
        <v>66</v>
      </c>
      <c r="C142" s="1102" t="s">
        <v>35</v>
      </c>
      <c r="D142" s="1116" t="s">
        <v>35</v>
      </c>
      <c r="E142" s="1116" t="s">
        <v>35</v>
      </c>
      <c r="F142" s="1116" t="s">
        <v>35</v>
      </c>
      <c r="G142" s="1130" t="s">
        <v>35</v>
      </c>
      <c r="H142" s="1144" t="s">
        <v>35</v>
      </c>
      <c r="I142" s="1116" t="s">
        <v>35</v>
      </c>
      <c r="J142" s="1116" t="s">
        <v>35</v>
      </c>
      <c r="K142" s="1116" t="s">
        <v>35</v>
      </c>
      <c r="L142" s="1158" t="s">
        <v>35</v>
      </c>
      <c r="M142" s="1165" t="s">
        <v>35</v>
      </c>
      <c r="N142" s="1116" t="s">
        <v>35</v>
      </c>
      <c r="O142" s="1116" t="s">
        <v>35</v>
      </c>
      <c r="P142" s="1116" t="s">
        <v>35</v>
      </c>
      <c r="Q142" s="1130" t="s">
        <v>35</v>
      </c>
      <c r="R142" s="1144" t="s">
        <v>35</v>
      </c>
      <c r="S142" s="1116" t="s">
        <v>35</v>
      </c>
      <c r="T142" s="1116" t="s">
        <v>35</v>
      </c>
      <c r="U142" s="1116" t="s">
        <v>35</v>
      </c>
      <c r="V142" s="1116" t="s">
        <v>35</v>
      </c>
      <c r="W142" s="1116" t="s">
        <v>35</v>
      </c>
      <c r="X142" s="1116" t="s">
        <v>35</v>
      </c>
      <c r="Y142" s="1167" t="s">
        <v>35</v>
      </c>
      <c r="Z142" s="1167" t="s">
        <v>35</v>
      </c>
      <c r="AA142" s="2068" t="s">
        <v>35</v>
      </c>
      <c r="AB142" s="2094"/>
      <c r="AC142" s="2094"/>
      <c r="AD142" s="2094"/>
      <c r="AE142" s="2094"/>
      <c r="AF142" s="2094"/>
      <c r="AG142" s="2094"/>
      <c r="AH142" s="2094"/>
      <c r="AI142" s="2094"/>
      <c r="AJ142" s="2094"/>
      <c r="AK142" s="2094"/>
      <c r="AL142" s="2094"/>
      <c r="AM142" s="2094"/>
      <c r="AN142" s="2094"/>
      <c r="AO142" s="2094"/>
      <c r="AP142" s="2094"/>
      <c r="AQ142" s="2094"/>
      <c r="AR142" s="2094"/>
      <c r="AS142" s="2094"/>
      <c r="AT142" s="2094"/>
      <c r="AU142" s="2094"/>
      <c r="AV142" s="2094"/>
      <c r="AW142" s="2094"/>
      <c r="AX142" s="2094"/>
      <c r="AY142" s="2094"/>
      <c r="AZ142" s="215"/>
      <c r="BA142" s="2476"/>
      <c r="BB142" s="159" t="s">
        <v>66</v>
      </c>
      <c r="BC142" s="1178" t="s">
        <v>35</v>
      </c>
      <c r="BD142" s="1198" t="s">
        <v>35</v>
      </c>
      <c r="BE142" s="1198" t="s">
        <v>35</v>
      </c>
      <c r="BF142" s="1198" t="s">
        <v>35</v>
      </c>
      <c r="BG142" s="1219" t="s">
        <v>35</v>
      </c>
      <c r="BH142" s="1240" t="s">
        <v>35</v>
      </c>
      <c r="BI142" s="1198" t="s">
        <v>35</v>
      </c>
      <c r="BJ142" s="1198" t="s">
        <v>35</v>
      </c>
      <c r="BK142" s="1198" t="s">
        <v>35</v>
      </c>
      <c r="BL142" s="1219" t="s">
        <v>35</v>
      </c>
      <c r="BM142" s="1240" t="s">
        <v>35</v>
      </c>
      <c r="BN142" s="1198" t="s">
        <v>35</v>
      </c>
      <c r="BO142" s="1198" t="s">
        <v>35</v>
      </c>
      <c r="BP142" s="1198" t="s">
        <v>35</v>
      </c>
      <c r="BQ142" s="1219" t="s">
        <v>35</v>
      </c>
      <c r="BR142" s="1240" t="s">
        <v>35</v>
      </c>
      <c r="BS142" s="1198" t="s">
        <v>35</v>
      </c>
      <c r="BT142" s="1198" t="s">
        <v>35</v>
      </c>
      <c r="BU142" s="1198" t="s">
        <v>35</v>
      </c>
      <c r="BV142" s="1198" t="s">
        <v>35</v>
      </c>
      <c r="BW142" s="1198" t="s">
        <v>35</v>
      </c>
      <c r="BX142" s="1198" t="s">
        <v>35</v>
      </c>
      <c r="BY142" s="1259" t="s">
        <v>35</v>
      </c>
      <c r="BZ142" s="1259" t="s">
        <v>35</v>
      </c>
      <c r="CA142" s="1259" t="s">
        <v>35</v>
      </c>
      <c r="CB142" s="2114"/>
      <c r="CC142" s="2114"/>
      <c r="CD142" s="2114"/>
      <c r="CE142" s="2114"/>
      <c r="CF142" s="2114"/>
      <c r="CG142" s="2114"/>
      <c r="CH142" s="2114"/>
      <c r="CI142" s="2114"/>
      <c r="CJ142" s="2114"/>
      <c r="CK142" s="2114"/>
      <c r="CL142" s="2114"/>
      <c r="CM142" s="2114"/>
      <c r="CN142" s="2114"/>
      <c r="CO142" s="2114"/>
      <c r="CP142" s="2114"/>
      <c r="CQ142" s="2114"/>
      <c r="CR142" s="2114"/>
      <c r="CS142" s="2114"/>
      <c r="CT142" s="2114"/>
      <c r="CU142" s="2114"/>
      <c r="CV142" s="2114"/>
      <c r="CW142" s="2114"/>
      <c r="CX142" s="2114"/>
      <c r="CY142" s="2114"/>
      <c r="CZ142" s="2114"/>
    </row>
    <row r="143" s="130" customFormat="true" ht="15" customHeight="true" x14ac:dyDescent="0.2">
      <c r="A143" s="2422"/>
      <c r="B143" s="252" t="s">
        <v>67</v>
      </c>
      <c r="C143" s="1102" t="s">
        <v>35</v>
      </c>
      <c r="D143" s="1116" t="s">
        <v>35</v>
      </c>
      <c r="E143" s="1116" t="s">
        <v>35</v>
      </c>
      <c r="F143" s="1116" t="s">
        <v>35</v>
      </c>
      <c r="G143" s="1130" t="s">
        <v>35</v>
      </c>
      <c r="H143" s="1144" t="s">
        <v>35</v>
      </c>
      <c r="I143" s="1116" t="s">
        <v>35</v>
      </c>
      <c r="J143" s="1116" t="s">
        <v>35</v>
      </c>
      <c r="K143" s="1116" t="s">
        <v>35</v>
      </c>
      <c r="L143" s="1158" t="s">
        <v>35</v>
      </c>
      <c r="M143" s="1165" t="s">
        <v>35</v>
      </c>
      <c r="N143" s="1116" t="s">
        <v>35</v>
      </c>
      <c r="O143" s="1116" t="s">
        <v>35</v>
      </c>
      <c r="P143" s="1116" t="s">
        <v>35</v>
      </c>
      <c r="Q143" s="1130" t="s">
        <v>35</v>
      </c>
      <c r="R143" s="1144" t="s">
        <v>35</v>
      </c>
      <c r="S143" s="1116" t="s">
        <v>35</v>
      </c>
      <c r="T143" s="1116" t="s">
        <v>35</v>
      </c>
      <c r="U143" s="1116" t="s">
        <v>35</v>
      </c>
      <c r="V143" s="1116" t="s">
        <v>35</v>
      </c>
      <c r="W143" s="1116" t="s">
        <v>35</v>
      </c>
      <c r="X143" s="1116" t="s">
        <v>35</v>
      </c>
      <c r="Y143" s="1167" t="s">
        <v>35</v>
      </c>
      <c r="Z143" s="1167" t="s">
        <v>35</v>
      </c>
      <c r="AA143" s="2068" t="s">
        <v>35</v>
      </c>
      <c r="AB143" s="2094"/>
      <c r="AC143" s="2094"/>
      <c r="AD143" s="2094"/>
      <c r="AE143" s="2094"/>
      <c r="AF143" s="2094"/>
      <c r="AG143" s="2094"/>
      <c r="AH143" s="2094"/>
      <c r="AI143" s="2094"/>
      <c r="AJ143" s="2094"/>
      <c r="AK143" s="2094"/>
      <c r="AL143" s="2094"/>
      <c r="AM143" s="2094"/>
      <c r="AN143" s="2094"/>
      <c r="AO143" s="2094"/>
      <c r="AP143" s="2094"/>
      <c r="AQ143" s="2094"/>
      <c r="AR143" s="2094"/>
      <c r="AS143" s="2094"/>
      <c r="AT143" s="2094"/>
      <c r="AU143" s="2094"/>
      <c r="AV143" s="2094"/>
      <c r="AW143" s="2094"/>
      <c r="AX143" s="2094"/>
      <c r="AY143" s="2094"/>
      <c r="AZ143" s="215"/>
      <c r="BA143" s="2476"/>
      <c r="BB143" s="159" t="s">
        <v>67</v>
      </c>
      <c r="BC143" s="1178" t="s">
        <v>35</v>
      </c>
      <c r="BD143" s="1198" t="s">
        <v>35</v>
      </c>
      <c r="BE143" s="1198" t="s">
        <v>35</v>
      </c>
      <c r="BF143" s="1198" t="s">
        <v>35</v>
      </c>
      <c r="BG143" s="1219" t="s">
        <v>35</v>
      </c>
      <c r="BH143" s="1240" t="s">
        <v>35</v>
      </c>
      <c r="BI143" s="1198" t="s">
        <v>35</v>
      </c>
      <c r="BJ143" s="1198" t="s">
        <v>35</v>
      </c>
      <c r="BK143" s="1198" t="s">
        <v>35</v>
      </c>
      <c r="BL143" s="1219" t="s">
        <v>35</v>
      </c>
      <c r="BM143" s="1240" t="s">
        <v>35</v>
      </c>
      <c r="BN143" s="1198" t="s">
        <v>35</v>
      </c>
      <c r="BO143" s="1198" t="s">
        <v>35</v>
      </c>
      <c r="BP143" s="1198" t="s">
        <v>35</v>
      </c>
      <c r="BQ143" s="1219" t="s">
        <v>35</v>
      </c>
      <c r="BR143" s="1240" t="s">
        <v>35</v>
      </c>
      <c r="BS143" s="1198" t="s">
        <v>35</v>
      </c>
      <c r="BT143" s="1198" t="s">
        <v>35</v>
      </c>
      <c r="BU143" s="1198" t="s">
        <v>35</v>
      </c>
      <c r="BV143" s="1198" t="s">
        <v>35</v>
      </c>
      <c r="BW143" s="1198" t="s">
        <v>35</v>
      </c>
      <c r="BX143" s="1198" t="s">
        <v>35</v>
      </c>
      <c r="BY143" s="1259" t="s">
        <v>35</v>
      </c>
      <c r="BZ143" s="1259" t="s">
        <v>35</v>
      </c>
      <c r="CA143" s="1259" t="s">
        <v>35</v>
      </c>
      <c r="CB143" s="2114"/>
      <c r="CC143" s="2114"/>
      <c r="CD143" s="2114"/>
      <c r="CE143" s="2114"/>
      <c r="CF143" s="2114"/>
      <c r="CG143" s="2114"/>
      <c r="CH143" s="2114"/>
      <c r="CI143" s="2114"/>
      <c r="CJ143" s="2114"/>
      <c r="CK143" s="2114"/>
      <c r="CL143" s="2114"/>
      <c r="CM143" s="2114"/>
      <c r="CN143" s="2114"/>
      <c r="CO143" s="2114"/>
      <c r="CP143" s="2114"/>
      <c r="CQ143" s="2114"/>
      <c r="CR143" s="2114"/>
      <c r="CS143" s="2114"/>
      <c r="CT143" s="2114"/>
      <c r="CU143" s="2114"/>
      <c r="CV143" s="2114"/>
      <c r="CW143" s="2114"/>
      <c r="CX143" s="2114"/>
      <c r="CY143" s="2114"/>
      <c r="CZ143" s="2114"/>
    </row>
    <row r="144" s="130" customFormat="true" ht="15" customHeight="true" x14ac:dyDescent="0.2">
      <c r="A144" s="2422" t="s">
        <v>107</v>
      </c>
      <c r="B144" s="252" t="s">
        <v>64</v>
      </c>
      <c r="C144" s="1102" t="s">
        <v>35</v>
      </c>
      <c r="D144" s="1116" t="s">
        <v>35</v>
      </c>
      <c r="E144" s="1116" t="s">
        <v>35</v>
      </c>
      <c r="F144" s="1116" t="s">
        <v>35</v>
      </c>
      <c r="G144" s="1130" t="s">
        <v>35</v>
      </c>
      <c r="H144" s="1144" t="s">
        <v>35</v>
      </c>
      <c r="I144" s="1116" t="s">
        <v>35</v>
      </c>
      <c r="J144" s="1116" t="s">
        <v>35</v>
      </c>
      <c r="K144" s="1116" t="s">
        <v>35</v>
      </c>
      <c r="L144" s="1158" t="s">
        <v>35</v>
      </c>
      <c r="M144" s="1165" t="s">
        <v>35</v>
      </c>
      <c r="N144" s="1116" t="s">
        <v>35</v>
      </c>
      <c r="O144" s="1116" t="s">
        <v>35</v>
      </c>
      <c r="P144" s="1116" t="s">
        <v>35</v>
      </c>
      <c r="Q144" s="1130" t="s">
        <v>35</v>
      </c>
      <c r="R144" s="1144" t="s">
        <v>35</v>
      </c>
      <c r="S144" s="1116" t="s">
        <v>35</v>
      </c>
      <c r="T144" s="1116" t="s">
        <v>35</v>
      </c>
      <c r="U144" s="1116" t="s">
        <v>35</v>
      </c>
      <c r="V144" s="1116" t="s">
        <v>35</v>
      </c>
      <c r="W144" s="1116" t="s">
        <v>35</v>
      </c>
      <c r="X144" s="1116" t="s">
        <v>35</v>
      </c>
      <c r="Y144" s="1167" t="s">
        <v>35</v>
      </c>
      <c r="Z144" s="1167" t="s">
        <v>35</v>
      </c>
      <c r="AA144" s="2068" t="s">
        <v>35</v>
      </c>
      <c r="AB144" s="2094"/>
      <c r="AC144" s="2094"/>
      <c r="AD144" s="2094"/>
      <c r="AE144" s="2094"/>
      <c r="AF144" s="2094"/>
      <c r="AG144" s="2094"/>
      <c r="AH144" s="2094"/>
      <c r="AI144" s="2094"/>
      <c r="AJ144" s="2094"/>
      <c r="AK144" s="2094"/>
      <c r="AL144" s="2094"/>
      <c r="AM144" s="2094"/>
      <c r="AN144" s="2094"/>
      <c r="AO144" s="2094"/>
      <c r="AP144" s="2094"/>
      <c r="AQ144" s="2094"/>
      <c r="AR144" s="2094"/>
      <c r="AS144" s="2094"/>
      <c r="AT144" s="2094"/>
      <c r="AU144" s="2094"/>
      <c r="AV144" s="2094"/>
      <c r="AW144" s="2094"/>
      <c r="AX144" s="2094"/>
      <c r="AY144" s="2094"/>
      <c r="AZ144" s="215"/>
      <c r="BA144" s="2476" t="s">
        <v>107</v>
      </c>
      <c r="BB144" s="159" t="s">
        <v>64</v>
      </c>
      <c r="BC144" s="1178" t="s">
        <v>35</v>
      </c>
      <c r="BD144" s="1198" t="s">
        <v>35</v>
      </c>
      <c r="BE144" s="1198" t="s">
        <v>35</v>
      </c>
      <c r="BF144" s="1198" t="s">
        <v>35</v>
      </c>
      <c r="BG144" s="1219" t="s">
        <v>35</v>
      </c>
      <c r="BH144" s="1240" t="s">
        <v>35</v>
      </c>
      <c r="BI144" s="1198" t="s">
        <v>35</v>
      </c>
      <c r="BJ144" s="1198" t="s">
        <v>35</v>
      </c>
      <c r="BK144" s="1198" t="s">
        <v>35</v>
      </c>
      <c r="BL144" s="1219" t="s">
        <v>35</v>
      </c>
      <c r="BM144" s="1240" t="s">
        <v>35</v>
      </c>
      <c r="BN144" s="1198" t="s">
        <v>35</v>
      </c>
      <c r="BO144" s="1198" t="s">
        <v>35</v>
      </c>
      <c r="BP144" s="1198" t="s">
        <v>35</v>
      </c>
      <c r="BQ144" s="1219" t="s">
        <v>35</v>
      </c>
      <c r="BR144" s="1240" t="s">
        <v>35</v>
      </c>
      <c r="BS144" s="1198" t="s">
        <v>35</v>
      </c>
      <c r="BT144" s="1198" t="s">
        <v>35</v>
      </c>
      <c r="BU144" s="1198" t="s">
        <v>35</v>
      </c>
      <c r="BV144" s="1198" t="s">
        <v>35</v>
      </c>
      <c r="BW144" s="1198" t="s">
        <v>35</v>
      </c>
      <c r="BX144" s="1198" t="s">
        <v>35</v>
      </c>
      <c r="BY144" s="1259" t="s">
        <v>35</v>
      </c>
      <c r="BZ144" s="1259" t="s">
        <v>35</v>
      </c>
      <c r="CA144" s="1259" t="s">
        <v>35</v>
      </c>
      <c r="CB144" s="2114"/>
      <c r="CC144" s="2114"/>
      <c r="CD144" s="2114"/>
      <c r="CE144" s="2114"/>
      <c r="CF144" s="2114"/>
      <c r="CG144" s="2114"/>
      <c r="CH144" s="2114"/>
      <c r="CI144" s="2114"/>
      <c r="CJ144" s="2114"/>
      <c r="CK144" s="2114"/>
      <c r="CL144" s="2114"/>
      <c r="CM144" s="2114"/>
      <c r="CN144" s="2114"/>
      <c r="CO144" s="2114"/>
      <c r="CP144" s="2114"/>
      <c r="CQ144" s="2114"/>
      <c r="CR144" s="2114"/>
      <c r="CS144" s="2114"/>
      <c r="CT144" s="2114"/>
      <c r="CU144" s="2114"/>
      <c r="CV144" s="2114"/>
      <c r="CW144" s="2114"/>
      <c r="CX144" s="2114"/>
      <c r="CY144" s="2114"/>
      <c r="CZ144" s="2114"/>
    </row>
    <row r="145" s="130" customFormat="true" ht="15" customHeight="true" x14ac:dyDescent="0.2">
      <c r="A145" s="2422"/>
      <c r="B145" s="252" t="s">
        <v>65</v>
      </c>
      <c r="C145" s="1102" t="s">
        <v>35</v>
      </c>
      <c r="D145" s="1116" t="s">
        <v>35</v>
      </c>
      <c r="E145" s="1116" t="s">
        <v>35</v>
      </c>
      <c r="F145" s="1116" t="s">
        <v>35</v>
      </c>
      <c r="G145" s="1130" t="s">
        <v>35</v>
      </c>
      <c r="H145" s="1144" t="s">
        <v>35</v>
      </c>
      <c r="I145" s="1116" t="s">
        <v>35</v>
      </c>
      <c r="J145" s="1116" t="s">
        <v>35</v>
      </c>
      <c r="K145" s="1116" t="s">
        <v>35</v>
      </c>
      <c r="L145" s="1158" t="s">
        <v>35</v>
      </c>
      <c r="M145" s="1165" t="s">
        <v>35</v>
      </c>
      <c r="N145" s="1116" t="s">
        <v>35</v>
      </c>
      <c r="O145" s="1116" t="s">
        <v>35</v>
      </c>
      <c r="P145" s="1116" t="s">
        <v>35</v>
      </c>
      <c r="Q145" s="1130" t="s">
        <v>35</v>
      </c>
      <c r="R145" s="1144" t="s">
        <v>35</v>
      </c>
      <c r="S145" s="1116" t="s">
        <v>35</v>
      </c>
      <c r="T145" s="1116" t="s">
        <v>35</v>
      </c>
      <c r="U145" s="1116" t="s">
        <v>35</v>
      </c>
      <c r="V145" s="1116" t="s">
        <v>35</v>
      </c>
      <c r="W145" s="1116" t="s">
        <v>35</v>
      </c>
      <c r="X145" s="1116" t="s">
        <v>35</v>
      </c>
      <c r="Y145" s="1167" t="s">
        <v>35</v>
      </c>
      <c r="Z145" s="1167" t="s">
        <v>35</v>
      </c>
      <c r="AA145" s="2068" t="s">
        <v>35</v>
      </c>
      <c r="AB145" s="2094"/>
      <c r="AC145" s="2094"/>
      <c r="AD145" s="2094"/>
      <c r="AE145" s="2094"/>
      <c r="AF145" s="2094"/>
      <c r="AG145" s="2094"/>
      <c r="AH145" s="2094"/>
      <c r="AI145" s="2094"/>
      <c r="AJ145" s="2094"/>
      <c r="AK145" s="2094"/>
      <c r="AL145" s="2094"/>
      <c r="AM145" s="2094"/>
      <c r="AN145" s="2094"/>
      <c r="AO145" s="2094"/>
      <c r="AP145" s="2094"/>
      <c r="AQ145" s="2094"/>
      <c r="AR145" s="2094"/>
      <c r="AS145" s="2094"/>
      <c r="AT145" s="2094"/>
      <c r="AU145" s="2094"/>
      <c r="AV145" s="2094"/>
      <c r="AW145" s="2094"/>
      <c r="AX145" s="2094"/>
      <c r="AY145" s="2094"/>
      <c r="AZ145" s="215"/>
      <c r="BA145" s="2476"/>
      <c r="BB145" s="159" t="s">
        <v>65</v>
      </c>
      <c r="BC145" s="1178" t="s">
        <v>35</v>
      </c>
      <c r="BD145" s="1198" t="s">
        <v>35</v>
      </c>
      <c r="BE145" s="1198" t="s">
        <v>35</v>
      </c>
      <c r="BF145" s="1198" t="s">
        <v>35</v>
      </c>
      <c r="BG145" s="1219" t="s">
        <v>35</v>
      </c>
      <c r="BH145" s="1240" t="s">
        <v>35</v>
      </c>
      <c r="BI145" s="1198" t="s">
        <v>35</v>
      </c>
      <c r="BJ145" s="1198" t="s">
        <v>35</v>
      </c>
      <c r="BK145" s="1198" t="s">
        <v>35</v>
      </c>
      <c r="BL145" s="1219" t="s">
        <v>35</v>
      </c>
      <c r="BM145" s="1240" t="s">
        <v>35</v>
      </c>
      <c r="BN145" s="1198" t="s">
        <v>35</v>
      </c>
      <c r="BO145" s="1198" t="s">
        <v>35</v>
      </c>
      <c r="BP145" s="1198" t="s">
        <v>35</v>
      </c>
      <c r="BQ145" s="1219" t="s">
        <v>35</v>
      </c>
      <c r="BR145" s="1240" t="s">
        <v>35</v>
      </c>
      <c r="BS145" s="1198" t="s">
        <v>35</v>
      </c>
      <c r="BT145" s="1198" t="s">
        <v>35</v>
      </c>
      <c r="BU145" s="1198" t="s">
        <v>35</v>
      </c>
      <c r="BV145" s="1198" t="s">
        <v>35</v>
      </c>
      <c r="BW145" s="1198" t="s">
        <v>35</v>
      </c>
      <c r="BX145" s="1198" t="s">
        <v>35</v>
      </c>
      <c r="BY145" s="1259" t="s">
        <v>35</v>
      </c>
      <c r="BZ145" s="1259" t="s">
        <v>35</v>
      </c>
      <c r="CA145" s="1259" t="s">
        <v>35</v>
      </c>
      <c r="CB145" s="2114"/>
      <c r="CC145" s="2114"/>
      <c r="CD145" s="2114"/>
      <c r="CE145" s="2114"/>
      <c r="CF145" s="2114"/>
      <c r="CG145" s="2114"/>
      <c r="CH145" s="2114"/>
      <c r="CI145" s="2114"/>
      <c r="CJ145" s="2114"/>
      <c r="CK145" s="2114"/>
      <c r="CL145" s="2114"/>
      <c r="CM145" s="2114"/>
      <c r="CN145" s="2114"/>
      <c r="CO145" s="2114"/>
      <c r="CP145" s="2114"/>
      <c r="CQ145" s="2114"/>
      <c r="CR145" s="2114"/>
      <c r="CS145" s="2114"/>
      <c r="CT145" s="2114"/>
      <c r="CU145" s="2114"/>
      <c r="CV145" s="2114"/>
      <c r="CW145" s="2114"/>
      <c r="CX145" s="2114"/>
      <c r="CY145" s="2114"/>
      <c r="CZ145" s="2114"/>
    </row>
    <row r="146" s="130" customFormat="true" ht="15" customHeight="true" x14ac:dyDescent="0.2">
      <c r="A146" s="2422"/>
      <c r="B146" s="252" t="s">
        <v>66</v>
      </c>
      <c r="C146" s="1102" t="s">
        <v>35</v>
      </c>
      <c r="D146" s="1116" t="s">
        <v>35</v>
      </c>
      <c r="E146" s="1116" t="s">
        <v>35</v>
      </c>
      <c r="F146" s="1116" t="s">
        <v>35</v>
      </c>
      <c r="G146" s="1130" t="s">
        <v>35</v>
      </c>
      <c r="H146" s="1144" t="s">
        <v>35</v>
      </c>
      <c r="I146" s="1116" t="s">
        <v>35</v>
      </c>
      <c r="J146" s="1116" t="s">
        <v>35</v>
      </c>
      <c r="K146" s="1116" t="s">
        <v>35</v>
      </c>
      <c r="L146" s="1158" t="s">
        <v>35</v>
      </c>
      <c r="M146" s="1165" t="s">
        <v>35</v>
      </c>
      <c r="N146" s="1116" t="s">
        <v>35</v>
      </c>
      <c r="O146" s="1116" t="s">
        <v>35</v>
      </c>
      <c r="P146" s="1116" t="s">
        <v>35</v>
      </c>
      <c r="Q146" s="1130" t="s">
        <v>35</v>
      </c>
      <c r="R146" s="1144" t="s">
        <v>35</v>
      </c>
      <c r="S146" s="1116" t="s">
        <v>35</v>
      </c>
      <c r="T146" s="1116" t="s">
        <v>35</v>
      </c>
      <c r="U146" s="1116" t="s">
        <v>35</v>
      </c>
      <c r="V146" s="1116" t="s">
        <v>35</v>
      </c>
      <c r="W146" s="1116" t="s">
        <v>35</v>
      </c>
      <c r="X146" s="1116" t="s">
        <v>35</v>
      </c>
      <c r="Y146" s="1167" t="s">
        <v>35</v>
      </c>
      <c r="Z146" s="1167" t="s">
        <v>35</v>
      </c>
      <c r="AA146" s="2068" t="s">
        <v>35</v>
      </c>
      <c r="AB146" s="2094"/>
      <c r="AC146" s="2094"/>
      <c r="AD146" s="2094"/>
      <c r="AE146" s="2094"/>
      <c r="AF146" s="2094"/>
      <c r="AG146" s="2094"/>
      <c r="AH146" s="2094"/>
      <c r="AI146" s="2094"/>
      <c r="AJ146" s="2094"/>
      <c r="AK146" s="2094"/>
      <c r="AL146" s="2094"/>
      <c r="AM146" s="2094"/>
      <c r="AN146" s="2094"/>
      <c r="AO146" s="2094"/>
      <c r="AP146" s="2094"/>
      <c r="AQ146" s="2094"/>
      <c r="AR146" s="2094"/>
      <c r="AS146" s="2094"/>
      <c r="AT146" s="2094"/>
      <c r="AU146" s="2094"/>
      <c r="AV146" s="2094"/>
      <c r="AW146" s="2094"/>
      <c r="AX146" s="2094"/>
      <c r="AY146" s="2094"/>
      <c r="AZ146" s="215"/>
      <c r="BA146" s="2476"/>
      <c r="BB146" s="159" t="s">
        <v>66</v>
      </c>
      <c r="BC146" s="1178" t="s">
        <v>35</v>
      </c>
      <c r="BD146" s="1198" t="s">
        <v>35</v>
      </c>
      <c r="BE146" s="1198" t="s">
        <v>35</v>
      </c>
      <c r="BF146" s="1198" t="s">
        <v>35</v>
      </c>
      <c r="BG146" s="1219" t="s">
        <v>35</v>
      </c>
      <c r="BH146" s="1240" t="s">
        <v>35</v>
      </c>
      <c r="BI146" s="1198" t="s">
        <v>35</v>
      </c>
      <c r="BJ146" s="1198" t="s">
        <v>35</v>
      </c>
      <c r="BK146" s="1198" t="s">
        <v>35</v>
      </c>
      <c r="BL146" s="1219" t="s">
        <v>35</v>
      </c>
      <c r="BM146" s="1240" t="s">
        <v>35</v>
      </c>
      <c r="BN146" s="1198" t="s">
        <v>35</v>
      </c>
      <c r="BO146" s="1198" t="s">
        <v>35</v>
      </c>
      <c r="BP146" s="1198" t="s">
        <v>35</v>
      </c>
      <c r="BQ146" s="1219" t="s">
        <v>35</v>
      </c>
      <c r="BR146" s="1240" t="s">
        <v>35</v>
      </c>
      <c r="BS146" s="1198" t="s">
        <v>35</v>
      </c>
      <c r="BT146" s="1198" t="s">
        <v>35</v>
      </c>
      <c r="BU146" s="1198" t="s">
        <v>35</v>
      </c>
      <c r="BV146" s="1198" t="s">
        <v>35</v>
      </c>
      <c r="BW146" s="1198" t="s">
        <v>35</v>
      </c>
      <c r="BX146" s="1198" t="s">
        <v>35</v>
      </c>
      <c r="BY146" s="1259" t="s">
        <v>35</v>
      </c>
      <c r="BZ146" s="1259" t="s">
        <v>35</v>
      </c>
      <c r="CA146" s="1259" t="s">
        <v>35</v>
      </c>
      <c r="CB146" s="2114"/>
      <c r="CC146" s="2114"/>
      <c r="CD146" s="2114"/>
      <c r="CE146" s="2114"/>
      <c r="CF146" s="2114"/>
      <c r="CG146" s="2114"/>
      <c r="CH146" s="2114"/>
      <c r="CI146" s="2114"/>
      <c r="CJ146" s="2114"/>
      <c r="CK146" s="2114"/>
      <c r="CL146" s="2114"/>
      <c r="CM146" s="2114"/>
      <c r="CN146" s="2114"/>
      <c r="CO146" s="2114"/>
      <c r="CP146" s="2114"/>
      <c r="CQ146" s="2114"/>
      <c r="CR146" s="2114"/>
      <c r="CS146" s="2114"/>
      <c r="CT146" s="2114"/>
      <c r="CU146" s="2114"/>
      <c r="CV146" s="2114"/>
      <c r="CW146" s="2114"/>
      <c r="CX146" s="2114"/>
      <c r="CY146" s="2114"/>
      <c r="CZ146" s="2114"/>
    </row>
    <row r="147" s="130" customFormat="true" ht="15" customHeight="true" x14ac:dyDescent="0.2">
      <c r="A147" s="2422"/>
      <c r="B147" s="252" t="s">
        <v>67</v>
      </c>
      <c r="C147" s="1102" t="s">
        <v>35</v>
      </c>
      <c r="D147" s="1116" t="s">
        <v>35</v>
      </c>
      <c r="E147" s="1116" t="s">
        <v>35</v>
      </c>
      <c r="F147" s="1116" t="s">
        <v>35</v>
      </c>
      <c r="G147" s="1130" t="s">
        <v>35</v>
      </c>
      <c r="H147" s="1144" t="s">
        <v>35</v>
      </c>
      <c r="I147" s="1116" t="s">
        <v>35</v>
      </c>
      <c r="J147" s="1116" t="s">
        <v>35</v>
      </c>
      <c r="K147" s="1116" t="s">
        <v>35</v>
      </c>
      <c r="L147" s="1158" t="s">
        <v>35</v>
      </c>
      <c r="M147" s="1165" t="s">
        <v>35</v>
      </c>
      <c r="N147" s="1116" t="s">
        <v>35</v>
      </c>
      <c r="O147" s="1116" t="s">
        <v>35</v>
      </c>
      <c r="P147" s="1116" t="s">
        <v>35</v>
      </c>
      <c r="Q147" s="1130" t="s">
        <v>35</v>
      </c>
      <c r="R147" s="1144" t="s">
        <v>35</v>
      </c>
      <c r="S147" s="1116" t="s">
        <v>35</v>
      </c>
      <c r="T147" s="1116" t="s">
        <v>35</v>
      </c>
      <c r="U147" s="1116" t="s">
        <v>35</v>
      </c>
      <c r="V147" s="1116" t="s">
        <v>35</v>
      </c>
      <c r="W147" s="1116" t="s">
        <v>35</v>
      </c>
      <c r="X147" s="1116" t="s">
        <v>35</v>
      </c>
      <c r="Y147" s="1167" t="s">
        <v>35</v>
      </c>
      <c r="Z147" s="1167" t="s">
        <v>35</v>
      </c>
      <c r="AA147" s="2068" t="s">
        <v>35</v>
      </c>
      <c r="AB147" s="2094"/>
      <c r="AC147" s="2094"/>
      <c r="AD147" s="2094"/>
      <c r="AE147" s="2094"/>
      <c r="AF147" s="2094"/>
      <c r="AG147" s="2094"/>
      <c r="AH147" s="2094"/>
      <c r="AI147" s="2094"/>
      <c r="AJ147" s="2094"/>
      <c r="AK147" s="2094"/>
      <c r="AL147" s="2094"/>
      <c r="AM147" s="2094"/>
      <c r="AN147" s="2094"/>
      <c r="AO147" s="2094"/>
      <c r="AP147" s="2094"/>
      <c r="AQ147" s="2094"/>
      <c r="AR147" s="2094"/>
      <c r="AS147" s="2094"/>
      <c r="AT147" s="2094"/>
      <c r="AU147" s="2094"/>
      <c r="AV147" s="2094"/>
      <c r="AW147" s="2094"/>
      <c r="AX147" s="2094"/>
      <c r="AY147" s="2094"/>
      <c r="AZ147" s="215"/>
      <c r="BA147" s="2476"/>
      <c r="BB147" s="159" t="s">
        <v>67</v>
      </c>
      <c r="BC147" s="1178" t="s">
        <v>35</v>
      </c>
      <c r="BD147" s="1198" t="s">
        <v>35</v>
      </c>
      <c r="BE147" s="1198" t="s">
        <v>35</v>
      </c>
      <c r="BF147" s="1198" t="s">
        <v>35</v>
      </c>
      <c r="BG147" s="1219" t="s">
        <v>35</v>
      </c>
      <c r="BH147" s="1240" t="s">
        <v>35</v>
      </c>
      <c r="BI147" s="1198" t="s">
        <v>35</v>
      </c>
      <c r="BJ147" s="1198" t="s">
        <v>35</v>
      </c>
      <c r="BK147" s="1198" t="s">
        <v>35</v>
      </c>
      <c r="BL147" s="1219" t="s">
        <v>35</v>
      </c>
      <c r="BM147" s="1240" t="s">
        <v>35</v>
      </c>
      <c r="BN147" s="1198" t="s">
        <v>35</v>
      </c>
      <c r="BO147" s="1198" t="s">
        <v>35</v>
      </c>
      <c r="BP147" s="1198" t="s">
        <v>35</v>
      </c>
      <c r="BQ147" s="1219" t="s">
        <v>35</v>
      </c>
      <c r="BR147" s="1240" t="s">
        <v>35</v>
      </c>
      <c r="BS147" s="1198" t="s">
        <v>35</v>
      </c>
      <c r="BT147" s="1198" t="s">
        <v>35</v>
      </c>
      <c r="BU147" s="1198" t="s">
        <v>35</v>
      </c>
      <c r="BV147" s="1198" t="s">
        <v>35</v>
      </c>
      <c r="BW147" s="1198" t="s">
        <v>35</v>
      </c>
      <c r="BX147" s="1198" t="s">
        <v>35</v>
      </c>
      <c r="BY147" s="1259" t="s">
        <v>35</v>
      </c>
      <c r="BZ147" s="1259" t="s">
        <v>35</v>
      </c>
      <c r="CA147" s="1259" t="s">
        <v>35</v>
      </c>
      <c r="CB147" s="2114"/>
      <c r="CC147" s="2114"/>
      <c r="CD147" s="2114"/>
      <c r="CE147" s="2114"/>
      <c r="CF147" s="2114"/>
      <c r="CG147" s="2114"/>
      <c r="CH147" s="2114"/>
      <c r="CI147" s="2114"/>
      <c r="CJ147" s="2114"/>
      <c r="CK147" s="2114"/>
      <c r="CL147" s="2114"/>
      <c r="CM147" s="2114"/>
      <c r="CN147" s="2114"/>
      <c r="CO147" s="2114"/>
      <c r="CP147" s="2114"/>
      <c r="CQ147" s="2114"/>
      <c r="CR147" s="2114"/>
      <c r="CS147" s="2114"/>
      <c r="CT147" s="2114"/>
      <c r="CU147" s="2114"/>
      <c r="CV147" s="2114"/>
      <c r="CW147" s="2114"/>
      <c r="CX147" s="2114"/>
      <c r="CY147" s="2114"/>
      <c r="CZ147" s="2114"/>
    </row>
    <row r="148" s="130" customFormat="true" ht="15" customHeight="true" x14ac:dyDescent="0.2">
      <c r="A148" s="2422" t="s">
        <v>108</v>
      </c>
      <c r="B148" s="252" t="s">
        <v>49</v>
      </c>
      <c r="C148" s="728">
        <v>0.99757403758117591</v>
      </c>
      <c r="D148" s="729">
        <v>3.351551438935882</v>
      </c>
      <c r="E148" s="729">
        <v>7.9113082232162473</v>
      </c>
      <c r="F148" s="729">
        <v>20.524710709193599</v>
      </c>
      <c r="G148" s="800">
        <v>17.31866426325621</v>
      </c>
      <c r="H148" s="784">
        <v>12.564443115262581</v>
      </c>
      <c r="I148" s="729">
        <v>19.861923308461087</v>
      </c>
      <c r="J148" s="729">
        <v>26.01070875179164</v>
      </c>
      <c r="K148" s="729">
        <v>22.660046024509086</v>
      </c>
      <c r="L148" s="752">
        <v>10.657216114337913</v>
      </c>
      <c r="M148" s="767">
        <v>1.0710162903056939</v>
      </c>
      <c r="N148" s="729">
        <v>0.99825326655758073</v>
      </c>
      <c r="O148" s="729">
        <v>3.3920795935313217</v>
      </c>
      <c r="P148" s="729">
        <v>5.692325316079593</v>
      </c>
      <c r="Q148" s="800">
        <v>13.310722276379597</v>
      </c>
      <c r="R148" s="784">
        <v>16.931683723704875</v>
      </c>
      <c r="S148" s="729">
        <v>8.3447222285937723</v>
      </c>
      <c r="T148" s="729">
        <v>1.8884317678466065</v>
      </c>
      <c r="U148" s="729">
        <v>3.3242838198550824</v>
      </c>
      <c r="V148" s="729">
        <v>2.4672554904817661</v>
      </c>
      <c r="W148" s="729">
        <v>7.7792540927856466</v>
      </c>
      <c r="X148" s="729">
        <v>4.6296062579922035</v>
      </c>
      <c r="Y148" s="730">
        <v>6.6507328187340136</v>
      </c>
      <c r="Z148" s="730">
        <v>5.8760113547955752</v>
      </c>
      <c r="AA148" s="2069">
        <v>7.3183411934465621</v>
      </c>
      <c r="AB148" s="2095"/>
      <c r="AC148" s="2095"/>
      <c r="AD148" s="2095"/>
      <c r="AE148" s="2095"/>
      <c r="AF148" s="2095"/>
      <c r="AG148" s="2095"/>
      <c r="AH148" s="2095"/>
      <c r="AI148" s="2095"/>
      <c r="AJ148" s="2095"/>
      <c r="AK148" s="2095"/>
      <c r="AL148" s="2095"/>
      <c r="AM148" s="2095"/>
      <c r="AN148" s="2095"/>
      <c r="AO148" s="2095"/>
      <c r="AP148" s="2095"/>
      <c r="AQ148" s="2095"/>
      <c r="AR148" s="2095"/>
      <c r="AS148" s="2095"/>
      <c r="AT148" s="2095"/>
      <c r="AU148" s="2095"/>
      <c r="AV148" s="2095"/>
      <c r="AW148" s="2095"/>
      <c r="AX148" s="2095"/>
      <c r="AY148" s="2095"/>
      <c r="AZ148" s="215"/>
      <c r="BA148" s="2476" t="s">
        <v>108</v>
      </c>
      <c r="BB148" s="159" t="s">
        <v>49</v>
      </c>
      <c r="BC148" s="1178" t="s">
        <v>35</v>
      </c>
      <c r="BD148" s="1198" t="s">
        <v>35</v>
      </c>
      <c r="BE148" s="1198" t="s">
        <v>35</v>
      </c>
      <c r="BF148" s="1198" t="s">
        <v>35</v>
      </c>
      <c r="BG148" s="1219" t="s">
        <v>35</v>
      </c>
      <c r="BH148" s="1240" t="s">
        <v>35</v>
      </c>
      <c r="BI148" s="1198" t="s">
        <v>35</v>
      </c>
      <c r="BJ148" s="1198" t="s">
        <v>35</v>
      </c>
      <c r="BK148" s="1198" t="s">
        <v>35</v>
      </c>
      <c r="BL148" s="1219" t="s">
        <v>35</v>
      </c>
      <c r="BM148" s="1240" t="s">
        <v>35</v>
      </c>
      <c r="BN148" s="1198" t="s">
        <v>35</v>
      </c>
      <c r="BO148" s="1198" t="s">
        <v>35</v>
      </c>
      <c r="BP148" s="1198" t="s">
        <v>35</v>
      </c>
      <c r="BQ148" s="1219" t="s">
        <v>35</v>
      </c>
      <c r="BR148" s="1240" t="s">
        <v>35</v>
      </c>
      <c r="BS148" s="1198" t="s">
        <v>35</v>
      </c>
      <c r="BT148" s="1198" t="s">
        <v>35</v>
      </c>
      <c r="BU148" s="1198" t="s">
        <v>35</v>
      </c>
      <c r="BV148" s="1198" t="s">
        <v>35</v>
      </c>
      <c r="BW148" s="1198" t="s">
        <v>35</v>
      </c>
      <c r="BX148" s="1198" t="s">
        <v>35</v>
      </c>
      <c r="BY148" s="1259" t="s">
        <v>35</v>
      </c>
      <c r="BZ148" s="1259" t="s">
        <v>35</v>
      </c>
      <c r="CA148" s="1259" t="s">
        <v>35</v>
      </c>
      <c r="CB148" s="2114"/>
      <c r="CC148" s="2114"/>
      <c r="CD148" s="2114"/>
      <c r="CE148" s="2114"/>
      <c r="CF148" s="2114"/>
      <c r="CG148" s="2114"/>
      <c r="CH148" s="2114"/>
      <c r="CI148" s="2114"/>
      <c r="CJ148" s="2114"/>
      <c r="CK148" s="2114"/>
      <c r="CL148" s="2114"/>
      <c r="CM148" s="2114"/>
      <c r="CN148" s="2114"/>
      <c r="CO148" s="2114"/>
      <c r="CP148" s="2114"/>
      <c r="CQ148" s="2114"/>
      <c r="CR148" s="2114"/>
      <c r="CS148" s="2114"/>
      <c r="CT148" s="2114"/>
      <c r="CU148" s="2114"/>
      <c r="CV148" s="2114"/>
      <c r="CW148" s="2114"/>
      <c r="CX148" s="2114"/>
      <c r="CY148" s="2114"/>
      <c r="CZ148" s="2114"/>
    </row>
    <row r="149" s="130" customFormat="true" ht="15" customHeight="true" x14ac:dyDescent="0.2">
      <c r="A149" s="2422"/>
      <c r="B149" s="252" t="s">
        <v>48</v>
      </c>
      <c r="C149" s="728">
        <v>2.372780686387078</v>
      </c>
      <c r="D149" s="729">
        <v>4.9820486406043276</v>
      </c>
      <c r="E149" s="729">
        <v>12.357997777879694</v>
      </c>
      <c r="F149" s="729">
        <v>13.828188353969312</v>
      </c>
      <c r="G149" s="800">
        <v>43.231902528640617</v>
      </c>
      <c r="H149" s="784">
        <v>5.9329832726991754</v>
      </c>
      <c r="I149" s="729">
        <v>12.323287591212626</v>
      </c>
      <c r="J149" s="729">
        <v>18.127931755532551</v>
      </c>
      <c r="K149" s="729">
        <v>27.32867068823175</v>
      </c>
      <c r="L149" s="752">
        <v>60.120170075350366</v>
      </c>
      <c r="M149" s="767">
        <v>1.902134817947259</v>
      </c>
      <c r="N149" s="729">
        <v>2.6222245397973309</v>
      </c>
      <c r="O149" s="729">
        <v>6.7054420282153266</v>
      </c>
      <c r="P149" s="729">
        <v>11.563439933385288</v>
      </c>
      <c r="Q149" s="800">
        <v>25.00230471471912</v>
      </c>
      <c r="R149" s="784">
        <v>23.186079659815245</v>
      </c>
      <c r="S149" s="729">
        <v>11.695909060790729</v>
      </c>
      <c r="T149" s="729">
        <v>3.9159226816219279</v>
      </c>
      <c r="U149" s="729">
        <v>8.0811803515459779</v>
      </c>
      <c r="V149" s="729">
        <v>9.152514520389273</v>
      </c>
      <c r="W149" s="729">
        <v>14.637371901453836</v>
      </c>
      <c r="X149" s="729">
        <v>7.8129179785272767</v>
      </c>
      <c r="Y149" s="730">
        <v>10.248648087912294</v>
      </c>
      <c r="Z149" s="730">
        <v>16.591165221370861</v>
      </c>
      <c r="AA149" s="2069">
        <v>10.792471582638569</v>
      </c>
      <c r="AB149" s="2095"/>
      <c r="AC149" s="2095"/>
      <c r="AD149" s="2095"/>
      <c r="AE149" s="2095"/>
      <c r="AF149" s="2095"/>
      <c r="AG149" s="2095"/>
      <c r="AH149" s="2095"/>
      <c r="AI149" s="2095"/>
      <c r="AJ149" s="2095"/>
      <c r="AK149" s="2095"/>
      <c r="AL149" s="2095"/>
      <c r="AM149" s="2095"/>
      <c r="AN149" s="2095"/>
      <c r="AO149" s="2095"/>
      <c r="AP149" s="2095"/>
      <c r="AQ149" s="2095"/>
      <c r="AR149" s="2095"/>
      <c r="AS149" s="2095"/>
      <c r="AT149" s="2095"/>
      <c r="AU149" s="2095"/>
      <c r="AV149" s="2095"/>
      <c r="AW149" s="2095"/>
      <c r="AX149" s="2095"/>
      <c r="AY149" s="2095"/>
      <c r="AZ149" s="215"/>
      <c r="BA149" s="2476"/>
      <c r="BB149" s="159" t="s">
        <v>48</v>
      </c>
      <c r="BC149" s="1178" t="s">
        <v>35</v>
      </c>
      <c r="BD149" s="1198" t="s">
        <v>35</v>
      </c>
      <c r="BE149" s="1198" t="s">
        <v>35</v>
      </c>
      <c r="BF149" s="1198" t="s">
        <v>35</v>
      </c>
      <c r="BG149" s="1219" t="s">
        <v>35</v>
      </c>
      <c r="BH149" s="1240" t="s">
        <v>35</v>
      </c>
      <c r="BI149" s="1198" t="s">
        <v>35</v>
      </c>
      <c r="BJ149" s="1198" t="s">
        <v>35</v>
      </c>
      <c r="BK149" s="1198" t="s">
        <v>35</v>
      </c>
      <c r="BL149" s="1219" t="s">
        <v>35</v>
      </c>
      <c r="BM149" s="1240" t="s">
        <v>35</v>
      </c>
      <c r="BN149" s="1198" t="s">
        <v>35</v>
      </c>
      <c r="BO149" s="1198" t="s">
        <v>35</v>
      </c>
      <c r="BP149" s="1198" t="s">
        <v>35</v>
      </c>
      <c r="BQ149" s="1219" t="s">
        <v>35</v>
      </c>
      <c r="BR149" s="1240" t="s">
        <v>35</v>
      </c>
      <c r="BS149" s="1198" t="s">
        <v>35</v>
      </c>
      <c r="BT149" s="1198" t="s">
        <v>35</v>
      </c>
      <c r="BU149" s="1198" t="s">
        <v>35</v>
      </c>
      <c r="BV149" s="1198" t="s">
        <v>35</v>
      </c>
      <c r="BW149" s="1198" t="s">
        <v>35</v>
      </c>
      <c r="BX149" s="1198" t="s">
        <v>35</v>
      </c>
      <c r="BY149" s="1259" t="s">
        <v>35</v>
      </c>
      <c r="BZ149" s="1259" t="s">
        <v>35</v>
      </c>
      <c r="CA149" s="1259" t="s">
        <v>35</v>
      </c>
      <c r="CB149" s="2114"/>
      <c r="CC149" s="2114"/>
      <c r="CD149" s="2114"/>
      <c r="CE149" s="2114"/>
      <c r="CF149" s="2114"/>
      <c r="CG149" s="2114"/>
      <c r="CH149" s="2114"/>
      <c r="CI149" s="2114"/>
      <c r="CJ149" s="2114"/>
      <c r="CK149" s="2114"/>
      <c r="CL149" s="2114"/>
      <c r="CM149" s="2114"/>
      <c r="CN149" s="2114"/>
      <c r="CO149" s="2114"/>
      <c r="CP149" s="2114"/>
      <c r="CQ149" s="2114"/>
      <c r="CR149" s="2114"/>
      <c r="CS149" s="2114"/>
      <c r="CT149" s="2114"/>
      <c r="CU149" s="2114"/>
      <c r="CV149" s="2114"/>
      <c r="CW149" s="2114"/>
      <c r="CX149" s="2114"/>
      <c r="CY149" s="2114"/>
      <c r="CZ149" s="2114"/>
    </row>
    <row r="150" s="130" customFormat="true" ht="15" customHeight="true" x14ac:dyDescent="0.2">
      <c r="A150" s="2422"/>
      <c r="B150" s="252" t="s">
        <v>110</v>
      </c>
      <c r="C150" s="728">
        <v>96.629645276031809</v>
      </c>
      <c r="D150" s="729">
        <v>91.666399920460023</v>
      </c>
      <c r="E150" s="729">
        <v>79.730693998903874</v>
      </c>
      <c r="F150" s="729">
        <v>65.647100936837305</v>
      </c>
      <c r="G150" s="800">
        <v>39.449433208103287</v>
      </c>
      <c r="H150" s="784">
        <v>81.50257361203812</v>
      </c>
      <c r="I150" s="729">
        <v>67.814789100326408</v>
      </c>
      <c r="J150" s="729">
        <v>55.861359492675675</v>
      </c>
      <c r="K150" s="729">
        <v>50.011283287259253</v>
      </c>
      <c r="L150" s="752">
        <v>29.2226138103116</v>
      </c>
      <c r="M150" s="767">
        <v>97.026848891747093</v>
      </c>
      <c r="N150" s="729">
        <v>96.379522193645172</v>
      </c>
      <c r="O150" s="729">
        <v>89.902478378253477</v>
      </c>
      <c r="P150" s="729">
        <v>82.744234750535313</v>
      </c>
      <c r="Q150" s="800">
        <v>61.686973008901504</v>
      </c>
      <c r="R150" s="784">
        <v>59.882236616479389</v>
      </c>
      <c r="S150" s="729">
        <v>79.959368710615678</v>
      </c>
      <c r="T150" s="729">
        <v>94.195645550531466</v>
      </c>
      <c r="U150" s="729">
        <v>88.594535828598893</v>
      </c>
      <c r="V150" s="729">
        <v>88.380229989129049</v>
      </c>
      <c r="W150" s="729">
        <v>77.583374005760518</v>
      </c>
      <c r="X150" s="729">
        <v>87.557475763480568</v>
      </c>
      <c r="Y150" s="730">
        <v>83.100619093353529</v>
      </c>
      <c r="Z150" s="730">
        <v>77.532823423833719</v>
      </c>
      <c r="AA150" s="2069">
        <v>81.889187223914846</v>
      </c>
      <c r="AB150" s="2095"/>
      <c r="AC150" s="2095"/>
      <c r="AD150" s="2095"/>
      <c r="AE150" s="2095"/>
      <c r="AF150" s="2095"/>
      <c r="AG150" s="2095"/>
      <c r="AH150" s="2095"/>
      <c r="AI150" s="2095"/>
      <c r="AJ150" s="2095"/>
      <c r="AK150" s="2095"/>
      <c r="AL150" s="2095"/>
      <c r="AM150" s="2095"/>
      <c r="AN150" s="2095"/>
      <c r="AO150" s="2095"/>
      <c r="AP150" s="2095"/>
      <c r="AQ150" s="2095"/>
      <c r="AR150" s="2095"/>
      <c r="AS150" s="2095"/>
      <c r="AT150" s="2095"/>
      <c r="AU150" s="2095"/>
      <c r="AV150" s="2095"/>
      <c r="AW150" s="2095"/>
      <c r="AX150" s="2095"/>
      <c r="AY150" s="2095"/>
      <c r="AZ150" s="215"/>
      <c r="BA150" s="2476"/>
      <c r="BB150" s="159" t="s">
        <v>110</v>
      </c>
      <c r="BC150" s="1178" t="s">
        <v>35</v>
      </c>
      <c r="BD150" s="1198" t="s">
        <v>35</v>
      </c>
      <c r="BE150" s="1198" t="s">
        <v>35</v>
      </c>
      <c r="BF150" s="1198" t="s">
        <v>35</v>
      </c>
      <c r="BG150" s="1219" t="s">
        <v>35</v>
      </c>
      <c r="BH150" s="1240" t="s">
        <v>35</v>
      </c>
      <c r="BI150" s="1198" t="s">
        <v>35</v>
      </c>
      <c r="BJ150" s="1198" t="s">
        <v>35</v>
      </c>
      <c r="BK150" s="1198" t="s">
        <v>35</v>
      </c>
      <c r="BL150" s="1219" t="s">
        <v>35</v>
      </c>
      <c r="BM150" s="1240" t="s">
        <v>35</v>
      </c>
      <c r="BN150" s="1198" t="s">
        <v>35</v>
      </c>
      <c r="BO150" s="1198" t="s">
        <v>35</v>
      </c>
      <c r="BP150" s="1198" t="s">
        <v>35</v>
      </c>
      <c r="BQ150" s="1219" t="s">
        <v>35</v>
      </c>
      <c r="BR150" s="1240" t="s">
        <v>35</v>
      </c>
      <c r="BS150" s="1198" t="s">
        <v>35</v>
      </c>
      <c r="BT150" s="1198" t="s">
        <v>35</v>
      </c>
      <c r="BU150" s="1198" t="s">
        <v>35</v>
      </c>
      <c r="BV150" s="1198" t="s">
        <v>35</v>
      </c>
      <c r="BW150" s="1198" t="s">
        <v>35</v>
      </c>
      <c r="BX150" s="1198" t="s">
        <v>35</v>
      </c>
      <c r="BY150" s="1259" t="s">
        <v>35</v>
      </c>
      <c r="BZ150" s="1259" t="s">
        <v>35</v>
      </c>
      <c r="CA150" s="1259" t="s">
        <v>35</v>
      </c>
      <c r="CB150" s="2114"/>
      <c r="CC150" s="2114"/>
      <c r="CD150" s="2114"/>
      <c r="CE150" s="2114"/>
      <c r="CF150" s="2114"/>
      <c r="CG150" s="2114"/>
      <c r="CH150" s="2114"/>
      <c r="CI150" s="2114"/>
      <c r="CJ150" s="2114"/>
      <c r="CK150" s="2114"/>
      <c r="CL150" s="2114"/>
      <c r="CM150" s="2114"/>
      <c r="CN150" s="2114"/>
      <c r="CO150" s="2114"/>
      <c r="CP150" s="2114"/>
      <c r="CQ150" s="2114"/>
      <c r="CR150" s="2114"/>
      <c r="CS150" s="2114"/>
      <c r="CT150" s="2114"/>
      <c r="CU150" s="2114"/>
      <c r="CV150" s="2114"/>
      <c r="CW150" s="2114"/>
      <c r="CX150" s="2114"/>
      <c r="CY150" s="2114"/>
      <c r="CZ150" s="2114"/>
    </row>
    <row r="151" s="130" customFormat="true" ht="15" customHeight="true" x14ac:dyDescent="0.2">
      <c r="A151" s="2422" t="s">
        <v>109</v>
      </c>
      <c r="B151" s="252" t="s">
        <v>49</v>
      </c>
      <c r="C151" s="728">
        <v>33.68566060765815</v>
      </c>
      <c r="D151" s="729">
        <v>33.59153783461776</v>
      </c>
      <c r="E151" s="729">
        <v>42.700201564162313</v>
      </c>
      <c r="F151" s="729">
        <v>59.035746444571735</v>
      </c>
      <c r="G151" s="800">
        <v>37.212115317296607</v>
      </c>
      <c r="H151" s="784">
        <v>59.190502800683895</v>
      </c>
      <c r="I151" s="729">
        <v>57.600412472293783</v>
      </c>
      <c r="J151" s="729">
        <v>63.188538183859308</v>
      </c>
      <c r="K151" s="729">
        <v>50.309917610471608</v>
      </c>
      <c r="L151" s="752">
        <v>22.663670082832162</v>
      </c>
      <c r="M151" s="767">
        <v>28.255918376227839</v>
      </c>
      <c r="N151" s="729">
        <v>35.151957920189652</v>
      </c>
      <c r="O151" s="729">
        <v>30.267194974434702</v>
      </c>
      <c r="P151" s="729">
        <v>35.849767806887407</v>
      </c>
      <c r="Q151" s="800">
        <v>43.972441257188159</v>
      </c>
      <c r="R151" s="784">
        <v>49.592592995368342</v>
      </c>
      <c r="S151" s="729">
        <v>47.654830143640588</v>
      </c>
      <c r="T151" s="729">
        <v>38.340000358980468</v>
      </c>
      <c r="U151" s="729">
        <v>32.409350994812122</v>
      </c>
      <c r="V151" s="729">
        <v>29.399397148911856</v>
      </c>
      <c r="W151" s="729">
        <v>36.301580721625101</v>
      </c>
      <c r="X151" s="729">
        <v>31.808458810630064</v>
      </c>
      <c r="Y151" s="730">
        <v>44.326812661431006</v>
      </c>
      <c r="Z151" s="730">
        <v>30.987662732488925</v>
      </c>
      <c r="AA151" s="2069">
        <v>28.216018094481772</v>
      </c>
      <c r="AB151" s="2095"/>
      <c r="AC151" s="2095"/>
      <c r="AD151" s="2095"/>
      <c r="AE151" s="2095"/>
      <c r="AF151" s="2095"/>
      <c r="AG151" s="2095"/>
      <c r="AH151" s="2095"/>
      <c r="AI151" s="2095"/>
      <c r="AJ151" s="2095"/>
      <c r="AK151" s="2095"/>
      <c r="AL151" s="2095"/>
      <c r="AM151" s="2095"/>
      <c r="AN151" s="2095"/>
      <c r="AO151" s="2095"/>
      <c r="AP151" s="2095"/>
      <c r="AQ151" s="2095"/>
      <c r="AR151" s="2095"/>
      <c r="AS151" s="2095"/>
      <c r="AT151" s="2095"/>
      <c r="AU151" s="2095"/>
      <c r="AV151" s="2095"/>
      <c r="AW151" s="2095"/>
      <c r="AX151" s="2095"/>
      <c r="AY151" s="2095"/>
      <c r="AZ151" s="215"/>
      <c r="BA151" s="2476" t="s">
        <v>109</v>
      </c>
      <c r="BB151" s="159" t="s">
        <v>49</v>
      </c>
      <c r="BC151" s="1178" t="s">
        <v>35</v>
      </c>
      <c r="BD151" s="1198" t="s">
        <v>35</v>
      </c>
      <c r="BE151" s="1198" t="s">
        <v>35</v>
      </c>
      <c r="BF151" s="1198" t="s">
        <v>35</v>
      </c>
      <c r="BG151" s="1219" t="s">
        <v>35</v>
      </c>
      <c r="BH151" s="1240" t="s">
        <v>35</v>
      </c>
      <c r="BI151" s="1198" t="s">
        <v>35</v>
      </c>
      <c r="BJ151" s="1198" t="s">
        <v>35</v>
      </c>
      <c r="BK151" s="1198" t="s">
        <v>35</v>
      </c>
      <c r="BL151" s="1219" t="s">
        <v>35</v>
      </c>
      <c r="BM151" s="1240" t="s">
        <v>35</v>
      </c>
      <c r="BN151" s="1198" t="s">
        <v>35</v>
      </c>
      <c r="BO151" s="1198" t="s">
        <v>35</v>
      </c>
      <c r="BP151" s="1198" t="s">
        <v>35</v>
      </c>
      <c r="BQ151" s="1219" t="s">
        <v>35</v>
      </c>
      <c r="BR151" s="1240" t="s">
        <v>35</v>
      </c>
      <c r="BS151" s="1198" t="s">
        <v>35</v>
      </c>
      <c r="BT151" s="1198" t="s">
        <v>35</v>
      </c>
      <c r="BU151" s="1198" t="s">
        <v>35</v>
      </c>
      <c r="BV151" s="1198" t="s">
        <v>35</v>
      </c>
      <c r="BW151" s="1198" t="s">
        <v>35</v>
      </c>
      <c r="BX151" s="1198" t="s">
        <v>35</v>
      </c>
      <c r="BY151" s="1259" t="s">
        <v>35</v>
      </c>
      <c r="BZ151" s="1259" t="s">
        <v>35</v>
      </c>
      <c r="CA151" s="1259" t="s">
        <v>35</v>
      </c>
      <c r="CB151" s="2114"/>
      <c r="CC151" s="2114"/>
      <c r="CD151" s="2114"/>
      <c r="CE151" s="2114"/>
      <c r="CF151" s="2114"/>
      <c r="CG151" s="2114"/>
      <c r="CH151" s="2114"/>
      <c r="CI151" s="2114"/>
      <c r="CJ151" s="2114"/>
      <c r="CK151" s="2114"/>
      <c r="CL151" s="2114"/>
      <c r="CM151" s="2114"/>
      <c r="CN151" s="2114"/>
      <c r="CO151" s="2114"/>
      <c r="CP151" s="2114"/>
      <c r="CQ151" s="2114"/>
      <c r="CR151" s="2114"/>
      <c r="CS151" s="2114"/>
      <c r="CT151" s="2114"/>
      <c r="CU151" s="2114"/>
      <c r="CV151" s="2114"/>
      <c r="CW151" s="2114"/>
      <c r="CX151" s="2114"/>
      <c r="CY151" s="2114"/>
      <c r="CZ151" s="2114"/>
    </row>
    <row r="152" s="130" customFormat="true" ht="15" customHeight="true" x14ac:dyDescent="0.2">
      <c r="A152" s="2633"/>
      <c r="B152" s="1346" t="s">
        <v>48</v>
      </c>
      <c r="C152" s="731">
        <v>66.314339392341964</v>
      </c>
      <c r="D152" s="732">
        <v>66.40846216538236</v>
      </c>
      <c r="E152" s="732">
        <v>57.299798435837914</v>
      </c>
      <c r="F152" s="732">
        <v>40.964253555428378</v>
      </c>
      <c r="G152" s="801">
        <v>62.787884682703535</v>
      </c>
      <c r="H152" s="785">
        <v>40.809497199316041</v>
      </c>
      <c r="I152" s="732">
        <v>42.399587527706352</v>
      </c>
      <c r="J152" s="732">
        <v>36.8114618161406</v>
      </c>
      <c r="K152" s="732">
        <v>49.690082389528513</v>
      </c>
      <c r="L152" s="753">
        <v>77.336329917167731</v>
      </c>
      <c r="M152" s="768">
        <v>71.74408162377209</v>
      </c>
      <c r="N152" s="732">
        <v>64.848042079810412</v>
      </c>
      <c r="O152" s="732">
        <v>69.732805025565298</v>
      </c>
      <c r="P152" s="732">
        <v>64.150232193112544</v>
      </c>
      <c r="Q152" s="801">
        <v>56.027558742812175</v>
      </c>
      <c r="R152" s="785">
        <v>50.40740700463131</v>
      </c>
      <c r="S152" s="732">
        <v>52.345169856359583</v>
      </c>
      <c r="T152" s="732">
        <v>61.659999641019468</v>
      </c>
      <c r="U152" s="732">
        <v>67.590649005187842</v>
      </c>
      <c r="V152" s="732">
        <v>70.600602851088141</v>
      </c>
      <c r="W152" s="732">
        <v>63.698419278374971</v>
      </c>
      <c r="X152" s="732">
        <v>68.191541189369602</v>
      </c>
      <c r="Y152" s="733">
        <v>55.673187338569065</v>
      </c>
      <c r="Z152" s="733">
        <v>69.012337267510986</v>
      </c>
      <c r="AA152" s="2070">
        <v>71.783981905518203</v>
      </c>
      <c r="AB152" s="2096"/>
      <c r="AC152" s="2096"/>
      <c r="AD152" s="2096"/>
      <c r="AE152" s="2096"/>
      <c r="AF152" s="2096"/>
      <c r="AG152" s="2096"/>
      <c r="AH152" s="2096"/>
      <c r="AI152" s="2096"/>
      <c r="AJ152" s="2096"/>
      <c r="AK152" s="2096"/>
      <c r="AL152" s="2096"/>
      <c r="AM152" s="2096"/>
      <c r="AN152" s="2096"/>
      <c r="AO152" s="2096"/>
      <c r="AP152" s="2096"/>
      <c r="AQ152" s="2096"/>
      <c r="AR152" s="2096"/>
      <c r="AS152" s="2096"/>
      <c r="AT152" s="2096"/>
      <c r="AU152" s="2096"/>
      <c r="AV152" s="2096"/>
      <c r="AW152" s="2096"/>
      <c r="AX152" s="2096"/>
      <c r="AY152" s="2096"/>
      <c r="AZ152" s="215"/>
      <c r="BA152" s="2478"/>
      <c r="BB152" s="235" t="s">
        <v>48</v>
      </c>
      <c r="BC152" s="1179" t="s">
        <v>35</v>
      </c>
      <c r="BD152" s="1199" t="s">
        <v>35</v>
      </c>
      <c r="BE152" s="1199" t="s">
        <v>35</v>
      </c>
      <c r="BF152" s="1199" t="s">
        <v>35</v>
      </c>
      <c r="BG152" s="1220" t="s">
        <v>35</v>
      </c>
      <c r="BH152" s="1241" t="s">
        <v>35</v>
      </c>
      <c r="BI152" s="1199" t="s">
        <v>35</v>
      </c>
      <c r="BJ152" s="1199" t="s">
        <v>35</v>
      </c>
      <c r="BK152" s="1199" t="s">
        <v>35</v>
      </c>
      <c r="BL152" s="1220" t="s">
        <v>35</v>
      </c>
      <c r="BM152" s="1241" t="s">
        <v>35</v>
      </c>
      <c r="BN152" s="1199" t="s">
        <v>35</v>
      </c>
      <c r="BO152" s="1199" t="s">
        <v>35</v>
      </c>
      <c r="BP152" s="1199" t="s">
        <v>35</v>
      </c>
      <c r="BQ152" s="1220" t="s">
        <v>35</v>
      </c>
      <c r="BR152" s="1241" t="s">
        <v>35</v>
      </c>
      <c r="BS152" s="1199" t="s">
        <v>35</v>
      </c>
      <c r="BT152" s="1199" t="s">
        <v>35</v>
      </c>
      <c r="BU152" s="1199" t="s">
        <v>35</v>
      </c>
      <c r="BV152" s="1199" t="s">
        <v>35</v>
      </c>
      <c r="BW152" s="1199" t="s">
        <v>35</v>
      </c>
      <c r="BX152" s="1199" t="s">
        <v>35</v>
      </c>
      <c r="BY152" s="1260" t="s">
        <v>35</v>
      </c>
      <c r="BZ152" s="1260" t="s">
        <v>35</v>
      </c>
      <c r="CA152" s="1260" t="s">
        <v>35</v>
      </c>
      <c r="CB152" s="2115"/>
      <c r="CC152" s="2115"/>
      <c r="CD152" s="2115"/>
      <c r="CE152" s="2115"/>
      <c r="CF152" s="2115"/>
      <c r="CG152" s="2115"/>
      <c r="CH152" s="2115"/>
      <c r="CI152" s="2115"/>
      <c r="CJ152" s="2115"/>
      <c r="CK152" s="2115"/>
      <c r="CL152" s="2115"/>
      <c r="CM152" s="2115"/>
      <c r="CN152" s="2115"/>
      <c r="CO152" s="2115"/>
      <c r="CP152" s="2115"/>
      <c r="CQ152" s="2115"/>
      <c r="CR152" s="2115"/>
      <c r="CS152" s="2115"/>
      <c r="CT152" s="2115"/>
      <c r="CU152" s="2115"/>
      <c r="CV152" s="2115"/>
      <c r="CW152" s="2115"/>
      <c r="CX152" s="2115"/>
      <c r="CY152" s="2115"/>
      <c r="CZ152" s="2115"/>
    </row>
    <row r="153" s="399" customFormat="true" ht="15" customHeight="true" x14ac:dyDescent="0.2">
      <c r="A153" s="2584" t="s">
        <v>176</v>
      </c>
      <c r="B153" s="1483" t="s">
        <v>259</v>
      </c>
      <c r="C153" s="1439">
        <v>0</v>
      </c>
      <c r="D153" s="1440">
        <v>0</v>
      </c>
      <c r="E153" s="1440">
        <v>0.15511488774916518</v>
      </c>
      <c r="F153" s="1440">
        <v>0.2330728515781855</v>
      </c>
      <c r="G153" s="1441">
        <v>6.4400320654097776</v>
      </c>
      <c r="H153" s="1442">
        <v>0.40814745744261027</v>
      </c>
      <c r="I153" s="1440">
        <v>0.43517817921432894</v>
      </c>
      <c r="J153" s="1440">
        <v>0.29189171348933385</v>
      </c>
      <c r="K153" s="1440">
        <v>2.837799512689466</v>
      </c>
      <c r="L153" s="1443">
        <v>11.190884757517788</v>
      </c>
      <c r="M153" s="1444">
        <v>0</v>
      </c>
      <c r="N153" s="1440">
        <v>0</v>
      </c>
      <c r="O153" s="1440">
        <v>0</v>
      </c>
      <c r="P153" s="1440">
        <v>0</v>
      </c>
      <c r="Q153" s="1441">
        <v>1.6965882601272499</v>
      </c>
      <c r="R153" s="1442">
        <v>3.092945236659514</v>
      </c>
      <c r="S153" s="1440">
        <v>0.29468666840299135</v>
      </c>
      <c r="T153" s="1440">
        <v>1.6868078434315079E-2</v>
      </c>
      <c r="U153" s="1440">
        <v>3.8601787541353412E-2</v>
      </c>
      <c r="V153" s="1440">
        <v>0.1603619920409001</v>
      </c>
      <c r="W153" s="1440">
        <v>1.3665785465322933</v>
      </c>
      <c r="X153" s="1440">
        <v>0</v>
      </c>
      <c r="Y153" s="1440">
        <v>0.74209309667188972</v>
      </c>
      <c r="Z153" s="1440">
        <v>0</v>
      </c>
      <c r="AA153" s="2162">
        <v>0.19191430785281274</v>
      </c>
      <c r="AB153" s="615"/>
      <c r="AC153" s="615"/>
      <c r="AD153" s="615"/>
      <c r="AE153" s="615"/>
      <c r="AF153" s="615"/>
      <c r="AG153" s="615"/>
      <c r="AH153" s="615"/>
      <c r="AI153" s="615"/>
      <c r="AJ153" s="615"/>
      <c r="AK153" s="615"/>
      <c r="AL153" s="615"/>
      <c r="AM153" s="615"/>
      <c r="AN153" s="615"/>
      <c r="AO153" s="615"/>
      <c r="AP153" s="615"/>
      <c r="AQ153" s="615"/>
      <c r="AR153" s="615"/>
      <c r="AS153" s="615"/>
      <c r="AT153" s="615"/>
      <c r="AU153" s="615"/>
      <c r="AV153" s="615"/>
      <c r="AW153" s="615"/>
      <c r="AX153" s="615"/>
      <c r="AY153" s="615"/>
      <c r="AZ153" s="216"/>
      <c r="BA153" s="2634" t="s">
        <v>176</v>
      </c>
      <c r="BB153" s="234" t="s">
        <v>259</v>
      </c>
      <c r="BC153" s="339">
        <v>0</v>
      </c>
      <c r="BD153" s="305">
        <v>0</v>
      </c>
      <c r="BE153" s="305">
        <v>14.362152</v>
      </c>
      <c r="BF153" s="305">
        <v>21.609195</v>
      </c>
      <c r="BG153" s="340">
        <v>597.29964699999982</v>
      </c>
      <c r="BH153" s="351">
        <v>14.362152</v>
      </c>
      <c r="BI153" s="305">
        <v>15.393875</v>
      </c>
      <c r="BJ153" s="305">
        <v>10.315646999999998</v>
      </c>
      <c r="BK153" s="305">
        <v>100.36658800000001</v>
      </c>
      <c r="BL153" s="340">
        <v>395.67252199999996</v>
      </c>
      <c r="BM153" s="351">
        <v>0</v>
      </c>
      <c r="BN153" s="305">
        <v>0</v>
      </c>
      <c r="BO153" s="305">
        <v>0</v>
      </c>
      <c r="BP153" s="305">
        <v>0</v>
      </c>
      <c r="BQ153" s="340">
        <v>97.160210000000006</v>
      </c>
      <c r="BR153" s="351">
        <v>519.73395900000003</v>
      </c>
      <c r="BS153" s="305">
        <v>22.342154000000001</v>
      </c>
      <c r="BT153" s="305">
        <v>0.660667</v>
      </c>
      <c r="BU153" s="305">
        <v>0.743533</v>
      </c>
      <c r="BV153" s="305">
        <v>2.0219649999999998</v>
      </c>
      <c r="BW153" s="305">
        <v>62.148615999999997</v>
      </c>
      <c r="BX153" s="305">
        <v>0</v>
      </c>
      <c r="BY153" s="306">
        <v>20.606027999999998</v>
      </c>
      <c r="BZ153" s="306">
        <v>0</v>
      </c>
      <c r="CA153" s="306">
        <v>5.0140720000000005</v>
      </c>
      <c r="CB153" s="2116"/>
      <c r="CC153" s="2116"/>
      <c r="CD153" s="2116"/>
      <c r="CE153" s="2116"/>
      <c r="CF153" s="2116"/>
      <c r="CG153" s="2116"/>
      <c r="CH153" s="2116"/>
      <c r="CI153" s="2116"/>
      <c r="CJ153" s="2116"/>
      <c r="CK153" s="2116"/>
      <c r="CL153" s="2116"/>
      <c r="CM153" s="2116"/>
      <c r="CN153" s="2116"/>
      <c r="CO153" s="2116"/>
      <c r="CP153" s="2116"/>
      <c r="CQ153" s="2116"/>
      <c r="CR153" s="2116"/>
      <c r="CS153" s="2116"/>
      <c r="CT153" s="2116"/>
      <c r="CU153" s="2116"/>
      <c r="CV153" s="2116"/>
      <c r="CW153" s="2116"/>
      <c r="CX153" s="2116"/>
      <c r="CY153" s="2116"/>
      <c r="CZ153" s="2116"/>
    </row>
    <row r="154" s="399" customFormat="true" ht="15" customHeight="true" x14ac:dyDescent="0.2">
      <c r="A154" s="2585"/>
      <c r="B154" s="1482" t="s">
        <v>260</v>
      </c>
      <c r="C154" s="1439">
        <v>0</v>
      </c>
      <c r="D154" s="1440">
        <v>0</v>
      </c>
      <c r="E154" s="1440">
        <v>0.31708295779005563</v>
      </c>
      <c r="F154" s="1440">
        <v>2.1303875596699258</v>
      </c>
      <c r="G154" s="1441">
        <v>18.169847286939884</v>
      </c>
      <c r="H154" s="1442">
        <v>0.41632123281411959</v>
      </c>
      <c r="I154" s="1440">
        <v>1.0073557681643415</v>
      </c>
      <c r="J154" s="1440">
        <v>4.1548394389113872</v>
      </c>
      <c r="K154" s="1440">
        <v>7.5222811923675001</v>
      </c>
      <c r="L154" s="1443">
        <v>31.309844278002625</v>
      </c>
      <c r="M154" s="1444">
        <v>0</v>
      </c>
      <c r="N154" s="1440">
        <v>0</v>
      </c>
      <c r="O154" s="1440">
        <v>0</v>
      </c>
      <c r="P154" s="1440">
        <v>0.10159622625013419</v>
      </c>
      <c r="Q154" s="1441">
        <v>5.868599696480608</v>
      </c>
      <c r="R154" s="1442">
        <v>9.0976773488617635</v>
      </c>
      <c r="S154" s="1440">
        <v>1.115625361499619</v>
      </c>
      <c r="T154" s="1440">
        <v>0.39652697926218383</v>
      </c>
      <c r="U154" s="1440">
        <v>0.6948321757443614</v>
      </c>
      <c r="V154" s="1440">
        <v>0.5676024511594574</v>
      </c>
      <c r="W154" s="1440">
        <v>3.1186847204231336</v>
      </c>
      <c r="X154" s="1440">
        <v>0.78837188222323928</v>
      </c>
      <c r="Y154" s="1440">
        <v>1.5786410903890145</v>
      </c>
      <c r="Z154" s="1440">
        <v>1.3494413941420931</v>
      </c>
      <c r="AA154" s="2162">
        <v>0.74811405974424605</v>
      </c>
      <c r="AB154" s="615"/>
      <c r="AC154" s="615"/>
      <c r="AD154" s="615"/>
      <c r="AE154" s="615"/>
      <c r="AF154" s="615"/>
      <c r="AG154" s="615"/>
      <c r="AH154" s="615"/>
      <c r="AI154" s="615"/>
      <c r="AJ154" s="615"/>
      <c r="AK154" s="615"/>
      <c r="AL154" s="615"/>
      <c r="AM154" s="615"/>
      <c r="AN154" s="615"/>
      <c r="AO154" s="615"/>
      <c r="AP154" s="615"/>
      <c r="AQ154" s="615"/>
      <c r="AR154" s="615"/>
      <c r="AS154" s="615"/>
      <c r="AT154" s="615"/>
      <c r="AU154" s="615"/>
      <c r="AV154" s="615"/>
      <c r="AW154" s="615"/>
      <c r="AX154" s="615"/>
      <c r="AY154" s="615"/>
      <c r="AZ154" s="216"/>
      <c r="BA154" s="2634"/>
      <c r="BB154" s="159" t="s">
        <v>260</v>
      </c>
      <c r="BC154" s="341">
        <v>0</v>
      </c>
      <c r="BD154" s="307">
        <v>0</v>
      </c>
      <c r="BE154" s="307">
        <v>29.358842999999997</v>
      </c>
      <c r="BF154" s="307">
        <v>197.517471</v>
      </c>
      <c r="BG154" s="342">
        <v>1685.2157349999989</v>
      </c>
      <c r="BH154" s="352">
        <v>14.649775999999999</v>
      </c>
      <c r="BI154" s="307">
        <v>35.633929999999999</v>
      </c>
      <c r="BJ154" s="307">
        <v>146.83478499999998</v>
      </c>
      <c r="BK154" s="307">
        <v>266.04617199999996</v>
      </c>
      <c r="BL154" s="342">
        <v>1107.012119</v>
      </c>
      <c r="BM154" s="352">
        <v>0</v>
      </c>
      <c r="BN154" s="307">
        <v>0</v>
      </c>
      <c r="BO154" s="307">
        <v>0</v>
      </c>
      <c r="BP154" s="307">
        <v>5.8323219999999996</v>
      </c>
      <c r="BQ154" s="342">
        <v>336.082945</v>
      </c>
      <c r="BR154" s="352">
        <v>1528.7602929999987</v>
      </c>
      <c r="BS154" s="307">
        <v>84.582969999999989</v>
      </c>
      <c r="BT154" s="307">
        <v>15.530654</v>
      </c>
      <c r="BU154" s="307">
        <v>13.383594000000002</v>
      </c>
      <c r="BV154" s="307">
        <v>7.1567600000000002</v>
      </c>
      <c r="BW154" s="307">
        <v>141.83007599999999</v>
      </c>
      <c r="BX154" s="307">
        <v>12.373082</v>
      </c>
      <c r="BY154" s="308">
        <v>43.834826999999997</v>
      </c>
      <c r="BZ154" s="308">
        <v>45.094102000000007</v>
      </c>
      <c r="CA154" s="308">
        <v>19.545691000000001</v>
      </c>
      <c r="CB154" s="2116"/>
      <c r="CC154" s="2116"/>
      <c r="CD154" s="2116"/>
      <c r="CE154" s="2116"/>
      <c r="CF154" s="2116"/>
      <c r="CG154" s="2116"/>
      <c r="CH154" s="2116"/>
      <c r="CI154" s="2116"/>
      <c r="CJ154" s="2116"/>
      <c r="CK154" s="2116"/>
      <c r="CL154" s="2116"/>
      <c r="CM154" s="2116"/>
      <c r="CN154" s="2116"/>
      <c r="CO154" s="2116"/>
      <c r="CP154" s="2116"/>
      <c r="CQ154" s="2116"/>
      <c r="CR154" s="2116"/>
      <c r="CS154" s="2116"/>
      <c r="CT154" s="2116"/>
      <c r="CU154" s="2116"/>
      <c r="CV154" s="2116"/>
      <c r="CW154" s="2116"/>
      <c r="CX154" s="2116"/>
      <c r="CY154" s="2116"/>
      <c r="CZ154" s="2116"/>
    </row>
    <row r="155" s="399" customFormat="true" ht="15" customHeight="true" x14ac:dyDescent="0.2">
      <c r="A155" s="2585"/>
      <c r="B155" s="1482" t="s">
        <v>261</v>
      </c>
      <c r="C155" s="1439">
        <v>0.26366144903720717</v>
      </c>
      <c r="D155" s="1440">
        <v>0.58410906577214117</v>
      </c>
      <c r="E155" s="1440">
        <v>1.6772394221911266</v>
      </c>
      <c r="F155" s="1440">
        <v>2.7443828445027552</v>
      </c>
      <c r="G155" s="1441">
        <v>4.2311341558095288</v>
      </c>
      <c r="H155" s="1442">
        <v>1.9329154869300629</v>
      </c>
      <c r="I155" s="1440">
        <v>2.4489661205227131</v>
      </c>
      <c r="J155" s="1440">
        <v>4.0434602925302645</v>
      </c>
      <c r="K155" s="1440">
        <v>2.4154487167736858</v>
      </c>
      <c r="L155" s="1443">
        <v>1.97672235177849</v>
      </c>
      <c r="M155" s="1444">
        <v>0.36429548094335934</v>
      </c>
      <c r="N155" s="1440">
        <v>0.21494794266910477</v>
      </c>
      <c r="O155" s="1440">
        <v>0.61723513126091289</v>
      </c>
      <c r="P155" s="1440">
        <v>1.2872051690068298</v>
      </c>
      <c r="Q155" s="1441">
        <v>4.9829928936759336</v>
      </c>
      <c r="R155" s="1442">
        <v>2.8596888465901089</v>
      </c>
      <c r="S155" s="1440">
        <v>1.9263443723854203</v>
      </c>
      <c r="T155" s="1440">
        <v>1.2614131795143995</v>
      </c>
      <c r="U155" s="1440">
        <v>2.4504842088845655</v>
      </c>
      <c r="V155" s="1440">
        <v>1.1285014646771747</v>
      </c>
      <c r="W155" s="1440">
        <v>1.2535872941477733</v>
      </c>
      <c r="X155" s="1440">
        <v>0.97100782158803434</v>
      </c>
      <c r="Y155" s="1440">
        <v>0.98223800029710384</v>
      </c>
      <c r="Z155" s="1440">
        <v>0.46916943331701172</v>
      </c>
      <c r="AA155" s="2162">
        <v>1.0763090704833682</v>
      </c>
      <c r="AB155" s="615"/>
      <c r="AC155" s="615"/>
      <c r="AD155" s="615"/>
      <c r="AE155" s="615"/>
      <c r="AF155" s="615"/>
      <c r="AG155" s="615"/>
      <c r="AH155" s="615"/>
      <c r="AI155" s="615"/>
      <c r="AJ155" s="615"/>
      <c r="AK155" s="615"/>
      <c r="AL155" s="615"/>
      <c r="AM155" s="615"/>
      <c r="AN155" s="615"/>
      <c r="AO155" s="615"/>
      <c r="AP155" s="615"/>
      <c r="AQ155" s="615"/>
      <c r="AR155" s="615"/>
      <c r="AS155" s="615"/>
      <c r="AT155" s="615"/>
      <c r="AU155" s="615"/>
      <c r="AV155" s="615"/>
      <c r="AW155" s="615"/>
      <c r="AX155" s="615"/>
      <c r="AY155" s="615"/>
      <c r="AZ155" s="216"/>
      <c r="BA155" s="2634"/>
      <c r="BB155" s="159" t="s">
        <v>261</v>
      </c>
      <c r="BC155" s="341">
        <v>24.415198</v>
      </c>
      <c r="BD155" s="307">
        <v>54.159722000000002</v>
      </c>
      <c r="BE155" s="307">
        <v>155.29629600000001</v>
      </c>
      <c r="BF155" s="307">
        <v>254.44363700000002</v>
      </c>
      <c r="BG155" s="342">
        <v>392.42893700000008</v>
      </c>
      <c r="BH155" s="352">
        <v>68.016658000000007</v>
      </c>
      <c r="BI155" s="307">
        <v>86.629064000000014</v>
      </c>
      <c r="BJ155" s="307">
        <v>142.898572</v>
      </c>
      <c r="BK155" s="307">
        <v>85.428989999999999</v>
      </c>
      <c r="BL155" s="342">
        <v>69.890338</v>
      </c>
      <c r="BM155" s="352">
        <v>20.876764000000001</v>
      </c>
      <c r="BN155" s="307">
        <v>12.339684</v>
      </c>
      <c r="BO155" s="307">
        <v>35.403273999999996</v>
      </c>
      <c r="BP155" s="307">
        <v>73.894428000000005</v>
      </c>
      <c r="BQ155" s="342">
        <v>285.366018</v>
      </c>
      <c r="BR155" s="352">
        <v>480.5378990000001</v>
      </c>
      <c r="BS155" s="307">
        <v>146.04896399999998</v>
      </c>
      <c r="BT155" s="307">
        <v>49.405394000000008</v>
      </c>
      <c r="BU155" s="307">
        <v>47.200297999999989</v>
      </c>
      <c r="BV155" s="307">
        <v>14.228998000000001</v>
      </c>
      <c r="BW155" s="307">
        <v>57.010052999999999</v>
      </c>
      <c r="BX155" s="307">
        <v>15.239457</v>
      </c>
      <c r="BY155" s="308">
        <v>27.274237999999997</v>
      </c>
      <c r="BZ155" s="308">
        <v>15.678172</v>
      </c>
      <c r="CA155" s="308">
        <v>28.120317</v>
      </c>
      <c r="CB155" s="2116"/>
      <c r="CC155" s="2116"/>
      <c r="CD155" s="2116"/>
      <c r="CE155" s="2116"/>
      <c r="CF155" s="2116"/>
      <c r="CG155" s="2116"/>
      <c r="CH155" s="2116"/>
      <c r="CI155" s="2116"/>
      <c r="CJ155" s="2116"/>
      <c r="CK155" s="2116"/>
      <c r="CL155" s="2116"/>
      <c r="CM155" s="2116"/>
      <c r="CN155" s="2116"/>
      <c r="CO155" s="2116"/>
      <c r="CP155" s="2116"/>
      <c r="CQ155" s="2116"/>
      <c r="CR155" s="2116"/>
      <c r="CS155" s="2116"/>
      <c r="CT155" s="2116"/>
      <c r="CU155" s="2116"/>
      <c r="CV155" s="2116"/>
      <c r="CW155" s="2116"/>
      <c r="CX155" s="2116"/>
      <c r="CY155" s="2116"/>
      <c r="CZ155" s="2116"/>
    </row>
    <row r="156" s="399" customFormat="true" ht="15" customHeight="true" x14ac:dyDescent="0.2">
      <c r="A156" s="2585"/>
      <c r="B156" s="1482" t="s">
        <v>262</v>
      </c>
      <c r="C156" s="1439">
        <v>1.7464818666566673E-2</v>
      </c>
      <c r="D156" s="1440">
        <v>0</v>
      </c>
      <c r="E156" s="1440">
        <v>0.15978516592928452</v>
      </c>
      <c r="F156" s="1440">
        <v>0.1170274339899452</v>
      </c>
      <c r="G156" s="1441">
        <v>4.1085940955871446E-2</v>
      </c>
      <c r="H156" s="1442">
        <v>0</v>
      </c>
      <c r="I156" s="1440">
        <v>0.18697570704663963</v>
      </c>
      <c r="J156" s="1440">
        <v>0.11986455568615065</v>
      </c>
      <c r="K156" s="1440">
        <v>0.10774323606414651</v>
      </c>
      <c r="L156" s="1443">
        <v>0</v>
      </c>
      <c r="M156" s="1444">
        <v>0</v>
      </c>
      <c r="N156" s="1440">
        <v>2.8171304076951644E-2</v>
      </c>
      <c r="O156" s="1440">
        <v>0</v>
      </c>
      <c r="P156" s="1440">
        <v>0.2577143355553036</v>
      </c>
      <c r="Q156" s="1441">
        <v>0</v>
      </c>
      <c r="R156" s="1442">
        <v>2.2677156765973924E-2</v>
      </c>
      <c r="S156" s="1440">
        <v>0.28237339574475606</v>
      </c>
      <c r="T156" s="1440">
        <v>0</v>
      </c>
      <c r="U156" s="1440">
        <v>0</v>
      </c>
      <c r="V156" s="1440">
        <v>0.12826421444096697</v>
      </c>
      <c r="W156" s="1440">
        <v>9.3146946585514021E-2</v>
      </c>
      <c r="X156" s="1440">
        <v>0</v>
      </c>
      <c r="Y156" s="1440">
        <v>0</v>
      </c>
      <c r="Z156" s="1440">
        <v>0</v>
      </c>
      <c r="AA156" s="2162">
        <v>0</v>
      </c>
      <c r="AB156" s="615"/>
      <c r="AC156" s="615"/>
      <c r="AD156" s="615"/>
      <c r="AE156" s="615"/>
      <c r="AF156" s="615"/>
      <c r="AG156" s="615"/>
      <c r="AH156" s="615"/>
      <c r="AI156" s="615"/>
      <c r="AJ156" s="615"/>
      <c r="AK156" s="615"/>
      <c r="AL156" s="615"/>
      <c r="AM156" s="615"/>
      <c r="AN156" s="615"/>
      <c r="AO156" s="615"/>
      <c r="AP156" s="615"/>
      <c r="AQ156" s="615"/>
      <c r="AR156" s="615"/>
      <c r="AS156" s="615"/>
      <c r="AT156" s="615"/>
      <c r="AU156" s="615"/>
      <c r="AV156" s="615"/>
      <c r="AW156" s="615"/>
      <c r="AX156" s="615"/>
      <c r="AY156" s="615"/>
      <c r="AZ156" s="216"/>
      <c r="BA156" s="2634"/>
      <c r="BB156" s="159" t="s">
        <v>262</v>
      </c>
      <c r="BC156" s="341">
        <v>1.6172519999999999</v>
      </c>
      <c r="BD156" s="307">
        <v>0</v>
      </c>
      <c r="BE156" s="307">
        <v>14.794575</v>
      </c>
      <c r="BF156" s="307">
        <v>10.850121000000001</v>
      </c>
      <c r="BG156" s="342">
        <v>3.8106360000000001</v>
      </c>
      <c r="BH156" s="352">
        <v>0</v>
      </c>
      <c r="BI156" s="307">
        <v>6.6140280000000002</v>
      </c>
      <c r="BJ156" s="307">
        <v>4.2360930000000003</v>
      </c>
      <c r="BK156" s="307">
        <v>3.8106360000000001</v>
      </c>
      <c r="BL156" s="342">
        <v>0</v>
      </c>
      <c r="BM156" s="352">
        <v>0</v>
      </c>
      <c r="BN156" s="307">
        <v>1.6172519999999999</v>
      </c>
      <c r="BO156" s="307">
        <v>0</v>
      </c>
      <c r="BP156" s="307">
        <v>14.794575</v>
      </c>
      <c r="BQ156" s="342">
        <v>0</v>
      </c>
      <c r="BR156" s="352">
        <v>3.8106360000000001</v>
      </c>
      <c r="BS156" s="307">
        <v>21.408602999999999</v>
      </c>
      <c r="BT156" s="307">
        <v>0</v>
      </c>
      <c r="BU156" s="307">
        <v>0</v>
      </c>
      <c r="BV156" s="307">
        <v>1.6172519999999999</v>
      </c>
      <c r="BW156" s="307">
        <v>4.2360930000000003</v>
      </c>
      <c r="BX156" s="307">
        <v>0</v>
      </c>
      <c r="BY156" s="308">
        <v>0</v>
      </c>
      <c r="BZ156" s="308">
        <v>0</v>
      </c>
      <c r="CA156" s="308">
        <v>0</v>
      </c>
      <c r="CB156" s="2116"/>
      <c r="CC156" s="2116"/>
      <c r="CD156" s="2116"/>
      <c r="CE156" s="2116"/>
      <c r="CF156" s="2116"/>
      <c r="CG156" s="2116"/>
      <c r="CH156" s="2116"/>
      <c r="CI156" s="2116"/>
      <c r="CJ156" s="2116"/>
      <c r="CK156" s="2116"/>
      <c r="CL156" s="2116"/>
      <c r="CM156" s="2116"/>
      <c r="CN156" s="2116"/>
      <c r="CO156" s="2116"/>
      <c r="CP156" s="2116"/>
      <c r="CQ156" s="2116"/>
      <c r="CR156" s="2116"/>
      <c r="CS156" s="2116"/>
      <c r="CT156" s="2116"/>
      <c r="CU156" s="2116"/>
      <c r="CV156" s="2116"/>
      <c r="CW156" s="2116"/>
      <c r="CX156" s="2116"/>
      <c r="CY156" s="2116"/>
      <c r="CZ156" s="2116"/>
    </row>
    <row r="157" s="399" customFormat="true" ht="15" customHeight="true" x14ac:dyDescent="0.2">
      <c r="A157" s="2585"/>
      <c r="B157" s="1482" t="s">
        <v>263</v>
      </c>
      <c r="C157" s="1439">
        <v>1.6815821515959357</v>
      </c>
      <c r="D157" s="1440">
        <v>3.3245730767039712</v>
      </c>
      <c r="E157" s="1440">
        <v>3.6886358263163692</v>
      </c>
      <c r="F157" s="1440">
        <v>6.0523331637378455</v>
      </c>
      <c r="G157" s="1441">
        <v>8.3720633124694306</v>
      </c>
      <c r="H157" s="1442">
        <v>4.5184062399910134</v>
      </c>
      <c r="I157" s="1440">
        <v>6.6200368264538438</v>
      </c>
      <c r="J157" s="1440">
        <v>9.9721385541252268</v>
      </c>
      <c r="K157" s="1440">
        <v>11.738500986770831</v>
      </c>
      <c r="L157" s="1443">
        <v>6.3953230141551174</v>
      </c>
      <c r="M157" s="1444">
        <v>1.5053066389410179</v>
      </c>
      <c r="N157" s="1440">
        <v>2.7752536439571678</v>
      </c>
      <c r="O157" s="1440">
        <v>3.0416476895457829</v>
      </c>
      <c r="P157" s="1440">
        <v>3.0262847063873455</v>
      </c>
      <c r="Q157" s="1441">
        <v>2.8372658000690727</v>
      </c>
      <c r="R157" s="1442">
        <v>4.9670850975246319</v>
      </c>
      <c r="S157" s="1440">
        <v>3.3888070361340441</v>
      </c>
      <c r="T157" s="1440">
        <v>6.758919184482604</v>
      </c>
      <c r="U157" s="1440">
        <v>2.4878854744112866</v>
      </c>
      <c r="V157" s="1440">
        <v>6.6230019417373862</v>
      </c>
      <c r="W157" s="1440">
        <v>3.0847202544317325</v>
      </c>
      <c r="X157" s="1440">
        <v>10.103026077906776</v>
      </c>
      <c r="Y157" s="1440">
        <v>5.8932049708060692</v>
      </c>
      <c r="Z157" s="1440">
        <v>0.92102545360730781</v>
      </c>
      <c r="AA157" s="2162">
        <v>6.2056001988644649</v>
      </c>
      <c r="AB157" s="615"/>
      <c r="AC157" s="615"/>
      <c r="AD157" s="615"/>
      <c r="AE157" s="615"/>
      <c r="AF157" s="615"/>
      <c r="AG157" s="615"/>
      <c r="AH157" s="615"/>
      <c r="AI157" s="615"/>
      <c r="AJ157" s="615"/>
      <c r="AK157" s="615"/>
      <c r="AL157" s="615"/>
      <c r="AM157" s="615"/>
      <c r="AN157" s="615"/>
      <c r="AO157" s="615"/>
      <c r="AP157" s="615"/>
      <c r="AQ157" s="615"/>
      <c r="AR157" s="615"/>
      <c r="AS157" s="615"/>
      <c r="AT157" s="615"/>
      <c r="AU157" s="615"/>
      <c r="AV157" s="615"/>
      <c r="AW157" s="615"/>
      <c r="AX157" s="615"/>
      <c r="AY157" s="615"/>
      <c r="AZ157" s="216"/>
      <c r="BA157" s="2634"/>
      <c r="BB157" s="159" t="s">
        <v>263</v>
      </c>
      <c r="BC157" s="341">
        <v>155.71545000000003</v>
      </c>
      <c r="BD157" s="307">
        <v>308.26084400000002</v>
      </c>
      <c r="BE157" s="307">
        <v>341.53232600000007</v>
      </c>
      <c r="BF157" s="307">
        <v>561.13805899999977</v>
      </c>
      <c r="BG157" s="342">
        <v>776.49154699999963</v>
      </c>
      <c r="BH157" s="352">
        <v>158.99654900000004</v>
      </c>
      <c r="BI157" s="307">
        <v>234.17538899999997</v>
      </c>
      <c r="BJ157" s="307">
        <v>352.4219989999998</v>
      </c>
      <c r="BK157" s="307">
        <v>415.16438600000009</v>
      </c>
      <c r="BL157" s="342">
        <v>226.11738400000004</v>
      </c>
      <c r="BM157" s="352">
        <v>86.264949999999985</v>
      </c>
      <c r="BN157" s="307">
        <v>159.32114800000002</v>
      </c>
      <c r="BO157" s="307">
        <v>174.46234200000001</v>
      </c>
      <c r="BP157" s="307">
        <v>173.72955200000001</v>
      </c>
      <c r="BQ157" s="342">
        <v>162.48452699999999</v>
      </c>
      <c r="BR157" s="352">
        <v>834.6616590000001</v>
      </c>
      <c r="BS157" s="307">
        <v>256.92797400000006</v>
      </c>
      <c r="BT157" s="307">
        <v>264.72457300000002</v>
      </c>
      <c r="BU157" s="307">
        <v>47.920707</v>
      </c>
      <c r="BV157" s="307">
        <v>83.507806000000031</v>
      </c>
      <c r="BW157" s="307">
        <v>140.28545600000004</v>
      </c>
      <c r="BX157" s="307">
        <v>158.56167999999997</v>
      </c>
      <c r="BY157" s="308">
        <v>163.63923499999993</v>
      </c>
      <c r="BZ157" s="308">
        <v>30.777784000000004</v>
      </c>
      <c r="CA157" s="308">
        <v>162.13135199999999</v>
      </c>
      <c r="CB157" s="2116"/>
      <c r="CC157" s="2116"/>
      <c r="CD157" s="2116"/>
      <c r="CE157" s="2116"/>
      <c r="CF157" s="2116"/>
      <c r="CG157" s="2116"/>
      <c r="CH157" s="2116"/>
      <c r="CI157" s="2116"/>
      <c r="CJ157" s="2116"/>
      <c r="CK157" s="2116"/>
      <c r="CL157" s="2116"/>
      <c r="CM157" s="2116"/>
      <c r="CN157" s="2116"/>
      <c r="CO157" s="2116"/>
      <c r="CP157" s="2116"/>
      <c r="CQ157" s="2116"/>
      <c r="CR157" s="2116"/>
      <c r="CS157" s="2116"/>
      <c r="CT157" s="2116"/>
      <c r="CU157" s="2116"/>
      <c r="CV157" s="2116"/>
      <c r="CW157" s="2116"/>
      <c r="CX157" s="2116"/>
      <c r="CY157" s="2116"/>
      <c r="CZ157" s="2116"/>
    </row>
    <row r="158" s="399" customFormat="true" ht="15" customHeight="true" x14ac:dyDescent="0.2">
      <c r="A158" s="2585"/>
      <c r="B158" s="1482" t="s">
        <v>264</v>
      </c>
      <c r="C158" s="1439">
        <v>2.9245985999248698</v>
      </c>
      <c r="D158" s="1440">
        <v>7.7143205321841002</v>
      </c>
      <c r="E158" s="1440">
        <v>18.025146190049373</v>
      </c>
      <c r="F158" s="1440">
        <v>29.232555794547508</v>
      </c>
      <c r="G158" s="1441">
        <v>31.326672784150222</v>
      </c>
      <c r="H158" s="1442">
        <v>15.865259119911551</v>
      </c>
      <c r="I158" s="1440">
        <v>28.338392217090892</v>
      </c>
      <c r="J158" s="1440">
        <v>35.528584506707084</v>
      </c>
      <c r="K158" s="1440">
        <v>36.927095312540018</v>
      </c>
      <c r="L158" s="1443">
        <v>25.581741108974139</v>
      </c>
      <c r="M158" s="1444">
        <v>2.4056293950716183</v>
      </c>
      <c r="N158" s="1440">
        <v>3.2503578624332881</v>
      </c>
      <c r="O158" s="1440">
        <v>9.4887732083669363</v>
      </c>
      <c r="P158" s="1440">
        <v>15.615526164884077</v>
      </c>
      <c r="Q158" s="1441">
        <v>25.823223294766994</v>
      </c>
      <c r="R158" s="1442">
        <v>24.868801851537068</v>
      </c>
      <c r="S158" s="1440">
        <v>16.418418623308753</v>
      </c>
      <c r="T158" s="1440">
        <v>4.2284162536399679</v>
      </c>
      <c r="U158" s="1440">
        <v>8.0606563342943023</v>
      </c>
      <c r="V158" s="1440">
        <v>9.7014786290665445</v>
      </c>
      <c r="W158" s="1440">
        <v>16.519772495169818</v>
      </c>
      <c r="X158" s="1440">
        <v>10.449761750823713</v>
      </c>
      <c r="Y158" s="1440">
        <v>13.73753768411401</v>
      </c>
      <c r="Z158" s="1440">
        <v>20.648565748707334</v>
      </c>
      <c r="AA158" s="2162">
        <v>15.967251528399915</v>
      </c>
      <c r="AB158" s="615"/>
      <c r="AC158" s="615"/>
      <c r="AD158" s="615"/>
      <c r="AE158" s="615"/>
      <c r="AF158" s="615"/>
      <c r="AG158" s="615"/>
      <c r="AH158" s="615"/>
      <c r="AI158" s="615"/>
      <c r="AJ158" s="615"/>
      <c r="AK158" s="615"/>
      <c r="AL158" s="615"/>
      <c r="AM158" s="615"/>
      <c r="AN158" s="615"/>
      <c r="AO158" s="615"/>
      <c r="AP158" s="615"/>
      <c r="AQ158" s="615"/>
      <c r="AR158" s="615"/>
      <c r="AS158" s="615"/>
      <c r="AT158" s="615"/>
      <c r="AU158" s="615"/>
      <c r="AV158" s="615"/>
      <c r="AW158" s="615"/>
      <c r="AX158" s="615"/>
      <c r="AY158" s="615"/>
      <c r="AZ158" s="216"/>
      <c r="BA158" s="2634"/>
      <c r="BB158" s="159" t="s">
        <v>264</v>
      </c>
      <c r="BC158" s="341">
        <v>270.81947000000008</v>
      </c>
      <c r="BD158" s="307">
        <v>715.2867160000003</v>
      </c>
      <c r="BE158" s="307">
        <v>1668.9557860000016</v>
      </c>
      <c r="BF158" s="307">
        <v>2710.2770410000016</v>
      </c>
      <c r="BG158" s="342">
        <v>2905.4840730000046</v>
      </c>
      <c r="BH158" s="352">
        <v>558.27681599999994</v>
      </c>
      <c r="BI158" s="307">
        <v>1002.4346080000012</v>
      </c>
      <c r="BJ158" s="307">
        <v>1255.6037710000007</v>
      </c>
      <c r="BK158" s="307">
        <v>1306.0283309999995</v>
      </c>
      <c r="BL158" s="342">
        <v>904.48541299999943</v>
      </c>
      <c r="BM158" s="352">
        <v>137.85995099999997</v>
      </c>
      <c r="BN158" s="307">
        <v>186.59582599999999</v>
      </c>
      <c r="BO158" s="307">
        <v>544.25553700000012</v>
      </c>
      <c r="BP158" s="307">
        <v>896.43858000000012</v>
      </c>
      <c r="BQ158" s="342">
        <v>1478.8442530000004</v>
      </c>
      <c r="BR158" s="352">
        <v>4178.9168100000061</v>
      </c>
      <c r="BS158" s="307">
        <v>1244.7893870000012</v>
      </c>
      <c r="BT158" s="307">
        <v>165.61311900000001</v>
      </c>
      <c r="BU158" s="307">
        <v>155.26130699999999</v>
      </c>
      <c r="BV158" s="307">
        <v>122.32356299999996</v>
      </c>
      <c r="BW158" s="307">
        <v>751.2784390000005</v>
      </c>
      <c r="BX158" s="307">
        <v>164.003514</v>
      </c>
      <c r="BY158" s="308">
        <v>381.45629900000017</v>
      </c>
      <c r="BZ158" s="308">
        <v>690.01035100000001</v>
      </c>
      <c r="CA158" s="308">
        <v>417.17029699999944</v>
      </c>
      <c r="CB158" s="2116"/>
      <c r="CC158" s="2116"/>
      <c r="CD158" s="2116"/>
      <c r="CE158" s="2116"/>
      <c r="CF158" s="2116"/>
      <c r="CG158" s="2116"/>
      <c r="CH158" s="2116"/>
      <c r="CI158" s="2116"/>
      <c r="CJ158" s="2116"/>
      <c r="CK158" s="2116"/>
      <c r="CL158" s="2116"/>
      <c r="CM158" s="2116"/>
      <c r="CN158" s="2116"/>
      <c r="CO158" s="2116"/>
      <c r="CP158" s="2116"/>
      <c r="CQ158" s="2116"/>
      <c r="CR158" s="2116"/>
      <c r="CS158" s="2116"/>
      <c r="CT158" s="2116"/>
      <c r="CU158" s="2116"/>
      <c r="CV158" s="2116"/>
      <c r="CW158" s="2116"/>
      <c r="CX158" s="2116"/>
      <c r="CY158" s="2116"/>
      <c r="CZ158" s="2116"/>
    </row>
    <row r="159" s="399" customFormat="true" ht="15" customHeight="true" x14ac:dyDescent="0.2">
      <c r="A159" s="2585"/>
      <c r="B159" s="1482" t="s">
        <v>265</v>
      </c>
      <c r="C159" s="1439">
        <v>12.275034688170196</v>
      </c>
      <c r="D159" s="1440">
        <v>22.522012822330222</v>
      </c>
      <c r="E159" s="1440">
        <v>28.926080190712099</v>
      </c>
      <c r="F159" s="1440">
        <v>26.0346162814728</v>
      </c>
      <c r="G159" s="1441">
        <v>15.08077481731768</v>
      </c>
      <c r="H159" s="1442">
        <v>25.231492275751936</v>
      </c>
      <c r="I159" s="1440">
        <v>27.431034161777205</v>
      </c>
      <c r="J159" s="1440">
        <v>24.949153261667163</v>
      </c>
      <c r="K159" s="1440">
        <v>20.763688237075627</v>
      </c>
      <c r="L159" s="1443">
        <v>9.1941219206984641</v>
      </c>
      <c r="M159" s="1444">
        <v>10.638669461131901</v>
      </c>
      <c r="N159" s="1440">
        <v>17.076537713576691</v>
      </c>
      <c r="O159" s="1440">
        <v>22.551370037501126</v>
      </c>
      <c r="P159" s="1440">
        <v>31.361190798753114</v>
      </c>
      <c r="Q159" s="1441">
        <v>21.522102993197539</v>
      </c>
      <c r="R159" s="1442">
        <v>20.951116740138698</v>
      </c>
      <c r="S159" s="1440">
        <v>20.045870015504544</v>
      </c>
      <c r="T159" s="1440">
        <v>22.615419567601862</v>
      </c>
      <c r="U159" s="1440">
        <v>5.2442080658615522</v>
      </c>
      <c r="V159" s="1440">
        <v>17.493948095779331</v>
      </c>
      <c r="W159" s="1440">
        <v>15.33381910818308</v>
      </c>
      <c r="X159" s="1440">
        <v>28.436448350187689</v>
      </c>
      <c r="Y159" s="1440">
        <v>23.685155324555829</v>
      </c>
      <c r="Z159" s="1440">
        <v>29.463225495274813</v>
      </c>
      <c r="AA159" s="2162">
        <v>26.106728974807915</v>
      </c>
      <c r="AB159" s="615"/>
      <c r="AC159" s="615"/>
      <c r="AD159" s="615"/>
      <c r="AE159" s="615"/>
      <c r="AF159" s="615"/>
      <c r="AG159" s="615"/>
      <c r="AH159" s="615"/>
      <c r="AI159" s="615"/>
      <c r="AJ159" s="615"/>
      <c r="AK159" s="615"/>
      <c r="AL159" s="615"/>
      <c r="AM159" s="615"/>
      <c r="AN159" s="615"/>
      <c r="AO159" s="615"/>
      <c r="AP159" s="615"/>
      <c r="AQ159" s="615"/>
      <c r="AR159" s="615"/>
      <c r="AS159" s="615"/>
      <c r="AT159" s="615"/>
      <c r="AU159" s="615"/>
      <c r="AV159" s="615"/>
      <c r="AW159" s="615"/>
      <c r="AX159" s="615"/>
      <c r="AY159" s="615"/>
      <c r="AZ159" s="216"/>
      <c r="BA159" s="2634"/>
      <c r="BB159" s="159" t="s">
        <v>265</v>
      </c>
      <c r="BC159" s="341">
        <v>1136.6750939999997</v>
      </c>
      <c r="BD159" s="307">
        <v>2088.284576999999</v>
      </c>
      <c r="BE159" s="307">
        <v>2678.2778010000011</v>
      </c>
      <c r="BF159" s="307">
        <v>2413.7821980000012</v>
      </c>
      <c r="BG159" s="342">
        <v>1398.7106559999988</v>
      </c>
      <c r="BH159" s="352">
        <v>887.86177799999996</v>
      </c>
      <c r="BI159" s="307">
        <v>970.33797000000004</v>
      </c>
      <c r="BJ159" s="307">
        <v>881.71964499999979</v>
      </c>
      <c r="BK159" s="307">
        <v>734.36496599999987</v>
      </c>
      <c r="BL159" s="342">
        <v>325.07361900000006</v>
      </c>
      <c r="BM159" s="352">
        <v>609.67265099999997</v>
      </c>
      <c r="BN159" s="307">
        <v>980.32610400000033</v>
      </c>
      <c r="BO159" s="307">
        <v>1293.4978780000004</v>
      </c>
      <c r="BP159" s="307">
        <v>1800.3480030000007</v>
      </c>
      <c r="BQ159" s="342">
        <v>1232.527712000001</v>
      </c>
      <c r="BR159" s="352">
        <v>3520.5947780000001</v>
      </c>
      <c r="BS159" s="307">
        <v>1519.8105750000013</v>
      </c>
      <c r="BT159" s="307">
        <v>885.77139699999873</v>
      </c>
      <c r="BU159" s="307">
        <v>101.01194799999999</v>
      </c>
      <c r="BV159" s="307">
        <v>220.57689800000017</v>
      </c>
      <c r="BW159" s="307">
        <v>697.34420900000066</v>
      </c>
      <c r="BX159" s="307">
        <v>446.29509900000005</v>
      </c>
      <c r="BY159" s="308">
        <v>657.67620800000077</v>
      </c>
      <c r="BZ159" s="308">
        <v>984.56865300000038</v>
      </c>
      <c r="CA159" s="308">
        <v>682.08056099999919</v>
      </c>
      <c r="CB159" s="2116"/>
      <c r="CC159" s="2116"/>
      <c r="CD159" s="2116"/>
      <c r="CE159" s="2116"/>
      <c r="CF159" s="2116"/>
      <c r="CG159" s="2116"/>
      <c r="CH159" s="2116"/>
      <c r="CI159" s="2116"/>
      <c r="CJ159" s="2116"/>
      <c r="CK159" s="2116"/>
      <c r="CL159" s="2116"/>
      <c r="CM159" s="2116"/>
      <c r="CN159" s="2116"/>
      <c r="CO159" s="2116"/>
      <c r="CP159" s="2116"/>
      <c r="CQ159" s="2116"/>
      <c r="CR159" s="2116"/>
      <c r="CS159" s="2116"/>
      <c r="CT159" s="2116"/>
      <c r="CU159" s="2116"/>
      <c r="CV159" s="2116"/>
      <c r="CW159" s="2116"/>
      <c r="CX159" s="2116"/>
      <c r="CY159" s="2116"/>
      <c r="CZ159" s="2116"/>
    </row>
    <row r="160" s="399" customFormat="true" ht="15" customHeight="true" x14ac:dyDescent="0.2">
      <c r="A160" s="2585"/>
      <c r="B160" s="1482" t="s">
        <v>266</v>
      </c>
      <c r="C160" s="1439">
        <v>75.665551445629234</v>
      </c>
      <c r="D160" s="1440">
        <v>56.322121793267556</v>
      </c>
      <c r="E160" s="1440">
        <v>32.407327554930397</v>
      </c>
      <c r="F160" s="1440">
        <v>9.6574412664680338</v>
      </c>
      <c r="G160" s="1441">
        <v>0.8324850970672214</v>
      </c>
      <c r="H160" s="1442">
        <v>33.304626972314566</v>
      </c>
      <c r="I160" s="1440">
        <v>11.478546845487315</v>
      </c>
      <c r="J160" s="1440">
        <v>3.6025860362935238</v>
      </c>
      <c r="K160" s="1440">
        <v>0.842571713714238</v>
      </c>
      <c r="L160" s="1443">
        <v>1.5596628782600668E-2</v>
      </c>
      <c r="M160" s="1444">
        <v>79.187646493487961</v>
      </c>
      <c r="N160" s="1440">
        <v>68.918975432825334</v>
      </c>
      <c r="O160" s="1440">
        <v>55.065474749215284</v>
      </c>
      <c r="P160" s="1440">
        <v>35.06286595401464</v>
      </c>
      <c r="Q160" s="1441">
        <v>13.982022917010006</v>
      </c>
      <c r="R160" s="1442">
        <v>16.266671106854734</v>
      </c>
      <c r="S160" s="1440">
        <v>38.899007971669569</v>
      </c>
      <c r="T160" s="1440">
        <v>59.48183606979579</v>
      </c>
      <c r="U160" s="1440">
        <v>67.557800753234218</v>
      </c>
      <c r="V160" s="1440">
        <v>55.19523590822034</v>
      </c>
      <c r="W160" s="1440">
        <v>46.174013686053158</v>
      </c>
      <c r="X160" s="1440">
        <v>30.875545577937441</v>
      </c>
      <c r="Y160" s="1440">
        <v>40.342778882820092</v>
      </c>
      <c r="Z160" s="1440">
        <v>44.338025025472035</v>
      </c>
      <c r="AA160" s="2162">
        <v>38.516997104951457</v>
      </c>
      <c r="AB160" s="615"/>
      <c r="AC160" s="615"/>
      <c r="AD160" s="615"/>
      <c r="AE160" s="615"/>
      <c r="AF160" s="615"/>
      <c r="AG160" s="615"/>
      <c r="AH160" s="615"/>
      <c r="AI160" s="615"/>
      <c r="AJ160" s="615"/>
      <c r="AK160" s="615"/>
      <c r="AL160" s="615"/>
      <c r="AM160" s="615"/>
      <c r="AN160" s="615"/>
      <c r="AO160" s="615"/>
      <c r="AP160" s="615"/>
      <c r="AQ160" s="615"/>
      <c r="AR160" s="615"/>
      <c r="AS160" s="615"/>
      <c r="AT160" s="615"/>
      <c r="AU160" s="615"/>
      <c r="AV160" s="615"/>
      <c r="AW160" s="615"/>
      <c r="AX160" s="615"/>
      <c r="AY160" s="615"/>
      <c r="AZ160" s="216"/>
      <c r="BA160" s="2634"/>
      <c r="BB160" s="159" t="s">
        <v>266</v>
      </c>
      <c r="BC160" s="341">
        <v>7006.67248499998</v>
      </c>
      <c r="BD160" s="307">
        <v>5222.2960359999943</v>
      </c>
      <c r="BE160" s="307">
        <v>3000.6079430000018</v>
      </c>
      <c r="BF160" s="307">
        <v>895.38326800000016</v>
      </c>
      <c r="BG160" s="342">
        <v>77.211269999999999</v>
      </c>
      <c r="BH160" s="352">
        <v>1171.9443699999997</v>
      </c>
      <c r="BI160" s="307">
        <v>406.03900600000014</v>
      </c>
      <c r="BJ160" s="307">
        <v>127.31778299999999</v>
      </c>
      <c r="BK160" s="307">
        <v>29.799866999999999</v>
      </c>
      <c r="BL160" s="342">
        <v>0.55144499999999996</v>
      </c>
      <c r="BM160" s="352">
        <v>4538.0244720000046</v>
      </c>
      <c r="BN160" s="307">
        <v>3956.4853140000041</v>
      </c>
      <c r="BO160" s="307">
        <v>3158.4366990000003</v>
      </c>
      <c r="BP160" s="307">
        <v>2012.8496109999994</v>
      </c>
      <c r="BQ160" s="342">
        <v>800.72243500000002</v>
      </c>
      <c r="BR160" s="352">
        <v>2733.4274380000011</v>
      </c>
      <c r="BS160" s="307">
        <v>2949.1922090000025</v>
      </c>
      <c r="BT160" s="307">
        <v>2329.7073429999996</v>
      </c>
      <c r="BU160" s="307">
        <v>1301.2727510000007</v>
      </c>
      <c r="BV160" s="307">
        <v>695.94318300000032</v>
      </c>
      <c r="BW160" s="307">
        <v>2099.8800640000022</v>
      </c>
      <c r="BX160" s="307">
        <v>484.57544699999977</v>
      </c>
      <c r="BY160" s="308">
        <v>1120.2158260000008</v>
      </c>
      <c r="BZ160" s="308">
        <v>1481.6378329999995</v>
      </c>
      <c r="CA160" s="308">
        <v>1006.3189079999991</v>
      </c>
      <c r="CB160" s="2116"/>
      <c r="CC160" s="2116"/>
      <c r="CD160" s="2116"/>
      <c r="CE160" s="2116"/>
      <c r="CF160" s="2116"/>
      <c r="CG160" s="2116"/>
      <c r="CH160" s="2116"/>
      <c r="CI160" s="2116"/>
      <c r="CJ160" s="2116"/>
      <c r="CK160" s="2116"/>
      <c r="CL160" s="2116"/>
      <c r="CM160" s="2116"/>
      <c r="CN160" s="2116"/>
      <c r="CO160" s="2116"/>
      <c r="CP160" s="2116"/>
      <c r="CQ160" s="2116"/>
      <c r="CR160" s="2116"/>
      <c r="CS160" s="2116"/>
      <c r="CT160" s="2116"/>
      <c r="CU160" s="2116"/>
      <c r="CV160" s="2116"/>
      <c r="CW160" s="2116"/>
      <c r="CX160" s="2116"/>
      <c r="CY160" s="2116"/>
      <c r="CZ160" s="2116"/>
    </row>
    <row r="161" s="399" customFormat="true" ht="15" customHeight="true" x14ac:dyDescent="0.2">
      <c r="A161" s="2585"/>
      <c r="B161" s="1482" t="s">
        <v>267</v>
      </c>
      <c r="C161" s="1439">
        <v>0.17047022060016884</v>
      </c>
      <c r="D161" s="1440">
        <v>3.9503274560595304E-2</v>
      </c>
      <c r="E161" s="1440">
        <v>3.5408589118544845E-2</v>
      </c>
      <c r="F161" s="1440">
        <v>0</v>
      </c>
      <c r="G161" s="1441">
        <v>0.34179455863156449</v>
      </c>
      <c r="H161" s="1442">
        <v>0</v>
      </c>
      <c r="I161" s="1440">
        <v>0</v>
      </c>
      <c r="J161" s="1440">
        <v>0</v>
      </c>
      <c r="K161" s="1440">
        <v>0.17834874230601058</v>
      </c>
      <c r="L161" s="1443">
        <v>0.71819369341523998</v>
      </c>
      <c r="M161" s="1444">
        <v>0.20880912450507433</v>
      </c>
      <c r="N161" s="1440">
        <v>0.13033400915028118</v>
      </c>
      <c r="O161" s="1440">
        <v>0</v>
      </c>
      <c r="P161" s="1440">
        <v>5.7109813445855695E-2</v>
      </c>
      <c r="Q161" s="1441">
        <v>0</v>
      </c>
      <c r="R161" s="1442">
        <v>0.17597294310569997</v>
      </c>
      <c r="S161" s="1440">
        <v>2.8100742917591862E-2</v>
      </c>
      <c r="T161" s="1440">
        <v>8.3706205508354808E-2</v>
      </c>
      <c r="U161" s="1440">
        <v>0.19828891908586277</v>
      </c>
      <c r="V161" s="1440">
        <v>0</v>
      </c>
      <c r="W161" s="1440">
        <v>0.19003547725265652</v>
      </c>
      <c r="X161" s="1440">
        <v>0.2333827818844913</v>
      </c>
      <c r="Y161" s="1440">
        <v>0</v>
      </c>
      <c r="Z161" s="1440">
        <v>0</v>
      </c>
      <c r="AA161" s="2162">
        <v>0.12722380960476518</v>
      </c>
      <c r="AB161" s="615"/>
      <c r="AC161" s="615"/>
      <c r="AD161" s="615"/>
      <c r="AE161" s="615"/>
      <c r="AF161" s="615"/>
      <c r="AG161" s="615"/>
      <c r="AH161" s="615"/>
      <c r="AI161" s="615"/>
      <c r="AJ161" s="615"/>
      <c r="AK161" s="615"/>
      <c r="AL161" s="615"/>
      <c r="AM161" s="615"/>
      <c r="AN161" s="615"/>
      <c r="AO161" s="615"/>
      <c r="AP161" s="615"/>
      <c r="AQ161" s="615"/>
      <c r="AR161" s="615"/>
      <c r="AS161" s="615"/>
      <c r="AT161" s="615"/>
      <c r="AU161" s="615"/>
      <c r="AV161" s="615"/>
      <c r="AW161" s="615"/>
      <c r="AX161" s="615"/>
      <c r="AY161" s="615"/>
      <c r="AZ161" s="216"/>
      <c r="BA161" s="2634"/>
      <c r="BB161" s="159" t="s">
        <v>267</v>
      </c>
      <c r="BC161" s="341">
        <v>15.785638000000001</v>
      </c>
      <c r="BD161" s="307">
        <v>3.66282</v>
      </c>
      <c r="BE161" s="307">
        <v>3.2784960000000001</v>
      </c>
      <c r="BF161" s="307">
        <v>0</v>
      </c>
      <c r="BG161" s="342">
        <v>31.700738000000001</v>
      </c>
      <c r="BH161" s="352">
        <v>0</v>
      </c>
      <c r="BI161" s="307">
        <v>0</v>
      </c>
      <c r="BJ161" s="307">
        <v>0</v>
      </c>
      <c r="BK161" s="307">
        <v>6.3077940000000003</v>
      </c>
      <c r="BL161" s="342">
        <v>25.392944</v>
      </c>
      <c r="BM161" s="352">
        <v>11.966272</v>
      </c>
      <c r="BN161" s="307">
        <v>7.4821860000000004</v>
      </c>
      <c r="BO161" s="307">
        <v>0</v>
      </c>
      <c r="BP161" s="307">
        <v>3.2784960000000001</v>
      </c>
      <c r="BQ161" s="342">
        <v>0</v>
      </c>
      <c r="BR161" s="352">
        <v>29.570233999999999</v>
      </c>
      <c r="BS161" s="307">
        <v>2.1305040000000002</v>
      </c>
      <c r="BT161" s="307">
        <v>3.2784960000000001</v>
      </c>
      <c r="BU161" s="307">
        <v>3.819366</v>
      </c>
      <c r="BV161" s="307">
        <v>0</v>
      </c>
      <c r="BW161" s="307">
        <v>8.6423439999999996</v>
      </c>
      <c r="BX161" s="307">
        <v>3.66282</v>
      </c>
      <c r="BY161" s="308">
        <v>0</v>
      </c>
      <c r="BZ161" s="308">
        <v>0</v>
      </c>
      <c r="CA161" s="308">
        <v>3.323928</v>
      </c>
      <c r="CB161" s="2116"/>
      <c r="CC161" s="2116"/>
      <c r="CD161" s="2116"/>
      <c r="CE161" s="2116"/>
      <c r="CF161" s="2116"/>
      <c r="CG161" s="2116"/>
      <c r="CH161" s="2116"/>
      <c r="CI161" s="2116"/>
      <c r="CJ161" s="2116"/>
      <c r="CK161" s="2116"/>
      <c r="CL161" s="2116"/>
      <c r="CM161" s="2116"/>
      <c r="CN161" s="2116"/>
      <c r="CO161" s="2116"/>
      <c r="CP161" s="2116"/>
      <c r="CQ161" s="2116"/>
      <c r="CR161" s="2116"/>
      <c r="CS161" s="2116"/>
      <c r="CT161" s="2116"/>
      <c r="CU161" s="2116"/>
      <c r="CV161" s="2116"/>
      <c r="CW161" s="2116"/>
      <c r="CX161" s="2116"/>
      <c r="CY161" s="2116"/>
      <c r="CZ161" s="2116"/>
    </row>
    <row r="162" s="399" customFormat="true" ht="15" customHeight="true" x14ac:dyDescent="0.2">
      <c r="A162" s="2585"/>
      <c r="B162" s="1482" t="s">
        <v>268</v>
      </c>
      <c r="C162" s="1439">
        <v>0</v>
      </c>
      <c r="D162" s="1440">
        <v>0</v>
      </c>
      <c r="E162" s="1440">
        <v>0</v>
      </c>
      <c r="F162" s="1440">
        <v>6.8024106916607305E-2</v>
      </c>
      <c r="G162" s="1441">
        <v>0</v>
      </c>
      <c r="H162" s="1442">
        <v>0</v>
      </c>
      <c r="I162" s="1440">
        <v>0</v>
      </c>
      <c r="J162" s="1440">
        <v>0.17845759723570084</v>
      </c>
      <c r="K162" s="1440">
        <v>0</v>
      </c>
      <c r="L162" s="1443">
        <v>0</v>
      </c>
      <c r="M162" s="1444">
        <v>0</v>
      </c>
      <c r="N162" s="1440">
        <v>0</v>
      </c>
      <c r="O162" s="1440">
        <v>0</v>
      </c>
      <c r="P162" s="1440">
        <v>0</v>
      </c>
      <c r="Q162" s="1441">
        <v>0</v>
      </c>
      <c r="R162" s="1442">
        <v>3.7531928807477806E-2</v>
      </c>
      <c r="S162" s="1440">
        <v>0</v>
      </c>
      <c r="T162" s="1440">
        <v>0</v>
      </c>
      <c r="U162" s="1440">
        <v>0</v>
      </c>
      <c r="V162" s="1440">
        <v>0</v>
      </c>
      <c r="W162" s="1440">
        <v>0</v>
      </c>
      <c r="X162" s="1440">
        <v>0</v>
      </c>
      <c r="Y162" s="1440">
        <v>0</v>
      </c>
      <c r="Z162" s="1440">
        <v>0</v>
      </c>
      <c r="AA162" s="2162">
        <v>0</v>
      </c>
      <c r="AB162" s="615"/>
      <c r="AC162" s="615"/>
      <c r="AD162" s="615"/>
      <c r="AE162" s="615"/>
      <c r="AF162" s="615"/>
      <c r="AG162" s="615"/>
      <c r="AH162" s="615"/>
      <c r="AI162" s="615"/>
      <c r="AJ162" s="615"/>
      <c r="AK162" s="615"/>
      <c r="AL162" s="615"/>
      <c r="AM162" s="615"/>
      <c r="AN162" s="615"/>
      <c r="AO162" s="615"/>
      <c r="AP162" s="615"/>
      <c r="AQ162" s="615"/>
      <c r="AR162" s="615"/>
      <c r="AS162" s="615"/>
      <c r="AT162" s="615"/>
      <c r="AU162" s="615"/>
      <c r="AV162" s="615"/>
      <c r="AW162" s="615"/>
      <c r="AX162" s="615"/>
      <c r="AY162" s="615"/>
      <c r="AZ162" s="216"/>
      <c r="BA162" s="2634"/>
      <c r="BB162" s="159" t="s">
        <v>268</v>
      </c>
      <c r="BC162" s="341">
        <v>0</v>
      </c>
      <c r="BD162" s="307">
        <v>0</v>
      </c>
      <c r="BE162" s="307">
        <v>0</v>
      </c>
      <c r="BF162" s="307">
        <v>6.3068099999999996</v>
      </c>
      <c r="BG162" s="342">
        <v>0</v>
      </c>
      <c r="BH162" s="352">
        <v>0</v>
      </c>
      <c r="BI162" s="307">
        <v>0</v>
      </c>
      <c r="BJ162" s="307">
        <v>6.3068099999999996</v>
      </c>
      <c r="BK162" s="307">
        <v>0</v>
      </c>
      <c r="BL162" s="342">
        <v>0</v>
      </c>
      <c r="BM162" s="352">
        <v>0</v>
      </c>
      <c r="BN162" s="307">
        <v>0</v>
      </c>
      <c r="BO162" s="307">
        <v>0</v>
      </c>
      <c r="BP162" s="307">
        <v>0</v>
      </c>
      <c r="BQ162" s="342">
        <v>0</v>
      </c>
      <c r="BR162" s="352">
        <v>6.3068099999999996</v>
      </c>
      <c r="BS162" s="307">
        <v>0</v>
      </c>
      <c r="BT162" s="307">
        <v>0</v>
      </c>
      <c r="BU162" s="307">
        <v>0</v>
      </c>
      <c r="BV162" s="307">
        <v>0</v>
      </c>
      <c r="BW162" s="307">
        <v>0</v>
      </c>
      <c r="BX162" s="307">
        <v>0</v>
      </c>
      <c r="BY162" s="308">
        <v>0</v>
      </c>
      <c r="BZ162" s="308">
        <v>0</v>
      </c>
      <c r="CA162" s="308">
        <v>0</v>
      </c>
      <c r="CB162" s="2116"/>
      <c r="CC162" s="2116"/>
      <c r="CD162" s="2116"/>
      <c r="CE162" s="2116"/>
      <c r="CF162" s="2116"/>
      <c r="CG162" s="2116"/>
      <c r="CH162" s="2116"/>
      <c r="CI162" s="2116"/>
      <c r="CJ162" s="2116"/>
      <c r="CK162" s="2116"/>
      <c r="CL162" s="2116"/>
      <c r="CM162" s="2116"/>
      <c r="CN162" s="2116"/>
      <c r="CO162" s="2116"/>
      <c r="CP162" s="2116"/>
      <c r="CQ162" s="2116"/>
      <c r="CR162" s="2116"/>
      <c r="CS162" s="2116"/>
      <c r="CT162" s="2116"/>
      <c r="CU162" s="2116"/>
      <c r="CV162" s="2116"/>
      <c r="CW162" s="2116"/>
      <c r="CX162" s="2116"/>
      <c r="CY162" s="2116"/>
      <c r="CZ162" s="2116"/>
    </row>
    <row r="163" s="399" customFormat="true" ht="15" customHeight="true" x14ac:dyDescent="0.2">
      <c r="A163" s="2585"/>
      <c r="B163" s="1482" t="s">
        <v>269</v>
      </c>
      <c r="C163" s="1439">
        <v>6.9616020091517754</v>
      </c>
      <c r="D163" s="1440">
        <v>9.4933594351819384</v>
      </c>
      <c r="E163" s="1440">
        <v>14.60817921521361</v>
      </c>
      <c r="F163" s="1440">
        <v>23.611651330207323</v>
      </c>
      <c r="G163" s="1441">
        <v>15.164109981248927</v>
      </c>
      <c r="H163" s="1442">
        <v>18.322831214843848</v>
      </c>
      <c r="I163" s="1440">
        <v>21.742907057179504</v>
      </c>
      <c r="J163" s="1440">
        <v>17.159024043354052</v>
      </c>
      <c r="K163" s="1440">
        <v>16.666522349698578</v>
      </c>
      <c r="L163" s="1443">
        <v>13.617572246675437</v>
      </c>
      <c r="M163" s="1444">
        <v>5.6896434059193908</v>
      </c>
      <c r="N163" s="1440">
        <v>7.5408449893691039</v>
      </c>
      <c r="O163" s="1440">
        <v>9.2354991841101608</v>
      </c>
      <c r="P163" s="1440">
        <v>13.230506831702748</v>
      </c>
      <c r="Q163" s="1441">
        <v>23.287204144672835</v>
      </c>
      <c r="R163" s="1442">
        <v>17.594445951857274</v>
      </c>
      <c r="S163" s="1440">
        <v>17.600765812432954</v>
      </c>
      <c r="T163" s="1440">
        <v>5.1568944817603288</v>
      </c>
      <c r="U163" s="1440">
        <v>13.074775197943669</v>
      </c>
      <c r="V163" s="1440">
        <v>9.0016053028780743</v>
      </c>
      <c r="W163" s="1440">
        <v>12.865641471221032</v>
      </c>
      <c r="X163" s="1440">
        <v>18.142455757448385</v>
      </c>
      <c r="Y163" s="1440">
        <v>13.038350950345967</v>
      </c>
      <c r="Z163" s="1440">
        <v>2.8105474494795115</v>
      </c>
      <c r="AA163" s="2162">
        <v>11.059860945291033</v>
      </c>
      <c r="AB163" s="615"/>
      <c r="AC163" s="615"/>
      <c r="AD163" s="615"/>
      <c r="AE163" s="615"/>
      <c r="AF163" s="615"/>
      <c r="AG163" s="615"/>
      <c r="AH163" s="615"/>
      <c r="AI163" s="615"/>
      <c r="AJ163" s="615"/>
      <c r="AK163" s="615"/>
      <c r="AL163" s="615"/>
      <c r="AM163" s="615"/>
      <c r="AN163" s="615"/>
      <c r="AO163" s="615"/>
      <c r="AP163" s="615"/>
      <c r="AQ163" s="615"/>
      <c r="AR163" s="615"/>
      <c r="AS163" s="615"/>
      <c r="AT163" s="615"/>
      <c r="AU163" s="615"/>
      <c r="AV163" s="615"/>
      <c r="AW163" s="615"/>
      <c r="AX163" s="615"/>
      <c r="AY163" s="615"/>
      <c r="AZ163" s="216"/>
      <c r="BA163" s="2634"/>
      <c r="BB163" s="159" t="s">
        <v>269</v>
      </c>
      <c r="BC163" s="341">
        <v>644.64824900000031</v>
      </c>
      <c r="BD163" s="307">
        <v>880.24264300000073</v>
      </c>
      <c r="BE163" s="307">
        <v>1352.5773919999999</v>
      </c>
      <c r="BF163" s="307">
        <v>2189.1386079999993</v>
      </c>
      <c r="BG163" s="342">
        <v>1406.4398200000005</v>
      </c>
      <c r="BH163" s="352">
        <v>644.75542399999972</v>
      </c>
      <c r="BI163" s="307">
        <v>769.127703</v>
      </c>
      <c r="BJ163" s="307">
        <v>606.41130500000008</v>
      </c>
      <c r="BK163" s="307">
        <v>589.45742100000007</v>
      </c>
      <c r="BL163" s="342">
        <v>481.47213299999987</v>
      </c>
      <c r="BM163" s="352">
        <v>326.05768900000015</v>
      </c>
      <c r="BN163" s="307">
        <v>432.90316299999995</v>
      </c>
      <c r="BO163" s="307">
        <v>529.72828600000003</v>
      </c>
      <c r="BP163" s="307">
        <v>759.52206999999964</v>
      </c>
      <c r="BQ163" s="342">
        <v>1333.6115180000015</v>
      </c>
      <c r="BR163" s="352">
        <v>2956.5447659999959</v>
      </c>
      <c r="BS163" s="307">
        <v>1334.4309820000003</v>
      </c>
      <c r="BT163" s="307">
        <v>201.97854899999999</v>
      </c>
      <c r="BU163" s="307">
        <v>251.84136400000006</v>
      </c>
      <c r="BV163" s="307">
        <v>113.499032</v>
      </c>
      <c r="BW163" s="307">
        <v>585.0975880000002</v>
      </c>
      <c r="BX163" s="307">
        <v>284.73630000000003</v>
      </c>
      <c r="BY163" s="308">
        <v>362.04167100000006</v>
      </c>
      <c r="BZ163" s="308">
        <v>93.919686999999968</v>
      </c>
      <c r="CA163" s="308">
        <v>288.95677299999988</v>
      </c>
      <c r="CB163" s="2116"/>
      <c r="CC163" s="2116"/>
      <c r="CD163" s="2116"/>
      <c r="CE163" s="2116"/>
      <c r="CF163" s="2116"/>
      <c r="CG163" s="2116"/>
      <c r="CH163" s="2116"/>
      <c r="CI163" s="2116"/>
      <c r="CJ163" s="2116"/>
      <c r="CK163" s="2116"/>
      <c r="CL163" s="2116"/>
      <c r="CM163" s="2116"/>
      <c r="CN163" s="2116"/>
      <c r="CO163" s="2116"/>
      <c r="CP163" s="2116"/>
      <c r="CQ163" s="2116"/>
      <c r="CR163" s="2116"/>
      <c r="CS163" s="2116"/>
      <c r="CT163" s="2116"/>
      <c r="CU163" s="2116"/>
      <c r="CV163" s="2116"/>
      <c r="CW163" s="2116"/>
      <c r="CX163" s="2116"/>
      <c r="CY163" s="2116"/>
      <c r="CZ163" s="2116"/>
    </row>
    <row r="164" s="399" customFormat="true" ht="15" customHeight="true" x14ac:dyDescent="0.2">
      <c r="A164" s="2586"/>
      <c r="B164" s="1484" t="s">
        <v>258</v>
      </c>
      <c r="C164" s="1439">
        <v>4.003461722453807E-2</v>
      </c>
      <c r="D164" s="1440">
        <v>0</v>
      </c>
      <c r="E164" s="1440">
        <v>0</v>
      </c>
      <c r="F164" s="1440">
        <v>0.11850736690914437</v>
      </c>
      <c r="G164" s="1441">
        <v>0</v>
      </c>
      <c r="H164" s="1442">
        <v>0</v>
      </c>
      <c r="I164" s="1440">
        <v>0.31060711706333399</v>
      </c>
      <c r="J164" s="1440">
        <v>0</v>
      </c>
      <c r="K164" s="1440">
        <v>0</v>
      </c>
      <c r="L164" s="1443">
        <v>0</v>
      </c>
      <c r="M164" s="1444">
        <v>0</v>
      </c>
      <c r="N164" s="1440">
        <v>6.4577101942424123E-2</v>
      </c>
      <c r="O164" s="1440">
        <v>0</v>
      </c>
      <c r="P164" s="1440">
        <v>0</v>
      </c>
      <c r="Q164" s="1441">
        <v>0</v>
      </c>
      <c r="R164" s="1442">
        <v>6.538579129672889E-2</v>
      </c>
      <c r="S164" s="1440">
        <v>0</v>
      </c>
      <c r="T164" s="1440">
        <v>0</v>
      </c>
      <c r="U164" s="1440">
        <v>0.19246708299881313</v>
      </c>
      <c r="V164" s="1440">
        <v>0</v>
      </c>
      <c r="W164" s="1440">
        <v>0</v>
      </c>
      <c r="X164" s="1440">
        <v>0</v>
      </c>
      <c r="Y164" s="1440">
        <v>0</v>
      </c>
      <c r="Z164" s="1440">
        <v>0</v>
      </c>
      <c r="AA164" s="2162">
        <v>0</v>
      </c>
      <c r="AB164" s="615"/>
      <c r="AC164" s="615"/>
      <c r="AD164" s="615"/>
      <c r="AE164" s="615"/>
      <c r="AF164" s="615"/>
      <c r="AG164" s="615"/>
      <c r="AH164" s="615"/>
      <c r="AI164" s="615"/>
      <c r="AJ164" s="615"/>
      <c r="AK164" s="615"/>
      <c r="AL164" s="615"/>
      <c r="AM164" s="615"/>
      <c r="AN164" s="615"/>
      <c r="AO164" s="615"/>
      <c r="AP164" s="615"/>
      <c r="AQ164" s="615"/>
      <c r="AR164" s="615"/>
      <c r="AS164" s="615"/>
      <c r="AT164" s="615"/>
      <c r="AU164" s="615"/>
      <c r="AV164" s="615"/>
      <c r="AW164" s="615"/>
      <c r="AX164" s="615"/>
      <c r="AY164" s="615"/>
      <c r="AZ164" s="216"/>
      <c r="BA164" s="2634"/>
      <c r="BB164" s="159" t="s">
        <v>258</v>
      </c>
      <c r="BC164" s="341">
        <v>3.7072280000000002</v>
      </c>
      <c r="BD164" s="307">
        <v>0</v>
      </c>
      <c r="BE164" s="307">
        <v>0</v>
      </c>
      <c r="BF164" s="307">
        <v>10.987332</v>
      </c>
      <c r="BG164" s="342">
        <v>0</v>
      </c>
      <c r="BH164" s="352">
        <v>0</v>
      </c>
      <c r="BI164" s="307">
        <v>10.987332</v>
      </c>
      <c r="BJ164" s="307">
        <v>0</v>
      </c>
      <c r="BK164" s="307">
        <v>0</v>
      </c>
      <c r="BL164" s="342">
        <v>0</v>
      </c>
      <c r="BM164" s="352">
        <v>0</v>
      </c>
      <c r="BN164" s="307">
        <v>3.7072280000000002</v>
      </c>
      <c r="BO164" s="307">
        <v>0</v>
      </c>
      <c r="BP164" s="307">
        <v>0</v>
      </c>
      <c r="BQ164" s="342">
        <v>0</v>
      </c>
      <c r="BR164" s="352">
        <v>10.987332</v>
      </c>
      <c r="BS164" s="307">
        <v>0</v>
      </c>
      <c r="BT164" s="307">
        <v>0</v>
      </c>
      <c r="BU164" s="307">
        <v>3.7072280000000002</v>
      </c>
      <c r="BV164" s="307">
        <v>0</v>
      </c>
      <c r="BW164" s="307">
        <v>0</v>
      </c>
      <c r="BX164" s="307">
        <v>0</v>
      </c>
      <c r="BY164" s="308">
        <v>0</v>
      </c>
      <c r="BZ164" s="308">
        <v>0</v>
      </c>
      <c r="CA164" s="308">
        <v>0</v>
      </c>
      <c r="CB164" s="2116"/>
      <c r="CC164" s="2116"/>
      <c r="CD164" s="2116"/>
      <c r="CE164" s="2116"/>
      <c r="CF164" s="2116"/>
      <c r="CG164" s="2116"/>
      <c r="CH164" s="2116"/>
      <c r="CI164" s="2116"/>
      <c r="CJ164" s="2116"/>
      <c r="CK164" s="2116"/>
      <c r="CL164" s="2116"/>
      <c r="CM164" s="2116"/>
      <c r="CN164" s="2116"/>
      <c r="CO164" s="2116"/>
      <c r="CP164" s="2116"/>
      <c r="CQ164" s="2116"/>
      <c r="CR164" s="2116"/>
      <c r="CS164" s="2116"/>
      <c r="CT164" s="2116"/>
      <c r="CU164" s="2116"/>
      <c r="CV164" s="2116"/>
      <c r="CW164" s="2116"/>
      <c r="CX164" s="2116"/>
      <c r="CY164" s="2116"/>
      <c r="CZ164" s="2116"/>
    </row>
    <row r="165" s="239" customFormat="true" ht="15" customHeight="true" x14ac:dyDescent="0.2">
      <c r="A165" s="1344"/>
      <c r="B165" s="1485"/>
      <c r="C165" s="926"/>
      <c r="D165" s="888"/>
      <c r="E165" s="888"/>
      <c r="F165" s="888"/>
      <c r="G165" s="889"/>
      <c r="H165" s="927"/>
      <c r="I165" s="888"/>
      <c r="J165" s="888"/>
      <c r="K165" s="888"/>
      <c r="L165" s="928"/>
      <c r="M165" s="926"/>
      <c r="N165" s="888"/>
      <c r="O165" s="888"/>
      <c r="P165" s="888"/>
      <c r="Q165" s="889"/>
      <c r="R165" s="927"/>
      <c r="S165" s="888"/>
      <c r="T165" s="888"/>
      <c r="U165" s="888"/>
      <c r="V165" s="888"/>
      <c r="W165" s="888"/>
      <c r="X165" s="888"/>
      <c r="Y165" s="888"/>
      <c r="Z165" s="888"/>
      <c r="AA165" s="928"/>
      <c r="AB165" s="615"/>
      <c r="AC165" s="615"/>
      <c r="AD165" s="615"/>
      <c r="AE165" s="615"/>
      <c r="AF165" s="615"/>
      <c r="AG165" s="615"/>
      <c r="AH165" s="615"/>
      <c r="AI165" s="615"/>
      <c r="AJ165" s="615"/>
      <c r="AK165" s="615"/>
      <c r="AL165" s="615"/>
      <c r="AM165" s="615"/>
      <c r="AN165" s="615"/>
      <c r="AO165" s="615"/>
      <c r="AP165" s="615"/>
      <c r="AQ165" s="615"/>
      <c r="AR165" s="615"/>
      <c r="AS165" s="615"/>
      <c r="AT165" s="615"/>
      <c r="AU165" s="615"/>
      <c r="AV165" s="615"/>
      <c r="AW165" s="615"/>
      <c r="AX165" s="615"/>
      <c r="AY165" s="615"/>
      <c r="AZ165" s="216"/>
      <c r="BA165" s="2635"/>
      <c r="BB165" s="159" t="s">
        <v>181</v>
      </c>
      <c r="BC165" s="341">
        <v>9260.0560639999348</v>
      </c>
      <c r="BD165" s="307">
        <v>9272.1933579999459</v>
      </c>
      <c r="BE165" s="307">
        <v>9259.041610000002</v>
      </c>
      <c r="BF165" s="307">
        <v>9271.4337399999949</v>
      </c>
      <c r="BG165" s="342">
        <v>9274.7930589999924</v>
      </c>
      <c r="BH165" s="352">
        <v>3518.8635230000095</v>
      </c>
      <c r="BI165" s="307">
        <v>3537.372904999997</v>
      </c>
      <c r="BJ165" s="307">
        <v>3534.0664100000045</v>
      </c>
      <c r="BK165" s="307">
        <v>3536.7751509999962</v>
      </c>
      <c r="BL165" s="342">
        <v>3535.6679170000029</v>
      </c>
      <c r="BM165" s="352">
        <v>5730.7227489999859</v>
      </c>
      <c r="BN165" s="307">
        <v>5740.7779049999845</v>
      </c>
      <c r="BO165" s="307">
        <v>5735.7840159999896</v>
      </c>
      <c r="BP165" s="307">
        <v>5740.6876369999973</v>
      </c>
      <c r="BQ165" s="342">
        <v>5726.7996179999891</v>
      </c>
      <c r="BR165" s="352">
        <v>16803.852614000058</v>
      </c>
      <c r="BS165" s="307">
        <v>7581.6643219999869</v>
      </c>
      <c r="BT165" s="307">
        <v>3916.670192000006</v>
      </c>
      <c r="BU165" s="307">
        <v>1926.1620960000009</v>
      </c>
      <c r="BV165" s="307">
        <v>1260.8754569999983</v>
      </c>
      <c r="BW165" s="307">
        <v>4547.7529379999951</v>
      </c>
      <c r="BX165" s="307">
        <v>1569.4473990000035</v>
      </c>
      <c r="BY165" s="308">
        <v>2776.7443320000025</v>
      </c>
      <c r="BZ165" s="308">
        <v>3341.6865819999962</v>
      </c>
      <c r="CA165" s="308">
        <v>2612.6618989999984</v>
      </c>
      <c r="CB165" s="2116"/>
      <c r="CC165" s="2116"/>
      <c r="CD165" s="2116"/>
      <c r="CE165" s="2116"/>
      <c r="CF165" s="2116"/>
      <c r="CG165" s="2116"/>
      <c r="CH165" s="2116"/>
      <c r="CI165" s="2116"/>
      <c r="CJ165" s="2116"/>
      <c r="CK165" s="2116"/>
      <c r="CL165" s="2116"/>
      <c r="CM165" s="2116"/>
      <c r="CN165" s="2116"/>
      <c r="CO165" s="2116"/>
      <c r="CP165" s="2116"/>
      <c r="CQ165" s="2116"/>
      <c r="CR165" s="2116"/>
      <c r="CS165" s="2116"/>
      <c r="CT165" s="2116"/>
      <c r="CU165" s="2116"/>
      <c r="CV165" s="2116"/>
      <c r="CW165" s="2116"/>
      <c r="CX165" s="2116"/>
      <c r="CY165" s="2116"/>
      <c r="CZ165" s="2116"/>
    </row>
    <row r="166" s="239" customFormat="true" ht="15" customHeight="true" x14ac:dyDescent="0.2">
      <c r="A166" s="720"/>
      <c r="B166" s="1073"/>
      <c r="C166" s="926"/>
      <c r="D166" s="888"/>
      <c r="E166" s="888"/>
      <c r="F166" s="888"/>
      <c r="G166" s="889"/>
      <c r="H166" s="927"/>
      <c r="I166" s="888"/>
      <c r="J166" s="888"/>
      <c r="K166" s="888"/>
      <c r="L166" s="928"/>
      <c r="M166" s="926"/>
      <c r="N166" s="888"/>
      <c r="O166" s="888"/>
      <c r="P166" s="888"/>
      <c r="Q166" s="889"/>
      <c r="R166" s="927"/>
      <c r="S166" s="888"/>
      <c r="T166" s="888"/>
      <c r="U166" s="888"/>
      <c r="V166" s="888"/>
      <c r="W166" s="888"/>
      <c r="X166" s="888"/>
      <c r="Y166" s="888"/>
      <c r="Z166" s="888"/>
      <c r="AA166" s="928"/>
      <c r="AB166" s="615"/>
      <c r="AC166" s="615"/>
      <c r="AD166" s="615"/>
      <c r="AE166" s="615"/>
      <c r="AF166" s="615"/>
      <c r="AG166" s="615"/>
      <c r="AH166" s="615"/>
      <c r="AI166" s="615"/>
      <c r="AJ166" s="615"/>
      <c r="AK166" s="615"/>
      <c r="AL166" s="615"/>
      <c r="AM166" s="615"/>
      <c r="AN166" s="615"/>
      <c r="AO166" s="615"/>
      <c r="AP166" s="615"/>
      <c r="AQ166" s="615"/>
      <c r="AR166" s="615"/>
      <c r="AS166" s="615"/>
      <c r="AT166" s="615"/>
      <c r="AU166" s="615"/>
      <c r="AV166" s="615"/>
      <c r="AW166" s="615"/>
      <c r="AX166" s="615"/>
      <c r="AY166" s="615"/>
      <c r="AZ166" s="216"/>
      <c r="BA166" s="39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2116"/>
      <c r="CC166" s="2116"/>
      <c r="CD166" s="2116"/>
      <c r="CE166" s="2116"/>
      <c r="CF166" s="2116"/>
      <c r="CG166" s="2116"/>
      <c r="CH166" s="2116"/>
      <c r="CI166" s="2116"/>
      <c r="CJ166" s="2116"/>
      <c r="CK166" s="2116"/>
      <c r="CL166" s="2116"/>
      <c r="CM166" s="2116"/>
      <c r="CN166" s="2116"/>
      <c r="CO166" s="2116"/>
      <c r="CP166" s="2116"/>
      <c r="CQ166" s="2116"/>
      <c r="CR166" s="2116"/>
      <c r="CS166" s="2116"/>
      <c r="CT166" s="2116"/>
      <c r="CU166" s="2116"/>
      <c r="CV166" s="2116"/>
      <c r="CW166" s="2116"/>
      <c r="CX166" s="2116"/>
      <c r="CY166" s="2116"/>
      <c r="CZ166" s="2116"/>
    </row>
    <row r="167" s="239" customFormat="true" ht="15" customHeight="true" x14ac:dyDescent="0.2">
      <c r="A167" s="720"/>
      <c r="B167" s="1073"/>
      <c r="C167" s="926"/>
      <c r="D167" s="888"/>
      <c r="E167" s="888"/>
      <c r="F167" s="888"/>
      <c r="G167" s="889"/>
      <c r="H167" s="927"/>
      <c r="I167" s="888"/>
      <c r="J167" s="888"/>
      <c r="K167" s="888"/>
      <c r="L167" s="928"/>
      <c r="M167" s="926"/>
      <c r="N167" s="888"/>
      <c r="O167" s="888"/>
      <c r="P167" s="888"/>
      <c r="Q167" s="889"/>
      <c r="R167" s="927"/>
      <c r="S167" s="888"/>
      <c r="T167" s="888"/>
      <c r="U167" s="888"/>
      <c r="V167" s="888"/>
      <c r="W167" s="888"/>
      <c r="X167" s="888"/>
      <c r="Y167" s="888"/>
      <c r="Z167" s="888"/>
      <c r="AA167" s="928"/>
      <c r="AB167" s="615"/>
      <c r="AC167" s="615"/>
      <c r="AD167" s="615"/>
      <c r="AE167" s="615"/>
      <c r="AF167" s="615"/>
      <c r="AG167" s="615"/>
      <c r="AH167" s="615"/>
      <c r="AI167" s="615"/>
      <c r="AJ167" s="615"/>
      <c r="AK167" s="615"/>
      <c r="AL167" s="615"/>
      <c r="AM167" s="615"/>
      <c r="AN167" s="615"/>
      <c r="AO167" s="615"/>
      <c r="AP167" s="615"/>
      <c r="AQ167" s="615"/>
      <c r="AR167" s="615"/>
      <c r="AS167" s="615"/>
      <c r="AT167" s="615"/>
      <c r="AU167" s="615"/>
      <c r="AV167" s="615"/>
      <c r="AW167" s="615"/>
      <c r="AX167" s="615"/>
      <c r="AY167" s="615"/>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2116"/>
      <c r="CC167" s="2116"/>
      <c r="CD167" s="2116"/>
      <c r="CE167" s="2116"/>
      <c r="CF167" s="2116"/>
      <c r="CG167" s="2116"/>
      <c r="CH167" s="2116"/>
      <c r="CI167" s="2116"/>
      <c r="CJ167" s="2116"/>
      <c r="CK167" s="2116"/>
      <c r="CL167" s="2116"/>
      <c r="CM167" s="2116"/>
      <c r="CN167" s="2116"/>
      <c r="CO167" s="2116"/>
      <c r="CP167" s="2116"/>
      <c r="CQ167" s="2116"/>
      <c r="CR167" s="2116"/>
      <c r="CS167" s="2116"/>
      <c r="CT167" s="2116"/>
      <c r="CU167" s="2116"/>
      <c r="CV167" s="2116"/>
      <c r="CW167" s="2116"/>
      <c r="CX167" s="2116"/>
      <c r="CY167" s="2116"/>
      <c r="CZ167" s="2116"/>
    </row>
    <row r="168" s="239" customFormat="true" ht="15" customHeight="true" x14ac:dyDescent="0.2">
      <c r="A168" s="720"/>
      <c r="B168" s="1073"/>
      <c r="C168" s="926"/>
      <c r="D168" s="888"/>
      <c r="E168" s="888"/>
      <c r="F168" s="888"/>
      <c r="G168" s="889"/>
      <c r="H168" s="927"/>
      <c r="I168" s="888"/>
      <c r="J168" s="888"/>
      <c r="K168" s="888"/>
      <c r="L168" s="928"/>
      <c r="M168" s="926"/>
      <c r="N168" s="888"/>
      <c r="O168" s="888"/>
      <c r="P168" s="888"/>
      <c r="Q168" s="889"/>
      <c r="R168" s="927"/>
      <c r="S168" s="888"/>
      <c r="T168" s="888"/>
      <c r="U168" s="888"/>
      <c r="V168" s="888"/>
      <c r="W168" s="888"/>
      <c r="X168" s="888"/>
      <c r="Y168" s="888"/>
      <c r="Z168" s="888"/>
      <c r="AA168" s="928"/>
      <c r="AB168" s="615"/>
      <c r="AC168" s="615"/>
      <c r="AD168" s="615"/>
      <c r="AE168" s="615"/>
      <c r="AF168" s="615"/>
      <c r="AG168" s="615"/>
      <c r="AH168" s="615"/>
      <c r="AI168" s="615"/>
      <c r="AJ168" s="615"/>
      <c r="AK168" s="615"/>
      <c r="AL168" s="615"/>
      <c r="AM168" s="615"/>
      <c r="AN168" s="615"/>
      <c r="AO168" s="615"/>
      <c r="AP168" s="615"/>
      <c r="AQ168" s="615"/>
      <c r="AR168" s="615"/>
      <c r="AS168" s="615"/>
      <c r="AT168" s="615"/>
      <c r="AU168" s="615"/>
      <c r="AV168" s="615"/>
      <c r="AW168" s="615"/>
      <c r="AX168" s="615"/>
      <c r="AY168" s="615"/>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2116"/>
      <c r="CC168" s="2116"/>
      <c r="CD168" s="2116"/>
      <c r="CE168" s="2116"/>
      <c r="CF168" s="2116"/>
      <c r="CG168" s="2116"/>
      <c r="CH168" s="2116"/>
      <c r="CI168" s="2116"/>
      <c r="CJ168" s="2116"/>
      <c r="CK168" s="2116"/>
      <c r="CL168" s="2116"/>
      <c r="CM168" s="2116"/>
      <c r="CN168" s="2116"/>
      <c r="CO168" s="2116"/>
      <c r="CP168" s="2116"/>
      <c r="CQ168" s="2116"/>
      <c r="CR168" s="2116"/>
      <c r="CS168" s="2116"/>
      <c r="CT168" s="2116"/>
      <c r="CU168" s="2116"/>
      <c r="CV168" s="2116"/>
      <c r="CW168" s="2116"/>
      <c r="CX168" s="2116"/>
      <c r="CY168" s="2116"/>
      <c r="CZ168" s="2116"/>
    </row>
    <row r="169" s="239" customFormat="true" ht="15" customHeight="true" x14ac:dyDescent="0.2">
      <c r="A169" s="720"/>
      <c r="B169" s="1073"/>
      <c r="C169" s="926"/>
      <c r="D169" s="888"/>
      <c r="E169" s="888"/>
      <c r="F169" s="888"/>
      <c r="G169" s="889"/>
      <c r="H169" s="927"/>
      <c r="I169" s="888"/>
      <c r="J169" s="888"/>
      <c r="K169" s="888"/>
      <c r="L169" s="928"/>
      <c r="M169" s="926"/>
      <c r="N169" s="888"/>
      <c r="O169" s="888"/>
      <c r="P169" s="888"/>
      <c r="Q169" s="889"/>
      <c r="R169" s="927"/>
      <c r="S169" s="888"/>
      <c r="T169" s="888"/>
      <c r="U169" s="888"/>
      <c r="V169" s="888"/>
      <c r="W169" s="888"/>
      <c r="X169" s="888"/>
      <c r="Y169" s="888"/>
      <c r="Z169" s="888"/>
      <c r="AA169" s="928"/>
      <c r="AB169" s="615"/>
      <c r="AC169" s="615"/>
      <c r="AD169" s="615"/>
      <c r="AE169" s="615"/>
      <c r="AF169" s="615"/>
      <c r="AG169" s="615"/>
      <c r="AH169" s="615"/>
      <c r="AI169" s="615"/>
      <c r="AJ169" s="615"/>
      <c r="AK169" s="615"/>
      <c r="AL169" s="615"/>
      <c r="AM169" s="615"/>
      <c r="AN169" s="615"/>
      <c r="AO169" s="615"/>
      <c r="AP169" s="615"/>
      <c r="AQ169" s="615"/>
      <c r="AR169" s="615"/>
      <c r="AS169" s="615"/>
      <c r="AT169" s="615"/>
      <c r="AU169" s="615"/>
      <c r="AV169" s="615"/>
      <c r="AW169" s="615"/>
      <c r="AX169" s="615"/>
      <c r="AY169" s="615"/>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2116"/>
      <c r="CC169" s="2116"/>
      <c r="CD169" s="2116"/>
      <c r="CE169" s="2116"/>
      <c r="CF169" s="2116"/>
      <c r="CG169" s="2116"/>
      <c r="CH169" s="2116"/>
      <c r="CI169" s="2116"/>
      <c r="CJ169" s="2116"/>
      <c r="CK169" s="2116"/>
      <c r="CL169" s="2116"/>
      <c r="CM169" s="2116"/>
      <c r="CN169" s="2116"/>
      <c r="CO169" s="2116"/>
      <c r="CP169" s="2116"/>
      <c r="CQ169" s="2116"/>
      <c r="CR169" s="2116"/>
      <c r="CS169" s="2116"/>
      <c r="CT169" s="2116"/>
      <c r="CU169" s="2116"/>
      <c r="CV169" s="2116"/>
      <c r="CW169" s="2116"/>
      <c r="CX169" s="2116"/>
      <c r="CY169" s="2116"/>
      <c r="CZ169" s="2116"/>
    </row>
    <row r="170" s="399" customFormat="true" ht="15" customHeight="true" x14ac:dyDescent="0.2">
      <c r="A170" s="821"/>
      <c r="B170" s="847"/>
      <c r="C170" s="738"/>
      <c r="D170" s="739"/>
      <c r="E170" s="739"/>
      <c r="F170" s="739"/>
      <c r="G170" s="804"/>
      <c r="H170" s="788"/>
      <c r="I170" s="739"/>
      <c r="J170" s="739"/>
      <c r="K170" s="739"/>
      <c r="L170" s="756"/>
      <c r="M170" s="771"/>
      <c r="N170" s="739"/>
      <c r="O170" s="739"/>
      <c r="P170" s="739"/>
      <c r="Q170" s="804"/>
      <c r="R170" s="788"/>
      <c r="S170" s="739"/>
      <c r="T170" s="739"/>
      <c r="U170" s="739"/>
      <c r="V170" s="739"/>
      <c r="W170" s="739"/>
      <c r="X170" s="739"/>
      <c r="Y170" s="739"/>
      <c r="Z170" s="739"/>
      <c r="AA170" s="2078"/>
      <c r="AB170" s="615"/>
      <c r="AC170" s="615"/>
      <c r="AD170" s="615"/>
      <c r="AE170" s="615"/>
      <c r="AF170" s="615"/>
      <c r="AG170" s="615"/>
      <c r="AH170" s="615"/>
      <c r="AI170" s="615"/>
      <c r="AJ170" s="615"/>
      <c r="AK170" s="615"/>
      <c r="AL170" s="615"/>
      <c r="AM170" s="615"/>
      <c r="AN170" s="615"/>
      <c r="AO170" s="615"/>
      <c r="AP170" s="615"/>
      <c r="AQ170" s="615"/>
      <c r="AR170" s="615"/>
      <c r="AS170" s="615"/>
      <c r="AT170" s="615"/>
      <c r="AU170" s="615"/>
      <c r="AV170" s="615"/>
      <c r="AW170" s="615"/>
      <c r="AX170" s="615"/>
      <c r="AY170" s="615"/>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2116"/>
      <c r="CC170" s="2116"/>
      <c r="CD170" s="2116"/>
      <c r="CE170" s="2116"/>
      <c r="CF170" s="2116"/>
      <c r="CG170" s="2116"/>
      <c r="CH170" s="2116"/>
      <c r="CI170" s="2116"/>
      <c r="CJ170" s="2116"/>
      <c r="CK170" s="2116"/>
      <c r="CL170" s="2116"/>
      <c r="CM170" s="2116"/>
      <c r="CN170" s="2116"/>
      <c r="CO170" s="2116"/>
      <c r="CP170" s="2116"/>
      <c r="CQ170" s="2116"/>
      <c r="CR170" s="2116"/>
      <c r="CS170" s="2116"/>
      <c r="CT170" s="2116"/>
      <c r="CU170" s="2116"/>
      <c r="CV170" s="2116"/>
      <c r="CW170" s="2116"/>
      <c r="CX170" s="2116"/>
      <c r="CY170" s="2116"/>
      <c r="CZ170" s="2116"/>
    </row>
    <row r="171" s="399" customFormat="true" ht="15" customHeight="true" x14ac:dyDescent="0.2">
      <c r="A171" s="1333"/>
      <c r="B171" s="1486"/>
      <c r="C171" s="1289"/>
      <c r="D171" s="1290"/>
      <c r="E171" s="1290"/>
      <c r="F171" s="1290"/>
      <c r="G171" s="1324"/>
      <c r="H171" s="1316"/>
      <c r="I171" s="1290"/>
      <c r="J171" s="1290"/>
      <c r="K171" s="1290"/>
      <c r="L171" s="1297"/>
      <c r="M171" s="1306"/>
      <c r="N171" s="1290"/>
      <c r="O171" s="1290"/>
      <c r="P171" s="1290"/>
      <c r="Q171" s="1324"/>
      <c r="R171" s="1316"/>
      <c r="S171" s="1290"/>
      <c r="T171" s="1290"/>
      <c r="U171" s="1290"/>
      <c r="V171" s="1290"/>
      <c r="W171" s="1290"/>
      <c r="X171" s="1290"/>
      <c r="Y171" s="1290"/>
      <c r="Z171" s="1290"/>
      <c r="AA171" s="2163"/>
      <c r="AB171" s="615"/>
      <c r="AC171" s="615"/>
      <c r="AD171" s="615"/>
      <c r="AE171" s="615"/>
      <c r="AF171" s="615"/>
      <c r="AG171" s="615"/>
      <c r="AH171" s="615"/>
      <c r="AI171" s="615"/>
      <c r="AJ171" s="615"/>
      <c r="AK171" s="615"/>
      <c r="AL171" s="615"/>
      <c r="AM171" s="615"/>
      <c r="AN171" s="615"/>
      <c r="AO171" s="615"/>
      <c r="AP171" s="615"/>
      <c r="AQ171" s="615"/>
      <c r="AR171" s="615"/>
      <c r="AS171" s="615"/>
      <c r="AT171" s="615"/>
      <c r="AU171" s="615"/>
      <c r="AV171" s="615"/>
      <c r="AW171" s="615"/>
      <c r="AX171" s="615"/>
      <c r="AY171" s="615"/>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2116"/>
      <c r="CC171" s="2116"/>
      <c r="CD171" s="2116"/>
      <c r="CE171" s="2116"/>
      <c r="CF171" s="2116"/>
      <c r="CG171" s="2116"/>
      <c r="CH171" s="2116"/>
      <c r="CI171" s="2116"/>
      <c r="CJ171" s="2116"/>
      <c r="CK171" s="2116"/>
      <c r="CL171" s="2116"/>
      <c r="CM171" s="2116"/>
      <c r="CN171" s="2116"/>
      <c r="CO171" s="2116"/>
      <c r="CP171" s="2116"/>
      <c r="CQ171" s="2116"/>
      <c r="CR171" s="2116"/>
      <c r="CS171" s="2116"/>
      <c r="CT171" s="2116"/>
      <c r="CU171" s="2116"/>
      <c r="CV171" s="2116"/>
      <c r="CW171" s="2116"/>
      <c r="CX171" s="2116"/>
      <c r="CY171" s="2116"/>
      <c r="CZ171" s="2116"/>
    </row>
    <row r="172" s="399" customFormat="true" ht="15" customHeight="true" x14ac:dyDescent="0.2">
      <c r="A172" s="1334"/>
      <c r="B172" s="1487"/>
      <c r="C172" s="1291"/>
      <c r="D172" s="1292"/>
      <c r="E172" s="1292"/>
      <c r="F172" s="1292"/>
      <c r="G172" s="1325"/>
      <c r="H172" s="1317"/>
      <c r="I172" s="1292"/>
      <c r="J172" s="1292"/>
      <c r="K172" s="1292"/>
      <c r="L172" s="1298"/>
      <c r="M172" s="1307"/>
      <c r="N172" s="1292"/>
      <c r="O172" s="1292"/>
      <c r="P172" s="1292"/>
      <c r="Q172" s="1325"/>
      <c r="R172" s="1317"/>
      <c r="S172" s="1292"/>
      <c r="T172" s="1292"/>
      <c r="U172" s="1292"/>
      <c r="V172" s="1292"/>
      <c r="W172" s="1292"/>
      <c r="X172" s="1292"/>
      <c r="Y172" s="1292"/>
      <c r="Z172" s="1292"/>
      <c r="AA172" s="2164"/>
      <c r="AB172" s="615"/>
      <c r="AC172" s="615"/>
      <c r="AD172" s="615"/>
      <c r="AE172" s="615"/>
      <c r="AF172" s="615"/>
      <c r="AG172" s="615"/>
      <c r="AH172" s="615"/>
      <c r="AI172" s="615"/>
      <c r="AJ172" s="615"/>
      <c r="AK172" s="615"/>
      <c r="AL172" s="615"/>
      <c r="AM172" s="615"/>
      <c r="AN172" s="615"/>
      <c r="AO172" s="615"/>
      <c r="AP172" s="615"/>
      <c r="AQ172" s="615"/>
      <c r="AR172" s="615"/>
      <c r="AS172" s="615"/>
      <c r="AT172" s="615"/>
      <c r="AU172" s="615"/>
      <c r="AV172" s="615"/>
      <c r="AW172" s="615"/>
      <c r="AX172" s="615"/>
      <c r="AY172" s="615"/>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2116"/>
      <c r="CC172" s="2116"/>
      <c r="CD172" s="2116"/>
      <c r="CE172" s="2116"/>
      <c r="CF172" s="2116"/>
      <c r="CG172" s="2116"/>
      <c r="CH172" s="2116"/>
      <c r="CI172" s="2116"/>
      <c r="CJ172" s="2116"/>
      <c r="CK172" s="2116"/>
      <c r="CL172" s="2116"/>
      <c r="CM172" s="2116"/>
      <c r="CN172" s="2116"/>
      <c r="CO172" s="2116"/>
      <c r="CP172" s="2116"/>
      <c r="CQ172" s="2116"/>
      <c r="CR172" s="2116"/>
      <c r="CS172" s="2116"/>
      <c r="CT172" s="2116"/>
      <c r="CU172" s="2116"/>
      <c r="CV172" s="2116"/>
      <c r="CW172" s="2116"/>
      <c r="CX172" s="2116"/>
      <c r="CY172" s="2116"/>
      <c r="CZ172" s="2116"/>
    </row>
    <row r="173" s="399" customFormat="true" ht="15" customHeight="true" x14ac:dyDescent="0.2">
      <c r="A173" s="1335"/>
      <c r="B173" s="1488"/>
      <c r="C173" s="1445"/>
      <c r="D173" s="1446"/>
      <c r="E173" s="1446"/>
      <c r="F173" s="1446"/>
      <c r="G173" s="1447"/>
      <c r="H173" s="1448"/>
      <c r="I173" s="1446"/>
      <c r="J173" s="1446"/>
      <c r="K173" s="1446"/>
      <c r="L173" s="1449"/>
      <c r="M173" s="1450"/>
      <c r="N173" s="1446"/>
      <c r="O173" s="1446"/>
      <c r="P173" s="1446"/>
      <c r="Q173" s="1447"/>
      <c r="R173" s="1448"/>
      <c r="S173" s="1446"/>
      <c r="T173" s="1446"/>
      <c r="U173" s="1446"/>
      <c r="V173" s="1446"/>
      <c r="W173" s="1446"/>
      <c r="X173" s="1446"/>
      <c r="Y173" s="1446"/>
      <c r="Z173" s="1446"/>
      <c r="AA173" s="2165"/>
      <c r="AB173" s="615"/>
      <c r="AC173" s="615"/>
      <c r="AD173" s="615"/>
      <c r="AE173" s="615"/>
      <c r="AF173" s="615"/>
      <c r="AG173" s="615"/>
      <c r="AH173" s="615"/>
      <c r="AI173" s="615"/>
      <c r="AJ173" s="615"/>
      <c r="AK173" s="615"/>
      <c r="AL173" s="615"/>
      <c r="AM173" s="615"/>
      <c r="AN173" s="615"/>
      <c r="AO173" s="615"/>
      <c r="AP173" s="615"/>
      <c r="AQ173" s="615"/>
      <c r="AR173" s="615"/>
      <c r="AS173" s="615"/>
      <c r="AT173" s="615"/>
      <c r="AU173" s="615"/>
      <c r="AV173" s="615"/>
      <c r="AW173" s="615"/>
      <c r="AX173" s="615"/>
      <c r="AY173" s="615"/>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2116"/>
      <c r="CC173" s="2116"/>
      <c r="CD173" s="2116"/>
      <c r="CE173" s="2116"/>
      <c r="CF173" s="2116"/>
      <c r="CG173" s="2116"/>
      <c r="CH173" s="2116"/>
      <c r="CI173" s="2116"/>
      <c r="CJ173" s="2116"/>
      <c r="CK173" s="2116"/>
      <c r="CL173" s="2116"/>
      <c r="CM173" s="2116"/>
      <c r="CN173" s="2116"/>
      <c r="CO173" s="2116"/>
      <c r="CP173" s="2116"/>
      <c r="CQ173" s="2116"/>
      <c r="CR173" s="2116"/>
      <c r="CS173" s="2116"/>
      <c r="CT173" s="2116"/>
      <c r="CU173" s="2116"/>
      <c r="CV173" s="2116"/>
      <c r="CW173" s="2116"/>
      <c r="CX173" s="2116"/>
      <c r="CY173" s="2116"/>
      <c r="CZ173" s="2116"/>
    </row>
    <row r="174" s="399" customFormat="true" ht="15" customHeight="true" x14ac:dyDescent="0.2">
      <c r="A174" s="1336"/>
      <c r="B174" s="1489"/>
      <c r="C174" s="1451"/>
      <c r="D174" s="1452"/>
      <c r="E174" s="1452"/>
      <c r="F174" s="1452"/>
      <c r="G174" s="1453"/>
      <c r="H174" s="1454"/>
      <c r="I174" s="1452"/>
      <c r="J174" s="1452"/>
      <c r="K174" s="1452"/>
      <c r="L174" s="1455"/>
      <c r="M174" s="1456"/>
      <c r="N174" s="1452"/>
      <c r="O174" s="1452"/>
      <c r="P174" s="1452"/>
      <c r="Q174" s="1453"/>
      <c r="R174" s="1454"/>
      <c r="S174" s="1452"/>
      <c r="T174" s="1452"/>
      <c r="U174" s="1452"/>
      <c r="V174" s="1452"/>
      <c r="W174" s="1452"/>
      <c r="X174" s="1452"/>
      <c r="Y174" s="1452"/>
      <c r="Z174" s="1452"/>
      <c r="AA174" s="2166"/>
      <c r="AB174" s="615"/>
      <c r="AC174" s="615"/>
      <c r="AD174" s="615"/>
      <c r="AE174" s="615"/>
      <c r="AF174" s="615"/>
      <c r="AG174" s="615"/>
      <c r="AH174" s="615"/>
      <c r="AI174" s="615"/>
      <c r="AJ174" s="615"/>
      <c r="AK174" s="615"/>
      <c r="AL174" s="615"/>
      <c r="AM174" s="615"/>
      <c r="AN174" s="615"/>
      <c r="AO174" s="615"/>
      <c r="AP174" s="615"/>
      <c r="AQ174" s="615"/>
      <c r="AR174" s="615"/>
      <c r="AS174" s="615"/>
      <c r="AT174" s="615"/>
      <c r="AU174" s="615"/>
      <c r="AV174" s="615"/>
      <c r="AW174" s="615"/>
      <c r="AX174" s="615"/>
      <c r="AY174" s="615"/>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2116"/>
      <c r="CC174" s="2116"/>
      <c r="CD174" s="2116"/>
      <c r="CE174" s="2116"/>
      <c r="CF174" s="2116"/>
      <c r="CG174" s="2116"/>
      <c r="CH174" s="2116"/>
      <c r="CI174" s="2116"/>
      <c r="CJ174" s="2116"/>
      <c r="CK174" s="2116"/>
      <c r="CL174" s="2116"/>
      <c r="CM174" s="2116"/>
      <c r="CN174" s="2116"/>
      <c r="CO174" s="2116"/>
      <c r="CP174" s="2116"/>
      <c r="CQ174" s="2116"/>
      <c r="CR174" s="2116"/>
      <c r="CS174" s="2116"/>
      <c r="CT174" s="2116"/>
      <c r="CU174" s="2116"/>
      <c r="CV174" s="2116"/>
      <c r="CW174" s="2116"/>
      <c r="CX174" s="2116"/>
      <c r="CY174" s="2116"/>
      <c r="CZ174" s="2116"/>
    </row>
    <row r="175" s="399" customFormat="true" ht="15" customHeight="true" x14ac:dyDescent="0.2">
      <c r="A175" s="1336"/>
      <c r="B175" s="1489"/>
      <c r="C175" s="1451"/>
      <c r="D175" s="1452"/>
      <c r="E175" s="1452"/>
      <c r="F175" s="1452"/>
      <c r="G175" s="1453"/>
      <c r="H175" s="1454"/>
      <c r="I175" s="1452"/>
      <c r="J175" s="1452"/>
      <c r="K175" s="1452"/>
      <c r="L175" s="1455"/>
      <c r="M175" s="1456"/>
      <c r="N175" s="1452"/>
      <c r="O175" s="1452"/>
      <c r="P175" s="1452"/>
      <c r="Q175" s="1453"/>
      <c r="R175" s="1454"/>
      <c r="S175" s="1452"/>
      <c r="T175" s="1452"/>
      <c r="U175" s="1452"/>
      <c r="V175" s="1452"/>
      <c r="W175" s="1452"/>
      <c r="X175" s="1452"/>
      <c r="Y175" s="1452"/>
      <c r="Z175" s="1452"/>
      <c r="AA175" s="2166"/>
      <c r="AB175" s="615"/>
      <c r="AC175" s="615"/>
      <c r="AD175" s="615"/>
      <c r="AE175" s="615"/>
      <c r="AF175" s="615"/>
      <c r="AG175" s="615"/>
      <c r="AH175" s="615"/>
      <c r="AI175" s="615"/>
      <c r="AJ175" s="615"/>
      <c r="AK175" s="615"/>
      <c r="AL175" s="615"/>
      <c r="AM175" s="615"/>
      <c r="AN175" s="615"/>
      <c r="AO175" s="615"/>
      <c r="AP175" s="615"/>
      <c r="AQ175" s="615"/>
      <c r="AR175" s="615"/>
      <c r="AS175" s="615"/>
      <c r="AT175" s="615"/>
      <c r="AU175" s="615"/>
      <c r="AV175" s="615"/>
      <c r="AW175" s="615"/>
      <c r="AX175" s="615"/>
      <c r="AY175" s="615"/>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2116"/>
      <c r="CC175" s="2116"/>
      <c r="CD175" s="2116"/>
      <c r="CE175" s="2116"/>
      <c r="CF175" s="2116"/>
      <c r="CG175" s="2116"/>
      <c r="CH175" s="2116"/>
      <c r="CI175" s="2116"/>
      <c r="CJ175" s="2116"/>
      <c r="CK175" s="2116"/>
      <c r="CL175" s="2116"/>
      <c r="CM175" s="2116"/>
      <c r="CN175" s="2116"/>
      <c r="CO175" s="2116"/>
      <c r="CP175" s="2116"/>
      <c r="CQ175" s="2116"/>
      <c r="CR175" s="2116"/>
      <c r="CS175" s="2116"/>
      <c r="CT175" s="2116"/>
      <c r="CU175" s="2116"/>
      <c r="CV175" s="2116"/>
      <c r="CW175" s="2116"/>
      <c r="CX175" s="2116"/>
      <c r="CY175" s="2116"/>
      <c r="CZ175" s="2116"/>
    </row>
    <row r="176" s="399" customFormat="true" ht="15" customHeight="true" x14ac:dyDescent="0.2">
      <c r="A176" s="1336"/>
      <c r="B176" s="1489"/>
      <c r="C176" s="1451"/>
      <c r="D176" s="1452"/>
      <c r="E176" s="1452"/>
      <c r="F176" s="1452"/>
      <c r="G176" s="1453"/>
      <c r="H176" s="1454"/>
      <c r="I176" s="1452"/>
      <c r="J176" s="1452"/>
      <c r="K176" s="1452"/>
      <c r="L176" s="1455"/>
      <c r="M176" s="1456"/>
      <c r="N176" s="1452"/>
      <c r="O176" s="1452"/>
      <c r="P176" s="1452"/>
      <c r="Q176" s="1453"/>
      <c r="R176" s="1454"/>
      <c r="S176" s="1452"/>
      <c r="T176" s="1452"/>
      <c r="U176" s="1452"/>
      <c r="V176" s="1452"/>
      <c r="W176" s="1452"/>
      <c r="X176" s="1452"/>
      <c r="Y176" s="1452"/>
      <c r="Z176" s="1452"/>
      <c r="AA176" s="2166"/>
      <c r="AB176" s="615"/>
      <c r="AC176" s="615"/>
      <c r="AD176" s="615"/>
      <c r="AE176" s="615"/>
      <c r="AF176" s="615"/>
      <c r="AG176" s="615"/>
      <c r="AH176" s="615"/>
      <c r="AI176" s="615"/>
      <c r="AJ176" s="615"/>
      <c r="AK176" s="615"/>
      <c r="AL176" s="615"/>
      <c r="AM176" s="615"/>
      <c r="AN176" s="615"/>
      <c r="AO176" s="615"/>
      <c r="AP176" s="615"/>
      <c r="AQ176" s="615"/>
      <c r="AR176" s="615"/>
      <c r="AS176" s="615"/>
      <c r="AT176" s="615"/>
      <c r="AU176" s="615"/>
      <c r="AV176" s="615"/>
      <c r="AW176" s="615"/>
      <c r="AX176" s="615"/>
      <c r="AY176" s="615"/>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2116"/>
      <c r="CC176" s="2116"/>
      <c r="CD176" s="2116"/>
      <c r="CE176" s="2116"/>
      <c r="CF176" s="2116"/>
      <c r="CG176" s="2116"/>
      <c r="CH176" s="2116"/>
      <c r="CI176" s="2116"/>
      <c r="CJ176" s="2116"/>
      <c r="CK176" s="2116"/>
      <c r="CL176" s="2116"/>
      <c r="CM176" s="2116"/>
      <c r="CN176" s="2116"/>
      <c r="CO176" s="2116"/>
      <c r="CP176" s="2116"/>
      <c r="CQ176" s="2116"/>
      <c r="CR176" s="2116"/>
      <c r="CS176" s="2116"/>
      <c r="CT176" s="2116"/>
      <c r="CU176" s="2116"/>
      <c r="CV176" s="2116"/>
      <c r="CW176" s="2116"/>
      <c r="CX176" s="2116"/>
      <c r="CY176" s="2116"/>
      <c r="CZ176" s="2116"/>
    </row>
    <row r="177" s="399" customFormat="true" ht="15" customHeight="true" x14ac:dyDescent="0.2">
      <c r="A177" s="1336"/>
      <c r="B177" s="1489"/>
      <c r="C177" s="1451"/>
      <c r="D177" s="1452"/>
      <c r="E177" s="1452"/>
      <c r="F177" s="1452"/>
      <c r="G177" s="1453"/>
      <c r="H177" s="1454"/>
      <c r="I177" s="1452"/>
      <c r="J177" s="1452"/>
      <c r="K177" s="1452"/>
      <c r="L177" s="1455"/>
      <c r="M177" s="1456"/>
      <c r="N177" s="1452"/>
      <c r="O177" s="1452"/>
      <c r="P177" s="1452"/>
      <c r="Q177" s="1453"/>
      <c r="R177" s="1454"/>
      <c r="S177" s="1452"/>
      <c r="T177" s="1452"/>
      <c r="U177" s="1452"/>
      <c r="V177" s="1452"/>
      <c r="W177" s="1452"/>
      <c r="X177" s="1452"/>
      <c r="Y177" s="1452"/>
      <c r="Z177" s="1452"/>
      <c r="AA177" s="2166"/>
      <c r="AB177" s="615"/>
      <c r="AC177" s="615"/>
      <c r="AD177" s="615"/>
      <c r="AE177" s="615"/>
      <c r="AF177" s="615"/>
      <c r="AG177" s="615"/>
      <c r="AH177" s="615"/>
      <c r="AI177" s="615"/>
      <c r="AJ177" s="615"/>
      <c r="AK177" s="615"/>
      <c r="AL177" s="615"/>
      <c r="AM177" s="615"/>
      <c r="AN177" s="615"/>
      <c r="AO177" s="615"/>
      <c r="AP177" s="615"/>
      <c r="AQ177" s="615"/>
      <c r="AR177" s="615"/>
      <c r="AS177" s="615"/>
      <c r="AT177" s="615"/>
      <c r="AU177" s="615"/>
      <c r="AV177" s="615"/>
      <c r="AW177" s="615"/>
      <c r="AX177" s="615"/>
      <c r="AY177" s="615"/>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2116"/>
      <c r="CC177" s="2116"/>
      <c r="CD177" s="2116"/>
      <c r="CE177" s="2116"/>
      <c r="CF177" s="2116"/>
      <c r="CG177" s="2116"/>
      <c r="CH177" s="2116"/>
      <c r="CI177" s="2116"/>
      <c r="CJ177" s="2116"/>
      <c r="CK177" s="2116"/>
      <c r="CL177" s="2116"/>
      <c r="CM177" s="2116"/>
      <c r="CN177" s="2116"/>
      <c r="CO177" s="2116"/>
      <c r="CP177" s="2116"/>
      <c r="CQ177" s="2116"/>
      <c r="CR177" s="2116"/>
      <c r="CS177" s="2116"/>
      <c r="CT177" s="2116"/>
      <c r="CU177" s="2116"/>
      <c r="CV177" s="2116"/>
      <c r="CW177" s="2116"/>
      <c r="CX177" s="2116"/>
      <c r="CY177" s="2116"/>
      <c r="CZ177" s="2116"/>
    </row>
    <row r="178" s="399" customFormat="true" ht="15" customHeight="true" x14ac:dyDescent="0.2">
      <c r="A178" s="1336"/>
      <c r="B178" s="1489"/>
      <c r="C178" s="1451"/>
      <c r="D178" s="1452"/>
      <c r="E178" s="1452"/>
      <c r="F178" s="1452"/>
      <c r="G178" s="1453"/>
      <c r="H178" s="1454"/>
      <c r="I178" s="1452"/>
      <c r="J178" s="1452"/>
      <c r="K178" s="1452"/>
      <c r="L178" s="1455"/>
      <c r="M178" s="1456"/>
      <c r="N178" s="1452"/>
      <c r="O178" s="1452"/>
      <c r="P178" s="1452"/>
      <c r="Q178" s="1453"/>
      <c r="R178" s="1454"/>
      <c r="S178" s="1452"/>
      <c r="T178" s="1452"/>
      <c r="U178" s="1452"/>
      <c r="V178" s="1452"/>
      <c r="W178" s="1452"/>
      <c r="X178" s="1452"/>
      <c r="Y178" s="1452"/>
      <c r="Z178" s="1452"/>
      <c r="AA178" s="2166"/>
      <c r="AB178" s="615"/>
      <c r="AC178" s="615"/>
      <c r="AD178" s="615"/>
      <c r="AE178" s="615"/>
      <c r="AF178" s="615"/>
      <c r="AG178" s="615"/>
      <c r="AH178" s="615"/>
      <c r="AI178" s="615"/>
      <c r="AJ178" s="615"/>
      <c r="AK178" s="615"/>
      <c r="AL178" s="615"/>
      <c r="AM178" s="615"/>
      <c r="AN178" s="615"/>
      <c r="AO178" s="615"/>
      <c r="AP178" s="615"/>
      <c r="AQ178" s="615"/>
      <c r="AR178" s="615"/>
      <c r="AS178" s="615"/>
      <c r="AT178" s="615"/>
      <c r="AU178" s="615"/>
      <c r="AV178" s="615"/>
      <c r="AW178" s="615"/>
      <c r="AX178" s="615"/>
      <c r="AY178" s="615"/>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2116"/>
      <c r="CC178" s="2116"/>
      <c r="CD178" s="2116"/>
      <c r="CE178" s="2116"/>
      <c r="CF178" s="2116"/>
      <c r="CG178" s="2116"/>
      <c r="CH178" s="2116"/>
      <c r="CI178" s="2116"/>
      <c r="CJ178" s="2116"/>
      <c r="CK178" s="2116"/>
      <c r="CL178" s="2116"/>
      <c r="CM178" s="2116"/>
      <c r="CN178" s="2116"/>
      <c r="CO178" s="2116"/>
      <c r="CP178" s="2116"/>
      <c r="CQ178" s="2116"/>
      <c r="CR178" s="2116"/>
      <c r="CS178" s="2116"/>
      <c r="CT178" s="2116"/>
      <c r="CU178" s="2116"/>
      <c r="CV178" s="2116"/>
      <c r="CW178" s="2116"/>
      <c r="CX178" s="2116"/>
      <c r="CY178" s="2116"/>
      <c r="CZ178" s="2116"/>
    </row>
    <row r="179" s="399" customFormat="true" ht="15" customHeight="true" x14ac:dyDescent="0.2">
      <c r="A179" s="1336"/>
      <c r="B179" s="1489"/>
      <c r="C179" s="1451"/>
      <c r="D179" s="1452"/>
      <c r="E179" s="1452"/>
      <c r="F179" s="1452"/>
      <c r="G179" s="1453"/>
      <c r="H179" s="1454"/>
      <c r="I179" s="1452"/>
      <c r="J179" s="1452"/>
      <c r="K179" s="1452"/>
      <c r="L179" s="1455"/>
      <c r="M179" s="1456"/>
      <c r="N179" s="1452"/>
      <c r="O179" s="1452"/>
      <c r="P179" s="1452"/>
      <c r="Q179" s="1453"/>
      <c r="R179" s="1454"/>
      <c r="S179" s="1452"/>
      <c r="T179" s="1452"/>
      <c r="U179" s="1452"/>
      <c r="V179" s="1452"/>
      <c r="W179" s="1452"/>
      <c r="X179" s="1452"/>
      <c r="Y179" s="1452"/>
      <c r="Z179" s="1452"/>
      <c r="AA179" s="2166"/>
      <c r="AB179" s="615"/>
      <c r="AC179" s="615"/>
      <c r="AD179" s="615"/>
      <c r="AE179" s="615"/>
      <c r="AF179" s="615"/>
      <c r="AG179" s="615"/>
      <c r="AH179" s="615"/>
      <c r="AI179" s="615"/>
      <c r="AJ179" s="615"/>
      <c r="AK179" s="615"/>
      <c r="AL179" s="615"/>
      <c r="AM179" s="615"/>
      <c r="AN179" s="615"/>
      <c r="AO179" s="615"/>
      <c r="AP179" s="615"/>
      <c r="AQ179" s="615"/>
      <c r="AR179" s="615"/>
      <c r="AS179" s="615"/>
      <c r="AT179" s="615"/>
      <c r="AU179" s="615"/>
      <c r="AV179" s="615"/>
      <c r="AW179" s="615"/>
      <c r="AX179" s="615"/>
      <c r="AY179" s="615"/>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2116"/>
      <c r="CC179" s="2116"/>
      <c r="CD179" s="2116"/>
      <c r="CE179" s="2116"/>
      <c r="CF179" s="2116"/>
      <c r="CG179" s="2116"/>
      <c r="CH179" s="2116"/>
      <c r="CI179" s="2116"/>
      <c r="CJ179" s="2116"/>
      <c r="CK179" s="2116"/>
      <c r="CL179" s="2116"/>
      <c r="CM179" s="2116"/>
      <c r="CN179" s="2116"/>
      <c r="CO179" s="2116"/>
      <c r="CP179" s="2116"/>
      <c r="CQ179" s="2116"/>
      <c r="CR179" s="2116"/>
      <c r="CS179" s="2116"/>
      <c r="CT179" s="2116"/>
      <c r="CU179" s="2116"/>
      <c r="CV179" s="2116"/>
      <c r="CW179" s="2116"/>
      <c r="CX179" s="2116"/>
      <c r="CY179" s="2116"/>
      <c r="CZ179" s="2116"/>
    </row>
    <row r="180" s="399" customFormat="true" ht="15" customHeight="true" x14ac:dyDescent="0.2">
      <c r="A180" s="1336"/>
      <c r="B180" s="1489"/>
      <c r="C180" s="1451"/>
      <c r="D180" s="1452"/>
      <c r="E180" s="1452"/>
      <c r="F180" s="1452"/>
      <c r="G180" s="1453"/>
      <c r="H180" s="1454"/>
      <c r="I180" s="1452"/>
      <c r="J180" s="1452"/>
      <c r="K180" s="1452"/>
      <c r="L180" s="1455"/>
      <c r="M180" s="1456"/>
      <c r="N180" s="1452"/>
      <c r="O180" s="1452"/>
      <c r="P180" s="1452"/>
      <c r="Q180" s="1453"/>
      <c r="R180" s="1454"/>
      <c r="S180" s="1452"/>
      <c r="T180" s="1452"/>
      <c r="U180" s="1452"/>
      <c r="V180" s="1452"/>
      <c r="W180" s="1452"/>
      <c r="X180" s="1452"/>
      <c r="Y180" s="1452"/>
      <c r="Z180" s="1452"/>
      <c r="AA180" s="2166"/>
      <c r="AB180" s="615"/>
      <c r="AC180" s="615"/>
      <c r="AD180" s="615"/>
      <c r="AE180" s="615"/>
      <c r="AF180" s="615"/>
      <c r="AG180" s="615"/>
      <c r="AH180" s="615"/>
      <c r="AI180" s="615"/>
      <c r="AJ180" s="615"/>
      <c r="AK180" s="615"/>
      <c r="AL180" s="615"/>
      <c r="AM180" s="615"/>
      <c r="AN180" s="615"/>
      <c r="AO180" s="615"/>
      <c r="AP180" s="615"/>
      <c r="AQ180" s="615"/>
      <c r="AR180" s="615"/>
      <c r="AS180" s="615"/>
      <c r="AT180" s="615"/>
      <c r="AU180" s="615"/>
      <c r="AV180" s="615"/>
      <c r="AW180" s="615"/>
      <c r="AX180" s="615"/>
      <c r="AY180" s="615"/>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2116"/>
      <c r="CC180" s="2116"/>
      <c r="CD180" s="2116"/>
      <c r="CE180" s="2116"/>
      <c r="CF180" s="2116"/>
      <c r="CG180" s="2116"/>
      <c r="CH180" s="2116"/>
      <c r="CI180" s="2116"/>
      <c r="CJ180" s="2116"/>
      <c r="CK180" s="2116"/>
      <c r="CL180" s="2116"/>
      <c r="CM180" s="2116"/>
      <c r="CN180" s="2116"/>
      <c r="CO180" s="2116"/>
      <c r="CP180" s="2116"/>
      <c r="CQ180" s="2116"/>
      <c r="CR180" s="2116"/>
      <c r="CS180" s="2116"/>
      <c r="CT180" s="2116"/>
      <c r="CU180" s="2116"/>
      <c r="CV180" s="2116"/>
      <c r="CW180" s="2116"/>
      <c r="CX180" s="2116"/>
      <c r="CY180" s="2116"/>
      <c r="CZ180" s="2116"/>
    </row>
    <row r="181" s="399" customFormat="true" ht="15" customHeight="true" x14ac:dyDescent="0.2">
      <c r="A181" s="1336"/>
      <c r="B181" s="1489"/>
      <c r="C181" s="1451"/>
      <c r="D181" s="1452"/>
      <c r="E181" s="1452"/>
      <c r="F181" s="1452"/>
      <c r="G181" s="1453"/>
      <c r="H181" s="1454"/>
      <c r="I181" s="1452"/>
      <c r="J181" s="1452"/>
      <c r="K181" s="1452"/>
      <c r="L181" s="1455"/>
      <c r="M181" s="1456"/>
      <c r="N181" s="1452"/>
      <c r="O181" s="1452"/>
      <c r="P181" s="1452"/>
      <c r="Q181" s="1453"/>
      <c r="R181" s="1454"/>
      <c r="S181" s="1452"/>
      <c r="T181" s="1452"/>
      <c r="U181" s="1452"/>
      <c r="V181" s="1452"/>
      <c r="W181" s="1452"/>
      <c r="X181" s="1452"/>
      <c r="Y181" s="1452"/>
      <c r="Z181" s="1452"/>
      <c r="AA181" s="2166"/>
      <c r="AB181" s="615"/>
      <c r="AC181" s="615"/>
      <c r="AD181" s="615"/>
      <c r="AE181" s="615"/>
      <c r="AF181" s="615"/>
      <c r="AG181" s="615"/>
      <c r="AH181" s="615"/>
      <c r="AI181" s="615"/>
      <c r="AJ181" s="615"/>
      <c r="AK181" s="615"/>
      <c r="AL181" s="615"/>
      <c r="AM181" s="615"/>
      <c r="AN181" s="615"/>
      <c r="AO181" s="615"/>
      <c r="AP181" s="615"/>
      <c r="AQ181" s="615"/>
      <c r="AR181" s="615"/>
      <c r="AS181" s="615"/>
      <c r="AT181" s="615"/>
      <c r="AU181" s="615"/>
      <c r="AV181" s="615"/>
      <c r="AW181" s="615"/>
      <c r="AX181" s="615"/>
      <c r="AY181" s="615"/>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2116"/>
      <c r="CC181" s="2116"/>
      <c r="CD181" s="2116"/>
      <c r="CE181" s="2116"/>
      <c r="CF181" s="2116"/>
      <c r="CG181" s="2116"/>
      <c r="CH181" s="2116"/>
      <c r="CI181" s="2116"/>
      <c r="CJ181" s="2116"/>
      <c r="CK181" s="2116"/>
      <c r="CL181" s="2116"/>
      <c r="CM181" s="2116"/>
      <c r="CN181" s="2116"/>
      <c r="CO181" s="2116"/>
      <c r="CP181" s="2116"/>
      <c r="CQ181" s="2116"/>
      <c r="CR181" s="2116"/>
      <c r="CS181" s="2116"/>
      <c r="CT181" s="2116"/>
      <c r="CU181" s="2116"/>
      <c r="CV181" s="2116"/>
      <c r="CW181" s="2116"/>
      <c r="CX181" s="2116"/>
      <c r="CY181" s="2116"/>
      <c r="CZ181" s="2116"/>
    </row>
    <row r="182" s="399" customFormat="true" ht="15" customHeight="true" x14ac:dyDescent="0.2">
      <c r="A182" s="1336"/>
      <c r="B182" s="1489"/>
      <c r="C182" s="1451"/>
      <c r="D182" s="1452"/>
      <c r="E182" s="1452"/>
      <c r="F182" s="1452"/>
      <c r="G182" s="1453"/>
      <c r="H182" s="1454"/>
      <c r="I182" s="1452"/>
      <c r="J182" s="1452"/>
      <c r="K182" s="1452"/>
      <c r="L182" s="1455"/>
      <c r="M182" s="1456"/>
      <c r="N182" s="1452"/>
      <c r="O182" s="1452"/>
      <c r="P182" s="1452"/>
      <c r="Q182" s="1453"/>
      <c r="R182" s="1454"/>
      <c r="S182" s="1452"/>
      <c r="T182" s="1452"/>
      <c r="U182" s="1452"/>
      <c r="V182" s="1452"/>
      <c r="W182" s="1452"/>
      <c r="X182" s="1452"/>
      <c r="Y182" s="1452"/>
      <c r="Z182" s="1452"/>
      <c r="AA182" s="2166"/>
      <c r="AB182" s="615"/>
      <c r="AC182" s="615"/>
      <c r="AD182" s="615"/>
      <c r="AE182" s="615"/>
      <c r="AF182" s="615"/>
      <c r="AG182" s="615"/>
      <c r="AH182" s="615"/>
      <c r="AI182" s="615"/>
      <c r="AJ182" s="615"/>
      <c r="AK182" s="615"/>
      <c r="AL182" s="615"/>
      <c r="AM182" s="615"/>
      <c r="AN182" s="615"/>
      <c r="AO182" s="615"/>
      <c r="AP182" s="615"/>
      <c r="AQ182" s="615"/>
      <c r="AR182" s="615"/>
      <c r="AS182" s="615"/>
      <c r="AT182" s="615"/>
      <c r="AU182" s="615"/>
      <c r="AV182" s="615"/>
      <c r="AW182" s="615"/>
      <c r="AX182" s="615"/>
      <c r="AY182" s="615"/>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2116"/>
      <c r="CC182" s="2116"/>
      <c r="CD182" s="2116"/>
      <c r="CE182" s="2116"/>
      <c r="CF182" s="2116"/>
      <c r="CG182" s="2116"/>
      <c r="CH182" s="2116"/>
      <c r="CI182" s="2116"/>
      <c r="CJ182" s="2116"/>
      <c r="CK182" s="2116"/>
      <c r="CL182" s="2116"/>
      <c r="CM182" s="2116"/>
      <c r="CN182" s="2116"/>
      <c r="CO182" s="2116"/>
      <c r="CP182" s="2116"/>
      <c r="CQ182" s="2116"/>
      <c r="CR182" s="2116"/>
      <c r="CS182" s="2116"/>
      <c r="CT182" s="2116"/>
      <c r="CU182" s="2116"/>
      <c r="CV182" s="2116"/>
      <c r="CW182" s="2116"/>
      <c r="CX182" s="2116"/>
      <c r="CY182" s="2116"/>
      <c r="CZ182" s="2116"/>
    </row>
    <row r="183" s="399" customFormat="true" ht="15" customHeight="true" x14ac:dyDescent="0.2">
      <c r="A183" s="1336"/>
      <c r="B183" s="1489"/>
      <c r="C183" s="1451"/>
      <c r="D183" s="1452"/>
      <c r="E183" s="1452"/>
      <c r="F183" s="1452"/>
      <c r="G183" s="1453"/>
      <c r="H183" s="1454"/>
      <c r="I183" s="1452"/>
      <c r="J183" s="1452"/>
      <c r="K183" s="1452"/>
      <c r="L183" s="1455"/>
      <c r="M183" s="1456"/>
      <c r="N183" s="1452"/>
      <c r="O183" s="1452"/>
      <c r="P183" s="1452"/>
      <c r="Q183" s="1453"/>
      <c r="R183" s="1454"/>
      <c r="S183" s="1452"/>
      <c r="T183" s="1452"/>
      <c r="U183" s="1452"/>
      <c r="V183" s="1452"/>
      <c r="W183" s="1452"/>
      <c r="X183" s="1452"/>
      <c r="Y183" s="1452"/>
      <c r="Z183" s="1452"/>
      <c r="AA183" s="2166"/>
      <c r="AB183" s="615"/>
      <c r="AC183" s="615"/>
      <c r="AD183" s="615"/>
      <c r="AE183" s="615"/>
      <c r="AF183" s="615"/>
      <c r="AG183" s="615"/>
      <c r="AH183" s="615"/>
      <c r="AI183" s="615"/>
      <c r="AJ183" s="615"/>
      <c r="AK183" s="615"/>
      <c r="AL183" s="615"/>
      <c r="AM183" s="615"/>
      <c r="AN183" s="615"/>
      <c r="AO183" s="615"/>
      <c r="AP183" s="615"/>
      <c r="AQ183" s="615"/>
      <c r="AR183" s="615"/>
      <c r="AS183" s="615"/>
      <c r="AT183" s="615"/>
      <c r="AU183" s="615"/>
      <c r="AV183" s="615"/>
      <c r="AW183" s="615"/>
      <c r="AX183" s="615"/>
      <c r="AY183" s="615"/>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2116"/>
      <c r="CC183" s="2116"/>
      <c r="CD183" s="2116"/>
      <c r="CE183" s="2116"/>
      <c r="CF183" s="2116"/>
      <c r="CG183" s="2116"/>
      <c r="CH183" s="2116"/>
      <c r="CI183" s="2116"/>
      <c r="CJ183" s="2116"/>
      <c r="CK183" s="2116"/>
      <c r="CL183" s="2116"/>
      <c r="CM183" s="2116"/>
      <c r="CN183" s="2116"/>
      <c r="CO183" s="2116"/>
      <c r="CP183" s="2116"/>
      <c r="CQ183" s="2116"/>
      <c r="CR183" s="2116"/>
      <c r="CS183" s="2116"/>
      <c r="CT183" s="2116"/>
      <c r="CU183" s="2116"/>
      <c r="CV183" s="2116"/>
      <c r="CW183" s="2116"/>
      <c r="CX183" s="2116"/>
      <c r="CY183" s="2116"/>
      <c r="CZ183" s="2116"/>
    </row>
    <row r="184" s="399" customFormat="true" ht="15" customHeight="true" x14ac:dyDescent="0.2">
      <c r="A184" s="1336"/>
      <c r="B184" s="1489"/>
      <c r="C184" s="1451"/>
      <c r="D184" s="1452"/>
      <c r="E184" s="1452"/>
      <c r="F184" s="1452"/>
      <c r="G184" s="1453"/>
      <c r="H184" s="1454"/>
      <c r="I184" s="1452"/>
      <c r="J184" s="1452"/>
      <c r="K184" s="1452"/>
      <c r="L184" s="1455"/>
      <c r="M184" s="1456"/>
      <c r="N184" s="1452"/>
      <c r="O184" s="1452"/>
      <c r="P184" s="1452"/>
      <c r="Q184" s="1453"/>
      <c r="R184" s="1454"/>
      <c r="S184" s="1452"/>
      <c r="T184" s="1452"/>
      <c r="U184" s="1452"/>
      <c r="V184" s="1452"/>
      <c r="W184" s="1452"/>
      <c r="X184" s="1452"/>
      <c r="Y184" s="1452"/>
      <c r="Z184" s="1452"/>
      <c r="AA184" s="2166"/>
      <c r="AB184" s="615"/>
      <c r="AC184" s="615"/>
      <c r="AD184" s="615"/>
      <c r="AE184" s="615"/>
      <c r="AF184" s="615"/>
      <c r="AG184" s="615"/>
      <c r="AH184" s="615"/>
      <c r="AI184" s="615"/>
      <c r="AJ184" s="615"/>
      <c r="AK184" s="615"/>
      <c r="AL184" s="615"/>
      <c r="AM184" s="615"/>
      <c r="AN184" s="615"/>
      <c r="AO184" s="615"/>
      <c r="AP184" s="615"/>
      <c r="AQ184" s="615"/>
      <c r="AR184" s="615"/>
      <c r="AS184" s="615"/>
      <c r="AT184" s="615"/>
      <c r="AU184" s="615"/>
      <c r="AV184" s="615"/>
      <c r="AW184" s="615"/>
      <c r="AX184" s="615"/>
      <c r="AY184" s="615"/>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2116"/>
      <c r="CC184" s="2116"/>
      <c r="CD184" s="2116"/>
      <c r="CE184" s="2116"/>
      <c r="CF184" s="2116"/>
      <c r="CG184" s="2116"/>
      <c r="CH184" s="2116"/>
      <c r="CI184" s="2116"/>
      <c r="CJ184" s="2116"/>
      <c r="CK184" s="2116"/>
      <c r="CL184" s="2116"/>
      <c r="CM184" s="2116"/>
      <c r="CN184" s="2116"/>
      <c r="CO184" s="2116"/>
      <c r="CP184" s="2116"/>
      <c r="CQ184" s="2116"/>
      <c r="CR184" s="2116"/>
      <c r="CS184" s="2116"/>
      <c r="CT184" s="2116"/>
      <c r="CU184" s="2116"/>
      <c r="CV184" s="2116"/>
      <c r="CW184" s="2116"/>
      <c r="CX184" s="2116"/>
      <c r="CY184" s="2116"/>
      <c r="CZ184" s="2116"/>
    </row>
    <row r="185" s="399" customFormat="true" ht="15" customHeight="true" x14ac:dyDescent="0.2">
      <c r="A185" s="1336"/>
      <c r="B185" s="1489"/>
      <c r="C185" s="1451"/>
      <c r="D185" s="1452"/>
      <c r="E185" s="1452"/>
      <c r="F185" s="1452"/>
      <c r="G185" s="1453"/>
      <c r="H185" s="1454"/>
      <c r="I185" s="1452"/>
      <c r="J185" s="1452"/>
      <c r="K185" s="1452"/>
      <c r="L185" s="1455"/>
      <c r="M185" s="1456"/>
      <c r="N185" s="1452"/>
      <c r="O185" s="1452"/>
      <c r="P185" s="1452"/>
      <c r="Q185" s="1453"/>
      <c r="R185" s="1454"/>
      <c r="S185" s="1452"/>
      <c r="T185" s="1452"/>
      <c r="U185" s="1452"/>
      <c r="V185" s="1452"/>
      <c r="W185" s="1452"/>
      <c r="X185" s="1452"/>
      <c r="Y185" s="1452"/>
      <c r="Z185" s="1452"/>
      <c r="AA185" s="2166"/>
      <c r="AB185" s="615"/>
      <c r="AC185" s="615"/>
      <c r="AD185" s="615"/>
      <c r="AE185" s="615"/>
      <c r="AF185" s="615"/>
      <c r="AG185" s="615"/>
      <c r="AH185" s="615"/>
      <c r="AI185" s="615"/>
      <c r="AJ185" s="615"/>
      <c r="AK185" s="615"/>
      <c r="AL185" s="615"/>
      <c r="AM185" s="615"/>
      <c r="AN185" s="615"/>
      <c r="AO185" s="615"/>
      <c r="AP185" s="615"/>
      <c r="AQ185" s="615"/>
      <c r="AR185" s="615"/>
      <c r="AS185" s="615"/>
      <c r="AT185" s="615"/>
      <c r="AU185" s="615"/>
      <c r="AV185" s="615"/>
      <c r="AW185" s="615"/>
      <c r="AX185" s="615"/>
      <c r="AY185" s="615"/>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2116"/>
      <c r="CC185" s="2116"/>
      <c r="CD185" s="2116"/>
      <c r="CE185" s="2116"/>
      <c r="CF185" s="2116"/>
      <c r="CG185" s="2116"/>
      <c r="CH185" s="2116"/>
      <c r="CI185" s="2116"/>
      <c r="CJ185" s="2116"/>
      <c r="CK185" s="2116"/>
      <c r="CL185" s="2116"/>
      <c r="CM185" s="2116"/>
      <c r="CN185" s="2116"/>
      <c r="CO185" s="2116"/>
      <c r="CP185" s="2116"/>
      <c r="CQ185" s="2116"/>
      <c r="CR185" s="2116"/>
      <c r="CS185" s="2116"/>
      <c r="CT185" s="2116"/>
      <c r="CU185" s="2116"/>
      <c r="CV185" s="2116"/>
      <c r="CW185" s="2116"/>
      <c r="CX185" s="2116"/>
      <c r="CY185" s="2116"/>
      <c r="CZ185" s="2116"/>
    </row>
    <row r="186" s="399" customFormat="true" ht="15" customHeight="true" x14ac:dyDescent="0.2">
      <c r="A186" s="1336"/>
      <c r="B186" s="1489"/>
      <c r="C186" s="1451"/>
      <c r="D186" s="1452"/>
      <c r="E186" s="1452"/>
      <c r="F186" s="1452"/>
      <c r="G186" s="1453"/>
      <c r="H186" s="1454"/>
      <c r="I186" s="1452"/>
      <c r="J186" s="1452"/>
      <c r="K186" s="1452"/>
      <c r="L186" s="1455"/>
      <c r="M186" s="1456"/>
      <c r="N186" s="1452"/>
      <c r="O186" s="1452"/>
      <c r="P186" s="1452"/>
      <c r="Q186" s="1453"/>
      <c r="R186" s="1454"/>
      <c r="S186" s="1452"/>
      <c r="T186" s="1452"/>
      <c r="U186" s="1452"/>
      <c r="V186" s="1452"/>
      <c r="W186" s="1452"/>
      <c r="X186" s="1452"/>
      <c r="Y186" s="1452"/>
      <c r="Z186" s="1452"/>
      <c r="AA186" s="2166"/>
      <c r="AB186" s="615"/>
      <c r="AC186" s="615"/>
      <c r="AD186" s="615"/>
      <c r="AE186" s="615"/>
      <c r="AF186" s="615"/>
      <c r="AG186" s="615"/>
      <c r="AH186" s="615"/>
      <c r="AI186" s="615"/>
      <c r="AJ186" s="615"/>
      <c r="AK186" s="615"/>
      <c r="AL186" s="615"/>
      <c r="AM186" s="615"/>
      <c r="AN186" s="615"/>
      <c r="AO186" s="615"/>
      <c r="AP186" s="615"/>
      <c r="AQ186" s="615"/>
      <c r="AR186" s="615"/>
      <c r="AS186" s="615"/>
      <c r="AT186" s="615"/>
      <c r="AU186" s="615"/>
      <c r="AV186" s="615"/>
      <c r="AW186" s="615"/>
      <c r="AX186" s="615"/>
      <c r="AY186" s="615"/>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2116"/>
      <c r="CC186" s="2116"/>
      <c r="CD186" s="2116"/>
      <c r="CE186" s="2116"/>
      <c r="CF186" s="2116"/>
      <c r="CG186" s="2116"/>
      <c r="CH186" s="2116"/>
      <c r="CI186" s="2116"/>
      <c r="CJ186" s="2116"/>
      <c r="CK186" s="2116"/>
      <c r="CL186" s="2116"/>
      <c r="CM186" s="2116"/>
      <c r="CN186" s="2116"/>
      <c r="CO186" s="2116"/>
      <c r="CP186" s="2116"/>
      <c r="CQ186" s="2116"/>
      <c r="CR186" s="2116"/>
      <c r="CS186" s="2116"/>
      <c r="CT186" s="2116"/>
      <c r="CU186" s="2116"/>
      <c r="CV186" s="2116"/>
      <c r="CW186" s="2116"/>
      <c r="CX186" s="2116"/>
      <c r="CY186" s="2116"/>
      <c r="CZ186" s="2116"/>
    </row>
    <row r="187" s="399" customFormat="true" ht="15" customHeight="true" x14ac:dyDescent="0.2">
      <c r="A187" s="1336"/>
      <c r="B187" s="1489"/>
      <c r="C187" s="1451"/>
      <c r="D187" s="1452"/>
      <c r="E187" s="1452"/>
      <c r="F187" s="1452"/>
      <c r="G187" s="1453"/>
      <c r="H187" s="1454"/>
      <c r="I187" s="1452"/>
      <c r="J187" s="1452"/>
      <c r="K187" s="1452"/>
      <c r="L187" s="1455"/>
      <c r="M187" s="1456"/>
      <c r="N187" s="1452"/>
      <c r="O187" s="1452"/>
      <c r="P187" s="1452"/>
      <c r="Q187" s="1453"/>
      <c r="R187" s="1454"/>
      <c r="S187" s="1452"/>
      <c r="T187" s="1452"/>
      <c r="U187" s="1452"/>
      <c r="V187" s="1452"/>
      <c r="W187" s="1452"/>
      <c r="X187" s="1452"/>
      <c r="Y187" s="1452"/>
      <c r="Z187" s="1452"/>
      <c r="AA187" s="2166"/>
      <c r="AB187" s="615"/>
      <c r="AC187" s="615"/>
      <c r="AD187" s="615"/>
      <c r="AE187" s="615"/>
      <c r="AF187" s="615"/>
      <c r="AG187" s="615"/>
      <c r="AH187" s="615"/>
      <c r="AI187" s="615"/>
      <c r="AJ187" s="615"/>
      <c r="AK187" s="615"/>
      <c r="AL187" s="615"/>
      <c r="AM187" s="615"/>
      <c r="AN187" s="615"/>
      <c r="AO187" s="615"/>
      <c r="AP187" s="615"/>
      <c r="AQ187" s="615"/>
      <c r="AR187" s="615"/>
      <c r="AS187" s="615"/>
      <c r="AT187" s="615"/>
      <c r="AU187" s="615"/>
      <c r="AV187" s="615"/>
      <c r="AW187" s="615"/>
      <c r="AX187" s="615"/>
      <c r="AY187" s="615"/>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2116"/>
      <c r="CC187" s="2116"/>
      <c r="CD187" s="2116"/>
      <c r="CE187" s="2116"/>
      <c r="CF187" s="2116"/>
      <c r="CG187" s="2116"/>
      <c r="CH187" s="2116"/>
      <c r="CI187" s="2116"/>
      <c r="CJ187" s="2116"/>
      <c r="CK187" s="2116"/>
      <c r="CL187" s="2116"/>
      <c r="CM187" s="2116"/>
      <c r="CN187" s="2116"/>
      <c r="CO187" s="2116"/>
      <c r="CP187" s="2116"/>
      <c r="CQ187" s="2116"/>
      <c r="CR187" s="2116"/>
      <c r="CS187" s="2116"/>
      <c r="CT187" s="2116"/>
      <c r="CU187" s="2116"/>
      <c r="CV187" s="2116"/>
      <c r="CW187" s="2116"/>
      <c r="CX187" s="2116"/>
      <c r="CY187" s="2116"/>
      <c r="CZ187" s="2116"/>
    </row>
    <row r="188" s="399" customFormat="true" ht="15" customHeight="true" x14ac:dyDescent="0.2">
      <c r="A188" s="1336"/>
      <c r="B188" s="1489"/>
      <c r="C188" s="1451"/>
      <c r="D188" s="1452"/>
      <c r="E188" s="1452"/>
      <c r="F188" s="1452"/>
      <c r="G188" s="1453"/>
      <c r="H188" s="1454"/>
      <c r="I188" s="1452"/>
      <c r="J188" s="1452"/>
      <c r="K188" s="1452"/>
      <c r="L188" s="1455"/>
      <c r="M188" s="1456"/>
      <c r="N188" s="1452"/>
      <c r="O188" s="1452"/>
      <c r="P188" s="1452"/>
      <c r="Q188" s="1453"/>
      <c r="R188" s="1454"/>
      <c r="S188" s="1452"/>
      <c r="T188" s="1452"/>
      <c r="U188" s="1452"/>
      <c r="V188" s="1452"/>
      <c r="W188" s="1452"/>
      <c r="X188" s="1452"/>
      <c r="Y188" s="1452"/>
      <c r="Z188" s="1452"/>
      <c r="AA188" s="2166"/>
      <c r="AB188" s="615"/>
      <c r="AC188" s="615"/>
      <c r="AD188" s="615"/>
      <c r="AE188" s="615"/>
      <c r="AF188" s="615"/>
      <c r="AG188" s="615"/>
      <c r="AH188" s="615"/>
      <c r="AI188" s="615"/>
      <c r="AJ188" s="615"/>
      <c r="AK188" s="615"/>
      <c r="AL188" s="615"/>
      <c r="AM188" s="615"/>
      <c r="AN188" s="615"/>
      <c r="AO188" s="615"/>
      <c r="AP188" s="615"/>
      <c r="AQ188" s="615"/>
      <c r="AR188" s="615"/>
      <c r="AS188" s="615"/>
      <c r="AT188" s="615"/>
      <c r="AU188" s="615"/>
      <c r="AV188" s="615"/>
      <c r="AW188" s="615"/>
      <c r="AX188" s="615"/>
      <c r="AY188" s="615"/>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2116"/>
      <c r="CC188" s="2116"/>
      <c r="CD188" s="2116"/>
      <c r="CE188" s="2116"/>
      <c r="CF188" s="2116"/>
      <c r="CG188" s="2116"/>
      <c r="CH188" s="2116"/>
      <c r="CI188" s="2116"/>
      <c r="CJ188" s="2116"/>
      <c r="CK188" s="2116"/>
      <c r="CL188" s="2116"/>
      <c r="CM188" s="2116"/>
      <c r="CN188" s="2116"/>
      <c r="CO188" s="2116"/>
      <c r="CP188" s="2116"/>
      <c r="CQ188" s="2116"/>
      <c r="CR188" s="2116"/>
      <c r="CS188" s="2116"/>
      <c r="CT188" s="2116"/>
      <c r="CU188" s="2116"/>
      <c r="CV188" s="2116"/>
      <c r="CW188" s="2116"/>
      <c r="CX188" s="2116"/>
      <c r="CY188" s="2116"/>
      <c r="CZ188" s="2116"/>
    </row>
    <row r="189" s="399" customFormat="true" ht="15" customHeight="true" x14ac:dyDescent="0.2">
      <c r="A189" s="1336"/>
      <c r="B189" s="1489"/>
      <c r="C189" s="1451"/>
      <c r="D189" s="1452"/>
      <c r="E189" s="1452"/>
      <c r="F189" s="1452"/>
      <c r="G189" s="1453"/>
      <c r="H189" s="1454"/>
      <c r="I189" s="1452"/>
      <c r="J189" s="1452"/>
      <c r="K189" s="1452"/>
      <c r="L189" s="1455"/>
      <c r="M189" s="1456"/>
      <c r="N189" s="1452"/>
      <c r="O189" s="1452"/>
      <c r="P189" s="1452"/>
      <c r="Q189" s="1453"/>
      <c r="R189" s="1454"/>
      <c r="S189" s="1452"/>
      <c r="T189" s="1452"/>
      <c r="U189" s="1452"/>
      <c r="V189" s="1452"/>
      <c r="W189" s="1452"/>
      <c r="X189" s="1452"/>
      <c r="Y189" s="1452"/>
      <c r="Z189" s="1452"/>
      <c r="AA189" s="2166"/>
      <c r="AB189" s="615"/>
      <c r="AC189" s="615"/>
      <c r="AD189" s="615"/>
      <c r="AE189" s="615"/>
      <c r="AF189" s="615"/>
      <c r="AG189" s="615"/>
      <c r="AH189" s="615"/>
      <c r="AI189" s="615"/>
      <c r="AJ189" s="615"/>
      <c r="AK189" s="615"/>
      <c r="AL189" s="615"/>
      <c r="AM189" s="615"/>
      <c r="AN189" s="615"/>
      <c r="AO189" s="615"/>
      <c r="AP189" s="615"/>
      <c r="AQ189" s="615"/>
      <c r="AR189" s="615"/>
      <c r="AS189" s="615"/>
      <c r="AT189" s="615"/>
      <c r="AU189" s="615"/>
      <c r="AV189" s="615"/>
      <c r="AW189" s="615"/>
      <c r="AX189" s="615"/>
      <c r="AY189" s="615"/>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2116"/>
      <c r="CC189" s="2116"/>
      <c r="CD189" s="2116"/>
      <c r="CE189" s="2116"/>
      <c r="CF189" s="2116"/>
      <c r="CG189" s="2116"/>
      <c r="CH189" s="2116"/>
      <c r="CI189" s="2116"/>
      <c r="CJ189" s="2116"/>
      <c r="CK189" s="2116"/>
      <c r="CL189" s="2116"/>
      <c r="CM189" s="2116"/>
      <c r="CN189" s="2116"/>
      <c r="CO189" s="2116"/>
      <c r="CP189" s="2116"/>
      <c r="CQ189" s="2116"/>
      <c r="CR189" s="2116"/>
      <c r="CS189" s="2116"/>
      <c r="CT189" s="2116"/>
      <c r="CU189" s="2116"/>
      <c r="CV189" s="2116"/>
      <c r="CW189" s="2116"/>
      <c r="CX189" s="2116"/>
      <c r="CY189" s="2116"/>
      <c r="CZ189" s="2116"/>
    </row>
    <row r="190" s="399" customFormat="true" ht="15" customHeight="true" x14ac:dyDescent="0.2">
      <c r="A190" s="1336"/>
      <c r="B190" s="1489"/>
      <c r="C190" s="1451"/>
      <c r="D190" s="1452"/>
      <c r="E190" s="1452"/>
      <c r="F190" s="1452"/>
      <c r="G190" s="1453"/>
      <c r="H190" s="1454"/>
      <c r="I190" s="1452"/>
      <c r="J190" s="1452"/>
      <c r="K190" s="1452"/>
      <c r="L190" s="1455"/>
      <c r="M190" s="1456"/>
      <c r="N190" s="1452"/>
      <c r="O190" s="1452"/>
      <c r="P190" s="1452"/>
      <c r="Q190" s="1453"/>
      <c r="R190" s="1454"/>
      <c r="S190" s="1452"/>
      <c r="T190" s="1452"/>
      <c r="U190" s="1452"/>
      <c r="V190" s="1452"/>
      <c r="W190" s="1452"/>
      <c r="X190" s="1452"/>
      <c r="Y190" s="1452"/>
      <c r="Z190" s="1452"/>
      <c r="AA190" s="2166"/>
      <c r="AB190" s="615"/>
      <c r="AC190" s="615"/>
      <c r="AD190" s="615"/>
      <c r="AE190" s="615"/>
      <c r="AF190" s="615"/>
      <c r="AG190" s="615"/>
      <c r="AH190" s="615"/>
      <c r="AI190" s="615"/>
      <c r="AJ190" s="615"/>
      <c r="AK190" s="615"/>
      <c r="AL190" s="615"/>
      <c r="AM190" s="615"/>
      <c r="AN190" s="615"/>
      <c r="AO190" s="615"/>
      <c r="AP190" s="615"/>
      <c r="AQ190" s="615"/>
      <c r="AR190" s="615"/>
      <c r="AS190" s="615"/>
      <c r="AT190" s="615"/>
      <c r="AU190" s="615"/>
      <c r="AV190" s="615"/>
      <c r="AW190" s="615"/>
      <c r="AX190" s="615"/>
      <c r="AY190" s="615"/>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2116"/>
      <c r="CC190" s="2116"/>
      <c r="CD190" s="2116"/>
      <c r="CE190" s="2116"/>
      <c r="CF190" s="2116"/>
      <c r="CG190" s="2116"/>
      <c r="CH190" s="2116"/>
      <c r="CI190" s="2116"/>
      <c r="CJ190" s="2116"/>
      <c r="CK190" s="2116"/>
      <c r="CL190" s="2116"/>
      <c r="CM190" s="2116"/>
      <c r="CN190" s="2116"/>
      <c r="CO190" s="2116"/>
      <c r="CP190" s="2116"/>
      <c r="CQ190" s="2116"/>
      <c r="CR190" s="2116"/>
      <c r="CS190" s="2116"/>
      <c r="CT190" s="2116"/>
      <c r="CU190" s="2116"/>
      <c r="CV190" s="2116"/>
      <c r="CW190" s="2116"/>
      <c r="CX190" s="2116"/>
      <c r="CY190" s="2116"/>
      <c r="CZ190" s="2116"/>
    </row>
    <row r="191" s="399" customFormat="true" ht="15" customHeight="true" x14ac:dyDescent="0.2">
      <c r="A191" s="1337"/>
      <c r="B191" s="1490"/>
      <c r="C191" s="1457"/>
      <c r="D191" s="1458"/>
      <c r="E191" s="1458"/>
      <c r="F191" s="1458"/>
      <c r="G191" s="1459"/>
      <c r="H191" s="1460"/>
      <c r="I191" s="1458"/>
      <c r="J191" s="1458"/>
      <c r="K191" s="1458"/>
      <c r="L191" s="1461"/>
      <c r="M191" s="1462"/>
      <c r="N191" s="1458"/>
      <c r="O191" s="1458"/>
      <c r="P191" s="1458"/>
      <c r="Q191" s="1459"/>
      <c r="R191" s="1460"/>
      <c r="S191" s="1458"/>
      <c r="T191" s="1458"/>
      <c r="U191" s="1458"/>
      <c r="V191" s="1458"/>
      <c r="W191" s="1458"/>
      <c r="X191" s="1458"/>
      <c r="Y191" s="1458"/>
      <c r="Z191" s="1458"/>
      <c r="AA191" s="2167"/>
      <c r="AB191" s="615"/>
      <c r="AC191" s="615"/>
      <c r="AD191" s="615"/>
      <c r="AE191" s="615"/>
      <c r="AF191" s="615"/>
      <c r="AG191" s="615"/>
      <c r="AH191" s="615"/>
      <c r="AI191" s="615"/>
      <c r="AJ191" s="615"/>
      <c r="AK191" s="615"/>
      <c r="AL191" s="615"/>
      <c r="AM191" s="615"/>
      <c r="AN191" s="615"/>
      <c r="AO191" s="615"/>
      <c r="AP191" s="615"/>
      <c r="AQ191" s="615"/>
      <c r="AR191" s="615"/>
      <c r="AS191" s="615"/>
      <c r="AT191" s="615"/>
      <c r="AU191" s="615"/>
      <c r="AV191" s="615"/>
      <c r="AW191" s="615"/>
      <c r="AX191" s="615"/>
      <c r="AY191" s="615"/>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2116"/>
      <c r="CC191" s="2116"/>
      <c r="CD191" s="2116"/>
      <c r="CE191" s="2116"/>
      <c r="CF191" s="2116"/>
      <c r="CG191" s="2116"/>
      <c r="CH191" s="2116"/>
      <c r="CI191" s="2116"/>
      <c r="CJ191" s="2116"/>
      <c r="CK191" s="2116"/>
      <c r="CL191" s="2116"/>
      <c r="CM191" s="2116"/>
      <c r="CN191" s="2116"/>
      <c r="CO191" s="2116"/>
      <c r="CP191" s="2116"/>
      <c r="CQ191" s="2116"/>
      <c r="CR191" s="2116"/>
      <c r="CS191" s="2116"/>
      <c r="CT191" s="2116"/>
      <c r="CU191" s="2116"/>
      <c r="CV191" s="2116"/>
      <c r="CW191" s="2116"/>
      <c r="CX191" s="2116"/>
      <c r="CY191" s="2116"/>
      <c r="CZ191" s="2116"/>
    </row>
    <row r="192" s="399" customFormat="true" ht="15" customHeight="true" x14ac:dyDescent="0.2">
      <c r="A192" s="1338"/>
      <c r="B192" s="1347"/>
      <c r="C192" s="998"/>
      <c r="D192" s="999"/>
      <c r="E192" s="999"/>
      <c r="F192" s="999"/>
      <c r="G192" s="1000"/>
      <c r="H192" s="1001"/>
      <c r="I192" s="999"/>
      <c r="J192" s="999"/>
      <c r="K192" s="999"/>
      <c r="L192" s="1002"/>
      <c r="M192" s="1003"/>
      <c r="N192" s="999"/>
      <c r="O192" s="999"/>
      <c r="P192" s="999"/>
      <c r="Q192" s="1000"/>
      <c r="R192" s="1001"/>
      <c r="S192" s="999"/>
      <c r="T192" s="999"/>
      <c r="U192" s="999"/>
      <c r="V192" s="999"/>
      <c r="W192" s="999"/>
      <c r="X192" s="999"/>
      <c r="Y192" s="999"/>
      <c r="Z192" s="999"/>
      <c r="AA192" s="2081"/>
      <c r="AB192" s="615"/>
      <c r="AC192" s="615"/>
      <c r="AD192" s="615"/>
      <c r="AE192" s="615"/>
      <c r="AF192" s="615"/>
      <c r="AG192" s="615"/>
      <c r="AH192" s="615"/>
      <c r="AI192" s="615"/>
      <c r="AJ192" s="615"/>
      <c r="AK192" s="615"/>
      <c r="AL192" s="615"/>
      <c r="AM192" s="615"/>
      <c r="AN192" s="615"/>
      <c r="AO192" s="615"/>
      <c r="AP192" s="615"/>
      <c r="AQ192" s="615"/>
      <c r="AR192" s="615"/>
      <c r="AS192" s="615"/>
      <c r="AT192" s="615"/>
      <c r="AU192" s="615"/>
      <c r="AV192" s="615"/>
      <c r="AW192" s="615"/>
      <c r="AX192" s="615"/>
      <c r="AY192" s="615"/>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2116"/>
      <c r="CC192" s="2116"/>
      <c r="CD192" s="2116"/>
      <c r="CE192" s="2116"/>
      <c r="CF192" s="2116"/>
      <c r="CG192" s="2116"/>
      <c r="CH192" s="2116"/>
      <c r="CI192" s="2116"/>
      <c r="CJ192" s="2116"/>
      <c r="CK192" s="2116"/>
      <c r="CL192" s="2116"/>
      <c r="CM192" s="2116"/>
      <c r="CN192" s="2116"/>
      <c r="CO192" s="2116"/>
      <c r="CP192" s="2116"/>
      <c r="CQ192" s="2116"/>
      <c r="CR192" s="2116"/>
      <c r="CS192" s="2116"/>
      <c r="CT192" s="2116"/>
      <c r="CU192" s="2116"/>
      <c r="CV192" s="2116"/>
      <c r="CW192" s="2116"/>
      <c r="CX192" s="2116"/>
      <c r="CY192" s="2116"/>
      <c r="CZ192" s="2116"/>
    </row>
    <row r="193" s="399" customFormat="true" ht="15" customHeight="true" x14ac:dyDescent="0.2">
      <c r="A193" s="820"/>
      <c r="B193" s="846"/>
      <c r="C193" s="1004"/>
      <c r="D193" s="1005"/>
      <c r="E193" s="1005"/>
      <c r="F193" s="1005"/>
      <c r="G193" s="1006"/>
      <c r="H193" s="1007"/>
      <c r="I193" s="1005"/>
      <c r="J193" s="1005"/>
      <c r="K193" s="1005"/>
      <c r="L193" s="1008"/>
      <c r="M193" s="1009"/>
      <c r="N193" s="1005"/>
      <c r="O193" s="1005"/>
      <c r="P193" s="1005"/>
      <c r="Q193" s="1006"/>
      <c r="R193" s="1007"/>
      <c r="S193" s="1005"/>
      <c r="T193" s="1005"/>
      <c r="U193" s="1005"/>
      <c r="V193" s="1005"/>
      <c r="W193" s="1005"/>
      <c r="X193" s="1005"/>
      <c r="Y193" s="1005"/>
      <c r="Z193" s="1005"/>
      <c r="AA193" s="2082"/>
      <c r="AB193" s="615"/>
      <c r="AC193" s="615"/>
      <c r="AD193" s="615"/>
      <c r="AE193" s="615"/>
      <c r="AF193" s="615"/>
      <c r="AG193" s="615"/>
      <c r="AH193" s="615"/>
      <c r="AI193" s="615"/>
      <c r="AJ193" s="615"/>
      <c r="AK193" s="615"/>
      <c r="AL193" s="615"/>
      <c r="AM193" s="615"/>
      <c r="AN193" s="615"/>
      <c r="AO193" s="615"/>
      <c r="AP193" s="615"/>
      <c r="AQ193" s="615"/>
      <c r="AR193" s="615"/>
      <c r="AS193" s="615"/>
      <c r="AT193" s="615"/>
      <c r="AU193" s="615"/>
      <c r="AV193" s="615"/>
      <c r="AW193" s="615"/>
      <c r="AX193" s="615"/>
      <c r="AY193" s="615"/>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2116"/>
      <c r="CC193" s="2116"/>
      <c r="CD193" s="2116"/>
      <c r="CE193" s="2116"/>
      <c r="CF193" s="2116"/>
      <c r="CG193" s="2116"/>
      <c r="CH193" s="2116"/>
      <c r="CI193" s="2116"/>
      <c r="CJ193" s="2116"/>
      <c r="CK193" s="2116"/>
      <c r="CL193" s="2116"/>
      <c r="CM193" s="2116"/>
      <c r="CN193" s="2116"/>
      <c r="CO193" s="2116"/>
      <c r="CP193" s="2116"/>
      <c r="CQ193" s="2116"/>
      <c r="CR193" s="2116"/>
      <c r="CS193" s="2116"/>
      <c r="CT193" s="2116"/>
      <c r="CU193" s="2116"/>
      <c r="CV193" s="2116"/>
      <c r="CW193" s="2116"/>
      <c r="CX193" s="2116"/>
      <c r="CY193" s="2116"/>
      <c r="CZ193" s="2116"/>
    </row>
    <row r="194" s="399" customFormat="true" ht="15" customHeight="true" x14ac:dyDescent="0.2">
      <c r="A194" s="719"/>
      <c r="B194" s="842"/>
      <c r="C194" s="926"/>
      <c r="D194" s="888"/>
      <c r="E194" s="888"/>
      <c r="F194" s="888"/>
      <c r="G194" s="889"/>
      <c r="H194" s="927"/>
      <c r="I194" s="888"/>
      <c r="J194" s="888"/>
      <c r="K194" s="888"/>
      <c r="L194" s="928"/>
      <c r="M194" s="926"/>
      <c r="N194" s="888"/>
      <c r="O194" s="888"/>
      <c r="P194" s="888"/>
      <c r="Q194" s="889"/>
      <c r="R194" s="927"/>
      <c r="S194" s="888"/>
      <c r="T194" s="888"/>
      <c r="U194" s="888"/>
      <c r="V194" s="888"/>
      <c r="W194" s="888"/>
      <c r="X194" s="888"/>
      <c r="Y194" s="888"/>
      <c r="Z194" s="888"/>
      <c r="AA194" s="928"/>
      <c r="AB194" s="615"/>
      <c r="AC194" s="615"/>
      <c r="AD194" s="615"/>
      <c r="AE194" s="615"/>
      <c r="AF194" s="615"/>
      <c r="AG194" s="615"/>
      <c r="AH194" s="615"/>
      <c r="AI194" s="615"/>
      <c r="AJ194" s="615"/>
      <c r="AK194" s="615"/>
      <c r="AL194" s="615"/>
      <c r="AM194" s="615"/>
      <c r="AN194" s="615"/>
      <c r="AO194" s="615"/>
      <c r="AP194" s="615"/>
      <c r="AQ194" s="615"/>
      <c r="AR194" s="615"/>
      <c r="AS194" s="615"/>
      <c r="AT194" s="615"/>
      <c r="AU194" s="615"/>
      <c r="AV194" s="615"/>
      <c r="AW194" s="615"/>
      <c r="AX194" s="615"/>
      <c r="AY194" s="615"/>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2116"/>
      <c r="CC194" s="2116"/>
      <c r="CD194" s="2116"/>
      <c r="CE194" s="2116"/>
      <c r="CF194" s="2116"/>
      <c r="CG194" s="2116"/>
      <c r="CH194" s="2116"/>
      <c r="CI194" s="2116"/>
      <c r="CJ194" s="2116"/>
      <c r="CK194" s="2116"/>
      <c r="CL194" s="2116"/>
      <c r="CM194" s="2116"/>
      <c r="CN194" s="2116"/>
      <c r="CO194" s="2116"/>
      <c r="CP194" s="2116"/>
      <c r="CQ194" s="2116"/>
      <c r="CR194" s="2116"/>
      <c r="CS194" s="2116"/>
      <c r="CT194" s="2116"/>
      <c r="CU194" s="2116"/>
      <c r="CV194" s="2116"/>
      <c r="CW194" s="2116"/>
      <c r="CX194" s="2116"/>
      <c r="CY194" s="2116"/>
      <c r="CZ194" s="2116"/>
    </row>
    <row r="195" s="131" customFormat="true" ht="15" customHeight="true" x14ac:dyDescent="0.2">
      <c r="A195" s="719"/>
      <c r="B195" s="842"/>
      <c r="C195" s="926"/>
      <c r="D195" s="888"/>
      <c r="E195" s="888"/>
      <c r="F195" s="888"/>
      <c r="G195" s="889"/>
      <c r="H195" s="927"/>
      <c r="I195" s="888"/>
      <c r="J195" s="888"/>
      <c r="K195" s="888"/>
      <c r="L195" s="928"/>
      <c r="M195" s="926"/>
      <c r="N195" s="888"/>
      <c r="O195" s="888"/>
      <c r="P195" s="888"/>
      <c r="Q195" s="889"/>
      <c r="R195" s="927"/>
      <c r="S195" s="888"/>
      <c r="T195" s="888"/>
      <c r="U195" s="888"/>
      <c r="V195" s="888"/>
      <c r="W195" s="888"/>
      <c r="X195" s="888"/>
      <c r="Y195" s="888"/>
      <c r="Z195" s="888"/>
      <c r="AA195" s="928"/>
      <c r="AB195" s="615"/>
      <c r="AC195" s="615"/>
      <c r="AD195" s="615"/>
      <c r="AE195" s="615"/>
      <c r="AF195" s="615"/>
      <c r="AG195" s="615"/>
      <c r="AH195" s="615"/>
      <c r="AI195" s="615"/>
      <c r="AJ195" s="615"/>
      <c r="AK195" s="615"/>
      <c r="AL195" s="615"/>
      <c r="AM195" s="615"/>
      <c r="AN195" s="615"/>
      <c r="AO195" s="615"/>
      <c r="AP195" s="615"/>
      <c r="AQ195" s="615"/>
      <c r="AR195" s="615"/>
      <c r="AS195" s="615"/>
      <c r="AT195" s="615"/>
      <c r="AU195" s="615"/>
      <c r="AV195" s="615"/>
      <c r="AW195" s="615"/>
      <c r="AX195" s="615"/>
      <c r="AY195" s="615"/>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2116"/>
      <c r="CC195" s="2116"/>
      <c r="CD195" s="2116"/>
      <c r="CE195" s="2116"/>
      <c r="CF195" s="2116"/>
      <c r="CG195" s="2116"/>
      <c r="CH195" s="2116"/>
      <c r="CI195" s="2116"/>
      <c r="CJ195" s="2116"/>
      <c r="CK195" s="2116"/>
      <c r="CL195" s="2116"/>
      <c r="CM195" s="2116"/>
      <c r="CN195" s="2116"/>
      <c r="CO195" s="2116"/>
      <c r="CP195" s="2116"/>
      <c r="CQ195" s="2116"/>
      <c r="CR195" s="2116"/>
      <c r="CS195" s="2116"/>
      <c r="CT195" s="2116"/>
      <c r="CU195" s="2116"/>
      <c r="CV195" s="2116"/>
      <c r="CW195" s="2116"/>
      <c r="CX195" s="2116"/>
      <c r="CY195" s="2116"/>
      <c r="CZ195" s="2116"/>
    </row>
    <row r="196" s="131" customFormat="true" ht="15" customHeight="true" x14ac:dyDescent="0.2">
      <c r="A196" s="719"/>
      <c r="B196" s="842"/>
      <c r="C196" s="926"/>
      <c r="D196" s="888"/>
      <c r="E196" s="888"/>
      <c r="F196" s="888"/>
      <c r="G196" s="889"/>
      <c r="H196" s="927"/>
      <c r="I196" s="888"/>
      <c r="J196" s="888"/>
      <c r="K196" s="888"/>
      <c r="L196" s="928"/>
      <c r="M196" s="926"/>
      <c r="N196" s="888"/>
      <c r="O196" s="888"/>
      <c r="P196" s="888"/>
      <c r="Q196" s="889"/>
      <c r="R196" s="927"/>
      <c r="S196" s="888"/>
      <c r="T196" s="888"/>
      <c r="U196" s="888"/>
      <c r="V196" s="888"/>
      <c r="W196" s="888"/>
      <c r="X196" s="888"/>
      <c r="Y196" s="888"/>
      <c r="Z196" s="888"/>
      <c r="AA196" s="928"/>
      <c r="AB196" s="615"/>
      <c r="AC196" s="615"/>
      <c r="AD196" s="615"/>
      <c r="AE196" s="615"/>
      <c r="AF196" s="615"/>
      <c r="AG196" s="615"/>
      <c r="AH196" s="615"/>
      <c r="AI196" s="615"/>
      <c r="AJ196" s="615"/>
      <c r="AK196" s="615"/>
      <c r="AL196" s="615"/>
      <c r="AM196" s="615"/>
      <c r="AN196" s="615"/>
      <c r="AO196" s="615"/>
      <c r="AP196" s="615"/>
      <c r="AQ196" s="615"/>
      <c r="AR196" s="615"/>
      <c r="AS196" s="615"/>
      <c r="AT196" s="615"/>
      <c r="AU196" s="615"/>
      <c r="AV196" s="615"/>
      <c r="AW196" s="615"/>
      <c r="AX196" s="615"/>
      <c r="AY196" s="615"/>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2116"/>
      <c r="CC196" s="2116"/>
      <c r="CD196" s="2116"/>
      <c r="CE196" s="2116"/>
      <c r="CF196" s="2116"/>
      <c r="CG196" s="2116"/>
      <c r="CH196" s="2116"/>
      <c r="CI196" s="2116"/>
      <c r="CJ196" s="2116"/>
      <c r="CK196" s="2116"/>
      <c r="CL196" s="2116"/>
      <c r="CM196" s="2116"/>
      <c r="CN196" s="2116"/>
      <c r="CO196" s="2116"/>
      <c r="CP196" s="2116"/>
      <c r="CQ196" s="2116"/>
      <c r="CR196" s="2116"/>
      <c r="CS196" s="2116"/>
      <c r="CT196" s="2116"/>
      <c r="CU196" s="2116"/>
      <c r="CV196" s="2116"/>
      <c r="CW196" s="2116"/>
      <c r="CX196" s="2116"/>
      <c r="CY196" s="2116"/>
      <c r="CZ196" s="2116"/>
    </row>
    <row r="197" s="131" customFormat="true" ht="15" customHeight="true" x14ac:dyDescent="0.2">
      <c r="A197" s="719"/>
      <c r="B197" s="842"/>
      <c r="C197" s="926"/>
      <c r="D197" s="888"/>
      <c r="E197" s="888"/>
      <c r="F197" s="888"/>
      <c r="G197" s="889"/>
      <c r="H197" s="927"/>
      <c r="I197" s="888"/>
      <c r="J197" s="888"/>
      <c r="K197" s="888"/>
      <c r="L197" s="928"/>
      <c r="M197" s="926"/>
      <c r="N197" s="888"/>
      <c r="O197" s="888"/>
      <c r="P197" s="888"/>
      <c r="Q197" s="889"/>
      <c r="R197" s="927"/>
      <c r="S197" s="888"/>
      <c r="T197" s="888"/>
      <c r="U197" s="888"/>
      <c r="V197" s="888"/>
      <c r="W197" s="888"/>
      <c r="X197" s="888"/>
      <c r="Y197" s="888"/>
      <c r="Z197" s="888"/>
      <c r="AA197" s="928"/>
      <c r="AB197" s="615"/>
      <c r="AC197" s="615"/>
      <c r="AD197" s="615"/>
      <c r="AE197" s="615"/>
      <c r="AF197" s="615"/>
      <c r="AG197" s="615"/>
      <c r="AH197" s="615"/>
      <c r="AI197" s="615"/>
      <c r="AJ197" s="615"/>
      <c r="AK197" s="615"/>
      <c r="AL197" s="615"/>
      <c r="AM197" s="615"/>
      <c r="AN197" s="615"/>
      <c r="AO197" s="615"/>
      <c r="AP197" s="615"/>
      <c r="AQ197" s="615"/>
      <c r="AR197" s="615"/>
      <c r="AS197" s="615"/>
      <c r="AT197" s="615"/>
      <c r="AU197" s="615"/>
      <c r="AV197" s="615"/>
      <c r="AW197" s="615"/>
      <c r="AX197" s="615"/>
      <c r="AY197" s="615"/>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2116"/>
      <c r="CC197" s="2116"/>
      <c r="CD197" s="2116"/>
      <c r="CE197" s="2116"/>
      <c r="CF197" s="2116"/>
      <c r="CG197" s="2116"/>
      <c r="CH197" s="2116"/>
      <c r="CI197" s="2116"/>
      <c r="CJ197" s="2116"/>
      <c r="CK197" s="2116"/>
      <c r="CL197" s="2116"/>
      <c r="CM197" s="2116"/>
      <c r="CN197" s="2116"/>
      <c r="CO197" s="2116"/>
      <c r="CP197" s="2116"/>
      <c r="CQ197" s="2116"/>
      <c r="CR197" s="2116"/>
      <c r="CS197" s="2116"/>
      <c r="CT197" s="2116"/>
      <c r="CU197" s="2116"/>
      <c r="CV197" s="2116"/>
      <c r="CW197" s="2116"/>
      <c r="CX197" s="2116"/>
      <c r="CY197" s="2116"/>
      <c r="CZ197" s="2116"/>
    </row>
    <row r="198" s="131" customFormat="true" ht="15" customHeight="true" x14ac:dyDescent="0.2">
      <c r="A198" s="719"/>
      <c r="B198" s="842"/>
      <c r="C198" s="926"/>
      <c r="D198" s="888"/>
      <c r="E198" s="888"/>
      <c r="F198" s="888"/>
      <c r="G198" s="889"/>
      <c r="H198" s="927"/>
      <c r="I198" s="888"/>
      <c r="J198" s="888"/>
      <c r="K198" s="888"/>
      <c r="L198" s="928"/>
      <c r="M198" s="926"/>
      <c r="N198" s="888"/>
      <c r="O198" s="888"/>
      <c r="P198" s="888"/>
      <c r="Q198" s="889"/>
      <c r="R198" s="927"/>
      <c r="S198" s="888"/>
      <c r="T198" s="888"/>
      <c r="U198" s="888"/>
      <c r="V198" s="888"/>
      <c r="W198" s="888"/>
      <c r="X198" s="888"/>
      <c r="Y198" s="888"/>
      <c r="Z198" s="888"/>
      <c r="AA198" s="928"/>
      <c r="AB198" s="615"/>
      <c r="AC198" s="615"/>
      <c r="AD198" s="615"/>
      <c r="AE198" s="615"/>
      <c r="AF198" s="615"/>
      <c r="AG198" s="615"/>
      <c r="AH198" s="615"/>
      <c r="AI198" s="615"/>
      <c r="AJ198" s="615"/>
      <c r="AK198" s="615"/>
      <c r="AL198" s="615"/>
      <c r="AM198" s="615"/>
      <c r="AN198" s="615"/>
      <c r="AO198" s="615"/>
      <c r="AP198" s="615"/>
      <c r="AQ198" s="615"/>
      <c r="AR198" s="615"/>
      <c r="AS198" s="615"/>
      <c r="AT198" s="615"/>
      <c r="AU198" s="615"/>
      <c r="AV198" s="615"/>
      <c r="AW198" s="615"/>
      <c r="AX198" s="615"/>
      <c r="AY198" s="615"/>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2116"/>
      <c r="CC198" s="2116"/>
      <c r="CD198" s="2116"/>
      <c r="CE198" s="2116"/>
      <c r="CF198" s="2116"/>
      <c r="CG198" s="2116"/>
      <c r="CH198" s="2116"/>
      <c r="CI198" s="2116"/>
      <c r="CJ198" s="2116"/>
      <c r="CK198" s="2116"/>
      <c r="CL198" s="2116"/>
      <c r="CM198" s="2116"/>
      <c r="CN198" s="2116"/>
      <c r="CO198" s="2116"/>
      <c r="CP198" s="2116"/>
      <c r="CQ198" s="2116"/>
      <c r="CR198" s="2116"/>
      <c r="CS198" s="2116"/>
      <c r="CT198" s="2116"/>
      <c r="CU198" s="2116"/>
      <c r="CV198" s="2116"/>
      <c r="CW198" s="2116"/>
      <c r="CX198" s="2116"/>
      <c r="CY198" s="2116"/>
      <c r="CZ198" s="2116"/>
    </row>
    <row r="199" s="131" customFormat="true" ht="15" customHeight="true" x14ac:dyDescent="0.2">
      <c r="A199" s="719"/>
      <c r="B199" s="842"/>
      <c r="C199" s="926"/>
      <c r="D199" s="888"/>
      <c r="E199" s="888"/>
      <c r="F199" s="888"/>
      <c r="G199" s="889"/>
      <c r="H199" s="927"/>
      <c r="I199" s="888"/>
      <c r="J199" s="888"/>
      <c r="K199" s="888"/>
      <c r="L199" s="928"/>
      <c r="M199" s="926"/>
      <c r="N199" s="888"/>
      <c r="O199" s="888"/>
      <c r="P199" s="888"/>
      <c r="Q199" s="889"/>
      <c r="R199" s="927"/>
      <c r="S199" s="888"/>
      <c r="T199" s="888"/>
      <c r="U199" s="888"/>
      <c r="V199" s="888"/>
      <c r="W199" s="888"/>
      <c r="X199" s="888"/>
      <c r="Y199" s="888"/>
      <c r="Z199" s="888"/>
      <c r="AA199" s="928"/>
      <c r="AB199" s="615"/>
      <c r="AC199" s="615"/>
      <c r="AD199" s="615"/>
      <c r="AE199" s="615"/>
      <c r="AF199" s="615"/>
      <c r="AG199" s="615"/>
      <c r="AH199" s="615"/>
      <c r="AI199" s="615"/>
      <c r="AJ199" s="615"/>
      <c r="AK199" s="615"/>
      <c r="AL199" s="615"/>
      <c r="AM199" s="615"/>
      <c r="AN199" s="615"/>
      <c r="AO199" s="615"/>
      <c r="AP199" s="615"/>
      <c r="AQ199" s="615"/>
      <c r="AR199" s="615"/>
      <c r="AS199" s="615"/>
      <c r="AT199" s="615"/>
      <c r="AU199" s="615"/>
      <c r="AV199" s="615"/>
      <c r="AW199" s="615"/>
      <c r="AX199" s="615"/>
      <c r="AY199" s="615"/>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2116"/>
      <c r="CC199" s="2116"/>
      <c r="CD199" s="2116"/>
      <c r="CE199" s="2116"/>
      <c r="CF199" s="2116"/>
      <c r="CG199" s="2116"/>
      <c r="CH199" s="2116"/>
      <c r="CI199" s="2116"/>
      <c r="CJ199" s="2116"/>
      <c r="CK199" s="2116"/>
      <c r="CL199" s="2116"/>
      <c r="CM199" s="2116"/>
      <c r="CN199" s="2116"/>
      <c r="CO199" s="2116"/>
      <c r="CP199" s="2116"/>
      <c r="CQ199" s="2116"/>
      <c r="CR199" s="2116"/>
      <c r="CS199" s="2116"/>
      <c r="CT199" s="2116"/>
      <c r="CU199" s="2116"/>
      <c r="CV199" s="2116"/>
      <c r="CW199" s="2116"/>
      <c r="CX199" s="2116"/>
      <c r="CY199" s="2116"/>
      <c r="CZ199" s="2116"/>
    </row>
    <row r="200" s="131" customFormat="true" ht="15" customHeight="true" x14ac:dyDescent="0.2">
      <c r="A200" s="719"/>
      <c r="B200" s="842"/>
      <c r="C200" s="926"/>
      <c r="D200" s="888"/>
      <c r="E200" s="888"/>
      <c r="F200" s="888"/>
      <c r="G200" s="889"/>
      <c r="H200" s="927"/>
      <c r="I200" s="888"/>
      <c r="J200" s="888"/>
      <c r="K200" s="888"/>
      <c r="L200" s="928"/>
      <c r="M200" s="926"/>
      <c r="N200" s="888"/>
      <c r="O200" s="888"/>
      <c r="P200" s="888"/>
      <c r="Q200" s="889"/>
      <c r="R200" s="927"/>
      <c r="S200" s="888"/>
      <c r="T200" s="888"/>
      <c r="U200" s="888"/>
      <c r="V200" s="888"/>
      <c r="W200" s="888"/>
      <c r="X200" s="888"/>
      <c r="Y200" s="888"/>
      <c r="Z200" s="888"/>
      <c r="AA200" s="928"/>
      <c r="AB200" s="615"/>
      <c r="AC200" s="615"/>
      <c r="AD200" s="615"/>
      <c r="AE200" s="615"/>
      <c r="AF200" s="615"/>
      <c r="AG200" s="615"/>
      <c r="AH200" s="615"/>
      <c r="AI200" s="615"/>
      <c r="AJ200" s="615"/>
      <c r="AK200" s="615"/>
      <c r="AL200" s="615"/>
      <c r="AM200" s="615"/>
      <c r="AN200" s="615"/>
      <c r="AO200" s="615"/>
      <c r="AP200" s="615"/>
      <c r="AQ200" s="615"/>
      <c r="AR200" s="615"/>
      <c r="AS200" s="615"/>
      <c r="AT200" s="615"/>
      <c r="AU200" s="615"/>
      <c r="AV200" s="615"/>
      <c r="AW200" s="615"/>
      <c r="AX200" s="615"/>
      <c r="AY200" s="615"/>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2116"/>
      <c r="CC200" s="2116"/>
      <c r="CD200" s="2116"/>
      <c r="CE200" s="2116"/>
      <c r="CF200" s="2116"/>
      <c r="CG200" s="2116"/>
      <c r="CH200" s="2116"/>
      <c r="CI200" s="2116"/>
      <c r="CJ200" s="2116"/>
      <c r="CK200" s="2116"/>
      <c r="CL200" s="2116"/>
      <c r="CM200" s="2116"/>
      <c r="CN200" s="2116"/>
      <c r="CO200" s="2116"/>
      <c r="CP200" s="2116"/>
      <c r="CQ200" s="2116"/>
      <c r="CR200" s="2116"/>
      <c r="CS200" s="2116"/>
      <c r="CT200" s="2116"/>
      <c r="CU200" s="2116"/>
      <c r="CV200" s="2116"/>
      <c r="CW200" s="2116"/>
      <c r="CX200" s="2116"/>
      <c r="CY200" s="2116"/>
      <c r="CZ200" s="2116"/>
    </row>
    <row r="201" s="131" customFormat="true" ht="15" customHeight="true" x14ac:dyDescent="0.2">
      <c r="A201" s="719"/>
      <c r="B201" s="842"/>
      <c r="C201" s="926"/>
      <c r="D201" s="888"/>
      <c r="E201" s="888"/>
      <c r="F201" s="888"/>
      <c r="G201" s="889"/>
      <c r="H201" s="927"/>
      <c r="I201" s="888"/>
      <c r="J201" s="888"/>
      <c r="K201" s="888"/>
      <c r="L201" s="928"/>
      <c r="M201" s="926"/>
      <c r="N201" s="888"/>
      <c r="O201" s="888"/>
      <c r="P201" s="888"/>
      <c r="Q201" s="889"/>
      <c r="R201" s="927"/>
      <c r="S201" s="888"/>
      <c r="T201" s="888"/>
      <c r="U201" s="888"/>
      <c r="V201" s="888"/>
      <c r="W201" s="888"/>
      <c r="X201" s="888"/>
      <c r="Y201" s="888"/>
      <c r="Z201" s="888"/>
      <c r="AA201" s="928"/>
      <c r="AB201" s="615"/>
      <c r="AC201" s="615"/>
      <c r="AD201" s="615"/>
      <c r="AE201" s="615"/>
      <c r="AF201" s="615"/>
      <c r="AG201" s="615"/>
      <c r="AH201" s="615"/>
      <c r="AI201" s="615"/>
      <c r="AJ201" s="615"/>
      <c r="AK201" s="615"/>
      <c r="AL201" s="615"/>
      <c r="AM201" s="615"/>
      <c r="AN201" s="615"/>
      <c r="AO201" s="615"/>
      <c r="AP201" s="615"/>
      <c r="AQ201" s="615"/>
      <c r="AR201" s="615"/>
      <c r="AS201" s="615"/>
      <c r="AT201" s="615"/>
      <c r="AU201" s="615"/>
      <c r="AV201" s="615"/>
      <c r="AW201" s="615"/>
      <c r="AX201" s="615"/>
      <c r="AY201" s="615"/>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2116"/>
      <c r="CC201" s="2116"/>
      <c r="CD201" s="2116"/>
      <c r="CE201" s="2116"/>
      <c r="CF201" s="2116"/>
      <c r="CG201" s="2116"/>
      <c r="CH201" s="2116"/>
      <c r="CI201" s="2116"/>
      <c r="CJ201" s="2116"/>
      <c r="CK201" s="2116"/>
      <c r="CL201" s="2116"/>
      <c r="CM201" s="2116"/>
      <c r="CN201" s="2116"/>
      <c r="CO201" s="2116"/>
      <c r="CP201" s="2116"/>
      <c r="CQ201" s="2116"/>
      <c r="CR201" s="2116"/>
      <c r="CS201" s="2116"/>
      <c r="CT201" s="2116"/>
      <c r="CU201" s="2116"/>
      <c r="CV201" s="2116"/>
      <c r="CW201" s="2116"/>
      <c r="CX201" s="2116"/>
      <c r="CY201" s="2116"/>
      <c r="CZ201" s="2116"/>
    </row>
    <row r="202" s="131" customFormat="true" ht="15" customHeight="true" x14ac:dyDescent="0.2">
      <c r="A202" s="719"/>
      <c r="B202" s="842"/>
      <c r="C202" s="926"/>
      <c r="D202" s="888"/>
      <c r="E202" s="888"/>
      <c r="F202" s="888"/>
      <c r="G202" s="889"/>
      <c r="H202" s="927"/>
      <c r="I202" s="888"/>
      <c r="J202" s="888"/>
      <c r="K202" s="888"/>
      <c r="L202" s="928"/>
      <c r="M202" s="926"/>
      <c r="N202" s="888"/>
      <c r="O202" s="888"/>
      <c r="P202" s="888"/>
      <c r="Q202" s="889"/>
      <c r="R202" s="927"/>
      <c r="S202" s="888"/>
      <c r="T202" s="888"/>
      <c r="U202" s="888"/>
      <c r="V202" s="888"/>
      <c r="W202" s="888"/>
      <c r="X202" s="888"/>
      <c r="Y202" s="888"/>
      <c r="Z202" s="888"/>
      <c r="AA202" s="928"/>
      <c r="AB202" s="615"/>
      <c r="AC202" s="615"/>
      <c r="AD202" s="615"/>
      <c r="AE202" s="615"/>
      <c r="AF202" s="615"/>
      <c r="AG202" s="615"/>
      <c r="AH202" s="615"/>
      <c r="AI202" s="615"/>
      <c r="AJ202" s="615"/>
      <c r="AK202" s="615"/>
      <c r="AL202" s="615"/>
      <c r="AM202" s="615"/>
      <c r="AN202" s="615"/>
      <c r="AO202" s="615"/>
      <c r="AP202" s="615"/>
      <c r="AQ202" s="615"/>
      <c r="AR202" s="615"/>
      <c r="AS202" s="615"/>
      <c r="AT202" s="615"/>
      <c r="AU202" s="615"/>
      <c r="AV202" s="615"/>
      <c r="AW202" s="615"/>
      <c r="AX202" s="615"/>
      <c r="AY202" s="615"/>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2116"/>
      <c r="CC202" s="2116"/>
      <c r="CD202" s="2116"/>
      <c r="CE202" s="2116"/>
      <c r="CF202" s="2116"/>
      <c r="CG202" s="2116"/>
      <c r="CH202" s="2116"/>
      <c r="CI202" s="2116"/>
      <c r="CJ202" s="2116"/>
      <c r="CK202" s="2116"/>
      <c r="CL202" s="2116"/>
      <c r="CM202" s="2116"/>
      <c r="CN202" s="2116"/>
      <c r="CO202" s="2116"/>
      <c r="CP202" s="2116"/>
      <c r="CQ202" s="2116"/>
      <c r="CR202" s="2116"/>
      <c r="CS202" s="2116"/>
      <c r="CT202" s="2116"/>
      <c r="CU202" s="2116"/>
      <c r="CV202" s="2116"/>
      <c r="CW202" s="2116"/>
      <c r="CX202" s="2116"/>
      <c r="CY202" s="2116"/>
      <c r="CZ202" s="2116"/>
    </row>
    <row r="203" s="643" customFormat="true" ht="15" customHeight="true" x14ac:dyDescent="0.2">
      <c r="A203" s="1336"/>
      <c r="B203" s="1489"/>
      <c r="C203" s="1439"/>
      <c r="D203" s="1440"/>
      <c r="E203" s="1440"/>
      <c r="F203" s="1440"/>
      <c r="G203" s="1441"/>
      <c r="H203" s="1442"/>
      <c r="I203" s="1440"/>
      <c r="J203" s="1440"/>
      <c r="K203" s="1440"/>
      <c r="L203" s="1443"/>
      <c r="M203" s="1444"/>
      <c r="N203" s="1440"/>
      <c r="O203" s="1440"/>
      <c r="P203" s="1440"/>
      <c r="Q203" s="1441"/>
      <c r="R203" s="1442"/>
      <c r="S203" s="1440"/>
      <c r="T203" s="1440"/>
      <c r="U203" s="1440"/>
      <c r="V203" s="1440"/>
      <c r="W203" s="1440"/>
      <c r="X203" s="1440"/>
      <c r="Y203" s="1440"/>
      <c r="Z203" s="1440"/>
      <c r="AA203" s="2162"/>
      <c r="AB203" s="615"/>
      <c r="AC203" s="615"/>
      <c r="AD203" s="615"/>
      <c r="AE203" s="615"/>
      <c r="AF203" s="615"/>
      <c r="AG203" s="615"/>
      <c r="AH203" s="615"/>
      <c r="AI203" s="615"/>
      <c r="AJ203" s="615"/>
      <c r="AK203" s="615"/>
      <c r="AL203" s="615"/>
      <c r="AM203" s="615"/>
      <c r="AN203" s="615"/>
      <c r="AO203" s="615"/>
      <c r="AP203" s="615"/>
      <c r="AQ203" s="615"/>
      <c r="AR203" s="615"/>
      <c r="AS203" s="615"/>
      <c r="AT203" s="615"/>
      <c r="AU203" s="615"/>
      <c r="AV203" s="615"/>
      <c r="AW203" s="615"/>
      <c r="AX203" s="615"/>
      <c r="AY203" s="615"/>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2116"/>
      <c r="CC203" s="2116"/>
      <c r="CD203" s="2116"/>
      <c r="CE203" s="2116"/>
      <c r="CF203" s="2116"/>
      <c r="CG203" s="2116"/>
      <c r="CH203" s="2116"/>
      <c r="CI203" s="2116"/>
      <c r="CJ203" s="2116"/>
      <c r="CK203" s="2116"/>
      <c r="CL203" s="2116"/>
      <c r="CM203" s="2116"/>
      <c r="CN203" s="2116"/>
      <c r="CO203" s="2116"/>
      <c r="CP203" s="2116"/>
      <c r="CQ203" s="2116"/>
      <c r="CR203" s="2116"/>
      <c r="CS203" s="2116"/>
      <c r="CT203" s="2116"/>
      <c r="CU203" s="2116"/>
      <c r="CV203" s="2116"/>
      <c r="CW203" s="2116"/>
      <c r="CX203" s="2116"/>
      <c r="CY203" s="2116"/>
      <c r="CZ203" s="2116"/>
    </row>
    <row r="204" s="643" customFormat="true" ht="15" customHeight="true" x14ac:dyDescent="0.2">
      <c r="A204" s="1336"/>
      <c r="B204" s="1489"/>
      <c r="C204" s="1439"/>
      <c r="D204" s="1440"/>
      <c r="E204" s="1440"/>
      <c r="F204" s="1440"/>
      <c r="G204" s="1441"/>
      <c r="H204" s="1442"/>
      <c r="I204" s="1440"/>
      <c r="J204" s="1440"/>
      <c r="K204" s="1440"/>
      <c r="L204" s="1443"/>
      <c r="M204" s="1444"/>
      <c r="N204" s="1440"/>
      <c r="O204" s="1440"/>
      <c r="P204" s="1440"/>
      <c r="Q204" s="1441"/>
      <c r="R204" s="1442"/>
      <c r="S204" s="1440"/>
      <c r="T204" s="1440"/>
      <c r="U204" s="1440"/>
      <c r="V204" s="1440"/>
      <c r="W204" s="1440"/>
      <c r="X204" s="1440"/>
      <c r="Y204" s="1440"/>
      <c r="Z204" s="1440"/>
      <c r="AA204" s="2162"/>
      <c r="AB204" s="615"/>
      <c r="AC204" s="615"/>
      <c r="AD204" s="615"/>
      <c r="AE204" s="615"/>
      <c r="AF204" s="615"/>
      <c r="AG204" s="615"/>
      <c r="AH204" s="615"/>
      <c r="AI204" s="615"/>
      <c r="AJ204" s="615"/>
      <c r="AK204" s="615"/>
      <c r="AL204" s="615"/>
      <c r="AM204" s="615"/>
      <c r="AN204" s="615"/>
      <c r="AO204" s="615"/>
      <c r="AP204" s="615"/>
      <c r="AQ204" s="615"/>
      <c r="AR204" s="615"/>
      <c r="AS204" s="615"/>
      <c r="AT204" s="615"/>
      <c r="AU204" s="615"/>
      <c r="AV204" s="615"/>
      <c r="AW204" s="615"/>
      <c r="AX204" s="615"/>
      <c r="AY204" s="615"/>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2116"/>
      <c r="CC204" s="2116"/>
      <c r="CD204" s="2116"/>
      <c r="CE204" s="2116"/>
      <c r="CF204" s="2116"/>
      <c r="CG204" s="2116"/>
      <c r="CH204" s="2116"/>
      <c r="CI204" s="2116"/>
      <c r="CJ204" s="2116"/>
      <c r="CK204" s="2116"/>
      <c r="CL204" s="2116"/>
      <c r="CM204" s="2116"/>
      <c r="CN204" s="2116"/>
      <c r="CO204" s="2116"/>
      <c r="CP204" s="2116"/>
      <c r="CQ204" s="2116"/>
      <c r="CR204" s="2116"/>
      <c r="CS204" s="2116"/>
      <c r="CT204" s="2116"/>
      <c r="CU204" s="2116"/>
      <c r="CV204" s="2116"/>
      <c r="CW204" s="2116"/>
      <c r="CX204" s="2116"/>
      <c r="CY204" s="2116"/>
      <c r="CZ204" s="2116"/>
    </row>
    <row r="205" s="643" customFormat="true" ht="15" customHeight="true" x14ac:dyDescent="0.2">
      <c r="A205" s="1345"/>
      <c r="B205" s="1491"/>
      <c r="C205" s="1463"/>
      <c r="D205" s="1464"/>
      <c r="E205" s="1464"/>
      <c r="F205" s="1464"/>
      <c r="G205" s="1465"/>
      <c r="H205" s="1466"/>
      <c r="I205" s="1464"/>
      <c r="J205" s="1464"/>
      <c r="K205" s="1464"/>
      <c r="L205" s="1467"/>
      <c r="M205" s="1468"/>
      <c r="N205" s="1464"/>
      <c r="O205" s="1464"/>
      <c r="P205" s="1464"/>
      <c r="Q205" s="1465"/>
      <c r="R205" s="1466"/>
      <c r="S205" s="1464"/>
      <c r="T205" s="1464"/>
      <c r="U205" s="1464"/>
      <c r="V205" s="1464"/>
      <c r="W205" s="1464"/>
      <c r="X205" s="1464"/>
      <c r="Y205" s="1464"/>
      <c r="Z205" s="1464"/>
      <c r="AA205" s="2168"/>
      <c r="AB205" s="615"/>
      <c r="AC205" s="615"/>
      <c r="AD205" s="615"/>
      <c r="AE205" s="615"/>
      <c r="AF205" s="615"/>
      <c r="AG205" s="615"/>
      <c r="AH205" s="615"/>
      <c r="AI205" s="615"/>
      <c r="AJ205" s="615"/>
      <c r="AK205" s="615"/>
      <c r="AL205" s="615"/>
      <c r="AM205" s="615"/>
      <c r="AN205" s="615"/>
      <c r="AO205" s="615"/>
      <c r="AP205" s="615"/>
      <c r="AQ205" s="615"/>
      <c r="AR205" s="615"/>
      <c r="AS205" s="615"/>
      <c r="AT205" s="615"/>
      <c r="AU205" s="615"/>
      <c r="AV205" s="615"/>
      <c r="AW205" s="615"/>
      <c r="AX205" s="615"/>
      <c r="AY205" s="615"/>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2116"/>
      <c r="CC205" s="2116"/>
      <c r="CD205" s="2116"/>
      <c r="CE205" s="2116"/>
      <c r="CF205" s="2116"/>
      <c r="CG205" s="2116"/>
      <c r="CH205" s="2116"/>
      <c r="CI205" s="2116"/>
      <c r="CJ205" s="2116"/>
      <c r="CK205" s="2116"/>
      <c r="CL205" s="2116"/>
      <c r="CM205" s="2116"/>
      <c r="CN205" s="2116"/>
      <c r="CO205" s="2116"/>
      <c r="CP205" s="2116"/>
      <c r="CQ205" s="2116"/>
      <c r="CR205" s="2116"/>
      <c r="CS205" s="2116"/>
      <c r="CT205" s="2116"/>
      <c r="CU205" s="2116"/>
      <c r="CV205" s="2116"/>
      <c r="CW205" s="2116"/>
      <c r="CX205" s="2116"/>
      <c r="CY205" s="2116"/>
      <c r="CZ205" s="2116"/>
    </row>
    <row r="206" s="643" customFormat="true" ht="250.15" customHeight="true" x14ac:dyDescent="0.2">
      <c r="B206" s="647"/>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02" t="str">
        <f>A1026</f>
        <v>Haiti</v>
      </c>
      <c r="B208" s="2403"/>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2006</v>
      </c>
      <c r="B209" s="139"/>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DHS06</v>
      </c>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51"/>
      <c r="B216" s="649"/>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51"/>
      <c r="B217" s="650"/>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51"/>
      <c r="B218" s="649"/>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52"/>
      <c r="B219" s="653"/>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9" customFormat="true" ht="15" customHeight="true" x14ac:dyDescent="0.2">
      <c r="A220" s="114" t="s">
        <v>86</v>
      </c>
      <c r="B220" s="206"/>
      <c r="C220" s="2404" t="s">
        <v>114</v>
      </c>
      <c r="D220" s="2405"/>
      <c r="E220" s="2405"/>
      <c r="F220" s="2405"/>
      <c r="G220" s="2406"/>
      <c r="H220" s="2590" t="s">
        <v>38</v>
      </c>
      <c r="I220" s="2591"/>
      <c r="J220" s="2591"/>
      <c r="K220" s="2591"/>
      <c r="L220" s="2592"/>
      <c r="M220" s="2593" t="s">
        <v>37</v>
      </c>
      <c r="N220" s="2594"/>
      <c r="O220" s="2594"/>
      <c r="P220" s="2594"/>
      <c r="Q220" s="2595"/>
      <c r="R220" s="2137" t="s">
        <v>137</v>
      </c>
      <c r="S220" s="2148"/>
      <c r="T220" s="2148"/>
      <c r="U220" s="2148"/>
      <c r="V220" s="2148"/>
      <c r="W220" s="2148"/>
      <c r="X220" s="2148"/>
      <c r="Y220" s="2148"/>
      <c r="Z220" s="2148"/>
      <c r="AA220" s="2149"/>
      <c r="AB220" s="615"/>
      <c r="AC220" s="615"/>
      <c r="AD220" s="615"/>
      <c r="AE220" s="615"/>
      <c r="AF220" s="615"/>
      <c r="AG220" s="615"/>
      <c r="AH220" s="615"/>
      <c r="AI220" s="615"/>
      <c r="AJ220" s="615"/>
      <c r="AK220" s="615"/>
      <c r="AL220" s="615"/>
      <c r="AM220" s="615"/>
      <c r="AN220" s="615"/>
      <c r="AO220" s="615"/>
      <c r="AP220" s="615"/>
      <c r="AQ220" s="615"/>
      <c r="AR220" s="615"/>
      <c r="AS220" s="615"/>
      <c r="AT220" s="615"/>
      <c r="AU220" s="615"/>
      <c r="AV220" s="615"/>
      <c r="AW220" s="615"/>
      <c r="AX220" s="615"/>
      <c r="AY220" s="615"/>
      <c r="AZ220" s="216"/>
      <c r="BA220" s="217" t="s">
        <v>128</v>
      </c>
      <c r="BB220" s="114" t="s">
        <v>86</v>
      </c>
      <c r="BC220" s="2516" t="s">
        <v>114</v>
      </c>
      <c r="BD220" s="2517"/>
      <c r="BE220" s="2517"/>
      <c r="BF220" s="2517"/>
      <c r="BG220" s="2518"/>
      <c r="BH220" s="2519" t="s">
        <v>38</v>
      </c>
      <c r="BI220" s="2517"/>
      <c r="BJ220" s="2517"/>
      <c r="BK220" s="2517"/>
      <c r="BL220" s="2518"/>
      <c r="BM220" s="2519" t="s">
        <v>37</v>
      </c>
      <c r="BN220" s="2517"/>
      <c r="BO220" s="2517"/>
      <c r="BP220" s="2517"/>
      <c r="BQ220" s="2520"/>
      <c r="BR220" s="2034" t="s">
        <v>137</v>
      </c>
      <c r="BS220" s="2035"/>
      <c r="BT220" s="2035"/>
      <c r="BU220" s="2035"/>
      <c r="BV220" s="2035"/>
      <c r="BW220" s="2035"/>
      <c r="BX220" s="2035"/>
      <c r="BY220" s="2036"/>
      <c r="BZ220" s="313"/>
      <c r="CA220" s="313"/>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9" customFormat="true" ht="36" x14ac:dyDescent="0.2">
      <c r="A221" s="190" t="s">
        <v>87</v>
      </c>
      <c r="B221" s="247"/>
      <c r="C221" s="285" t="s">
        <v>0</v>
      </c>
      <c r="D221" s="286" t="s">
        <v>1</v>
      </c>
      <c r="E221" s="286" t="s">
        <v>2</v>
      </c>
      <c r="F221" s="286" t="s">
        <v>3</v>
      </c>
      <c r="G221" s="287" t="s">
        <v>4</v>
      </c>
      <c r="H221" s="1318" t="s">
        <v>0</v>
      </c>
      <c r="I221" s="1286" t="s">
        <v>1</v>
      </c>
      <c r="J221" s="1286" t="s">
        <v>2</v>
      </c>
      <c r="K221" s="1286" t="s">
        <v>3</v>
      </c>
      <c r="L221" s="1287" t="s">
        <v>4</v>
      </c>
      <c r="M221" s="1308" t="s">
        <v>0</v>
      </c>
      <c r="N221" s="1286" t="s">
        <v>1</v>
      </c>
      <c r="O221" s="1286" t="s">
        <v>2</v>
      </c>
      <c r="P221" s="1286" t="s">
        <v>3</v>
      </c>
      <c r="Q221" s="1330" t="s">
        <v>4</v>
      </c>
      <c r="R221" s="1318" t="s">
        <v>238</v>
      </c>
      <c r="S221" s="1286" t="s">
        <v>239</v>
      </c>
      <c r="T221" s="1286" t="s">
        <v>150</v>
      </c>
      <c r="U221" s="1286" t="s">
        <v>240</v>
      </c>
      <c r="V221" s="1286" t="s">
        <v>241</v>
      </c>
      <c r="W221" s="1286" t="s">
        <v>242</v>
      </c>
      <c r="X221" s="1286" t="s">
        <v>243</v>
      </c>
      <c r="Y221" s="1286" t="s">
        <v>244</v>
      </c>
      <c r="Z221" s="1286" t="s">
        <v>245</v>
      </c>
      <c r="AA221" s="1288" t="s">
        <v>246</v>
      </c>
      <c r="AB221" s="615"/>
      <c r="AC221" s="615"/>
      <c r="AD221" s="615"/>
      <c r="AE221" s="615"/>
      <c r="AF221" s="615"/>
      <c r="AG221" s="615"/>
      <c r="AH221" s="615"/>
      <c r="AI221" s="615"/>
      <c r="AJ221" s="615"/>
      <c r="AK221" s="615"/>
      <c r="AL221" s="615"/>
      <c r="AM221" s="615"/>
      <c r="AN221" s="615"/>
      <c r="AO221" s="615"/>
      <c r="AP221" s="615"/>
      <c r="AQ221" s="615"/>
      <c r="AR221" s="615"/>
      <c r="AS221" s="615"/>
      <c r="AT221" s="615"/>
      <c r="AU221" s="615"/>
      <c r="AV221" s="615"/>
      <c r="AW221" s="615"/>
      <c r="AX221" s="615"/>
      <c r="AY221" s="615"/>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238</v>
      </c>
      <c r="BS221" s="176" t="s">
        <v>239</v>
      </c>
      <c r="BT221" s="176" t="s">
        <v>150</v>
      </c>
      <c r="BU221" s="176" t="s">
        <v>240</v>
      </c>
      <c r="BV221" s="176" t="s">
        <v>241</v>
      </c>
      <c r="BW221" s="176" t="s">
        <v>242</v>
      </c>
      <c r="BX221" s="176" t="s">
        <v>243</v>
      </c>
      <c r="BY221" s="177" t="s">
        <v>244</v>
      </c>
      <c r="BZ221" s="177" t="s">
        <v>245</v>
      </c>
      <c r="CA221" s="177" t="s">
        <v>246</v>
      </c>
      <c r="CB221" s="2117"/>
      <c r="CC221" s="2117"/>
      <c r="CD221" s="2117"/>
      <c r="CE221" s="2117"/>
      <c r="CF221" s="2117"/>
      <c r="CG221" s="2117"/>
      <c r="CH221" s="2117"/>
      <c r="CI221" s="2117"/>
      <c r="CJ221" s="2117"/>
      <c r="CK221" s="2117"/>
      <c r="CL221" s="2117"/>
      <c r="CM221" s="2117"/>
      <c r="CN221" s="2117"/>
      <c r="CO221" s="2117"/>
      <c r="CP221" s="2117"/>
      <c r="CQ221" s="2117"/>
      <c r="CR221" s="2117"/>
      <c r="CS221" s="2117"/>
      <c r="CT221" s="2117"/>
      <c r="CU221" s="2117"/>
      <c r="CV221" s="2117"/>
      <c r="CW221" s="2117"/>
      <c r="CX221" s="2117"/>
      <c r="CY221" s="2117"/>
      <c r="CZ221" s="2117"/>
    </row>
    <row r="222" s="399" customFormat="true" ht="15" customHeight="true" x14ac:dyDescent="0.2">
      <c r="A222" s="2578" t="s">
        <v>36</v>
      </c>
      <c r="B222" s="1492" t="s">
        <v>15</v>
      </c>
      <c r="C222" s="1103" t="s">
        <v>35</v>
      </c>
      <c r="D222" s="1117" t="s">
        <v>35</v>
      </c>
      <c r="E222" s="1117" t="s">
        <v>35</v>
      </c>
      <c r="F222" s="1117" t="s">
        <v>35</v>
      </c>
      <c r="G222" s="1131" t="s">
        <v>35</v>
      </c>
      <c r="H222" s="1145" t="s">
        <v>35</v>
      </c>
      <c r="I222" s="1117" t="s">
        <v>35</v>
      </c>
      <c r="J222" s="1117" t="s">
        <v>35</v>
      </c>
      <c r="K222" s="1117" t="s">
        <v>35</v>
      </c>
      <c r="L222" s="1159" t="s">
        <v>35</v>
      </c>
      <c r="M222" s="1103" t="s">
        <v>35</v>
      </c>
      <c r="N222" s="1117" t="s">
        <v>35</v>
      </c>
      <c r="O222" s="1117" t="s">
        <v>35</v>
      </c>
      <c r="P222" s="1117" t="s">
        <v>35</v>
      </c>
      <c r="Q222" s="1131" t="s">
        <v>35</v>
      </c>
      <c r="R222" s="1145" t="s">
        <v>35</v>
      </c>
      <c r="S222" s="1117" t="s">
        <v>35</v>
      </c>
      <c r="T222" s="1117" t="s">
        <v>35</v>
      </c>
      <c r="U222" s="1117" t="s">
        <v>35</v>
      </c>
      <c r="V222" s="1117" t="s">
        <v>35</v>
      </c>
      <c r="W222" s="1117" t="s">
        <v>35</v>
      </c>
      <c r="X222" s="1117" t="s">
        <v>35</v>
      </c>
      <c r="Y222" s="1117" t="s">
        <v>35</v>
      </c>
      <c r="Z222" s="1117" t="s">
        <v>35</v>
      </c>
      <c r="AA222" s="1159" t="s">
        <v>35</v>
      </c>
      <c r="AB222" s="615"/>
      <c r="AC222" s="615"/>
      <c r="AD222" s="615"/>
      <c r="AE222" s="615"/>
      <c r="AF222" s="615"/>
      <c r="AG222" s="615"/>
      <c r="AH222" s="615"/>
      <c r="AI222" s="615"/>
      <c r="AJ222" s="615"/>
      <c r="AK222" s="615"/>
      <c r="AL222" s="615"/>
      <c r="AM222" s="615"/>
      <c r="AN222" s="615"/>
      <c r="AO222" s="615"/>
      <c r="AP222" s="615"/>
      <c r="AQ222" s="615"/>
      <c r="AR222" s="615"/>
      <c r="AS222" s="615"/>
      <c r="AT222" s="615"/>
      <c r="AU222" s="615"/>
      <c r="AV222" s="615"/>
      <c r="AW222" s="615"/>
      <c r="AX222" s="615"/>
      <c r="AY222" s="615"/>
      <c r="AZ222" s="216"/>
      <c r="BA222" s="2528" t="s">
        <v>36</v>
      </c>
      <c r="BB222" s="160" t="s">
        <v>15</v>
      </c>
      <c r="BC222" s="1180" t="s">
        <v>35</v>
      </c>
      <c r="BD222" s="1200" t="s">
        <v>35</v>
      </c>
      <c r="BE222" s="1200" t="s">
        <v>35</v>
      </c>
      <c r="BF222" s="1200" t="s">
        <v>35</v>
      </c>
      <c r="BG222" s="1221" t="s">
        <v>35</v>
      </c>
      <c r="BH222" s="1242" t="s">
        <v>35</v>
      </c>
      <c r="BI222" s="1200" t="s">
        <v>35</v>
      </c>
      <c r="BJ222" s="1200" t="s">
        <v>35</v>
      </c>
      <c r="BK222" s="1200" t="s">
        <v>35</v>
      </c>
      <c r="BL222" s="1221" t="s">
        <v>35</v>
      </c>
      <c r="BM222" s="1242" t="s">
        <v>35</v>
      </c>
      <c r="BN222" s="1200" t="s">
        <v>35</v>
      </c>
      <c r="BO222" s="1200" t="s">
        <v>35</v>
      </c>
      <c r="BP222" s="1200" t="s">
        <v>35</v>
      </c>
      <c r="BQ222" s="1221" t="s">
        <v>35</v>
      </c>
      <c r="BR222" s="1242" t="s">
        <v>35</v>
      </c>
      <c r="BS222" s="1200" t="s">
        <v>35</v>
      </c>
      <c r="BT222" s="1200" t="s">
        <v>35</v>
      </c>
      <c r="BU222" s="1200" t="s">
        <v>35</v>
      </c>
      <c r="BV222" s="1200" t="s">
        <v>35</v>
      </c>
      <c r="BW222" s="1200" t="s">
        <v>35</v>
      </c>
      <c r="BX222" s="1200" t="s">
        <v>35</v>
      </c>
      <c r="BY222" s="1261" t="s">
        <v>35</v>
      </c>
      <c r="BZ222" s="1261" t="s">
        <v>35</v>
      </c>
      <c r="CA222" s="1261" t="s">
        <v>35</v>
      </c>
      <c r="CB222" s="2118"/>
      <c r="CC222" s="2118"/>
      <c r="CD222" s="2118"/>
      <c r="CE222" s="2118"/>
      <c r="CF222" s="2118"/>
      <c r="CG222" s="2118"/>
      <c r="CH222" s="2118"/>
      <c r="CI222" s="2118"/>
      <c r="CJ222" s="2118"/>
      <c r="CK222" s="2118"/>
      <c r="CL222" s="2118"/>
      <c r="CM222" s="2118"/>
      <c r="CN222" s="2118"/>
      <c r="CO222" s="2118"/>
      <c r="CP222" s="2118"/>
      <c r="CQ222" s="2118"/>
      <c r="CR222" s="2118"/>
      <c r="CS222" s="2118"/>
      <c r="CT222" s="2118"/>
      <c r="CU222" s="2118"/>
      <c r="CV222" s="2118"/>
      <c r="CW222" s="2118"/>
      <c r="CX222" s="2118"/>
      <c r="CY222" s="2118"/>
      <c r="CZ222" s="2119"/>
    </row>
    <row r="223" s="399" customFormat="true" ht="15" customHeight="true" x14ac:dyDescent="0.2">
      <c r="A223" s="2579"/>
      <c r="B223" s="1493" t="s">
        <v>16</v>
      </c>
      <c r="C223" s="1104" t="s">
        <v>35</v>
      </c>
      <c r="D223" s="1118" t="s">
        <v>35</v>
      </c>
      <c r="E223" s="1118" t="s">
        <v>35</v>
      </c>
      <c r="F223" s="1118" t="s">
        <v>35</v>
      </c>
      <c r="G223" s="1132" t="s">
        <v>35</v>
      </c>
      <c r="H223" s="1146" t="s">
        <v>35</v>
      </c>
      <c r="I223" s="1118" t="s">
        <v>35</v>
      </c>
      <c r="J223" s="1118" t="s">
        <v>35</v>
      </c>
      <c r="K223" s="1118" t="s">
        <v>35</v>
      </c>
      <c r="L223" s="1160" t="s">
        <v>35</v>
      </c>
      <c r="M223" s="1104" t="s">
        <v>35</v>
      </c>
      <c r="N223" s="1118" t="s">
        <v>35</v>
      </c>
      <c r="O223" s="1118" t="s">
        <v>35</v>
      </c>
      <c r="P223" s="1118" t="s">
        <v>35</v>
      </c>
      <c r="Q223" s="1132" t="s">
        <v>35</v>
      </c>
      <c r="R223" s="1146" t="s">
        <v>35</v>
      </c>
      <c r="S223" s="1118" t="s">
        <v>35</v>
      </c>
      <c r="T223" s="1118" t="s">
        <v>35</v>
      </c>
      <c r="U223" s="1118" t="s">
        <v>35</v>
      </c>
      <c r="V223" s="1118" t="s">
        <v>35</v>
      </c>
      <c r="W223" s="1118" t="s">
        <v>35</v>
      </c>
      <c r="X223" s="1118" t="s">
        <v>35</v>
      </c>
      <c r="Y223" s="1118" t="s">
        <v>35</v>
      </c>
      <c r="Z223" s="1118" t="s">
        <v>35</v>
      </c>
      <c r="AA223" s="1160" t="s">
        <v>35</v>
      </c>
      <c r="AB223" s="615"/>
      <c r="AC223" s="615"/>
      <c r="AD223" s="615"/>
      <c r="AE223" s="615"/>
      <c r="AF223" s="615"/>
      <c r="AG223" s="615"/>
      <c r="AH223" s="615"/>
      <c r="AI223" s="615"/>
      <c r="AJ223" s="615"/>
      <c r="AK223" s="615"/>
      <c r="AL223" s="615"/>
      <c r="AM223" s="615"/>
      <c r="AN223" s="615"/>
      <c r="AO223" s="615"/>
      <c r="AP223" s="615"/>
      <c r="AQ223" s="615"/>
      <c r="AR223" s="615"/>
      <c r="AS223" s="615"/>
      <c r="AT223" s="615"/>
      <c r="AU223" s="615"/>
      <c r="AV223" s="615"/>
      <c r="AW223" s="615"/>
      <c r="AX223" s="615"/>
      <c r="AY223" s="615"/>
      <c r="AZ223" s="216"/>
      <c r="BA223" s="2529"/>
      <c r="BB223" s="161" t="s">
        <v>16</v>
      </c>
      <c r="BC223" s="1181" t="s">
        <v>35</v>
      </c>
      <c r="BD223" s="1201" t="s">
        <v>35</v>
      </c>
      <c r="BE223" s="1201" t="s">
        <v>35</v>
      </c>
      <c r="BF223" s="1201" t="s">
        <v>35</v>
      </c>
      <c r="BG223" s="1222" t="s">
        <v>35</v>
      </c>
      <c r="BH223" s="1243" t="s">
        <v>35</v>
      </c>
      <c r="BI223" s="1201" t="s">
        <v>35</v>
      </c>
      <c r="BJ223" s="1201" t="s">
        <v>35</v>
      </c>
      <c r="BK223" s="1201" t="s">
        <v>35</v>
      </c>
      <c r="BL223" s="1222" t="s">
        <v>35</v>
      </c>
      <c r="BM223" s="1243" t="s">
        <v>35</v>
      </c>
      <c r="BN223" s="1201" t="s">
        <v>35</v>
      </c>
      <c r="BO223" s="1201" t="s">
        <v>35</v>
      </c>
      <c r="BP223" s="1201" t="s">
        <v>35</v>
      </c>
      <c r="BQ223" s="1222" t="s">
        <v>35</v>
      </c>
      <c r="BR223" s="1243" t="s">
        <v>35</v>
      </c>
      <c r="BS223" s="1201" t="s">
        <v>35</v>
      </c>
      <c r="BT223" s="1201" t="s">
        <v>35</v>
      </c>
      <c r="BU223" s="1201" t="s">
        <v>35</v>
      </c>
      <c r="BV223" s="1201" t="s">
        <v>35</v>
      </c>
      <c r="BW223" s="1201" t="s">
        <v>35</v>
      </c>
      <c r="BX223" s="1201" t="s">
        <v>35</v>
      </c>
      <c r="BY223" s="1262" t="s">
        <v>35</v>
      </c>
      <c r="BZ223" s="1262" t="s">
        <v>35</v>
      </c>
      <c r="CA223" s="1262" t="s">
        <v>35</v>
      </c>
      <c r="CB223" s="2120"/>
      <c r="CC223" s="2120"/>
      <c r="CD223" s="2120"/>
      <c r="CE223" s="2120"/>
      <c r="CF223" s="2120"/>
      <c r="CG223" s="2120"/>
      <c r="CH223" s="2120"/>
      <c r="CI223" s="2120"/>
      <c r="CJ223" s="2120"/>
      <c r="CK223" s="2120"/>
      <c r="CL223" s="2120"/>
      <c r="CM223" s="2120"/>
      <c r="CN223" s="2120"/>
      <c r="CO223" s="2120"/>
      <c r="CP223" s="2120"/>
      <c r="CQ223" s="2120"/>
      <c r="CR223" s="2120"/>
      <c r="CS223" s="2120"/>
      <c r="CT223" s="2120"/>
      <c r="CU223" s="2120"/>
      <c r="CV223" s="2120"/>
      <c r="CW223" s="2120"/>
      <c r="CX223" s="2120"/>
      <c r="CY223" s="2120"/>
      <c r="CZ223" s="2121"/>
    </row>
    <row r="224" s="399" customFormat="true" ht="15" customHeight="true" x14ac:dyDescent="0.2">
      <c r="A224" s="2580"/>
      <c r="B224" s="1494" t="s">
        <v>20</v>
      </c>
      <c r="C224" s="1105" t="s">
        <v>35</v>
      </c>
      <c r="D224" s="1119" t="s">
        <v>35</v>
      </c>
      <c r="E224" s="1119" t="s">
        <v>35</v>
      </c>
      <c r="F224" s="1119" t="s">
        <v>35</v>
      </c>
      <c r="G224" s="1133" t="s">
        <v>35</v>
      </c>
      <c r="H224" s="1147" t="s">
        <v>35</v>
      </c>
      <c r="I224" s="1119" t="s">
        <v>35</v>
      </c>
      <c r="J224" s="1119" t="s">
        <v>35</v>
      </c>
      <c r="K224" s="1119" t="s">
        <v>35</v>
      </c>
      <c r="L224" s="1161" t="s">
        <v>35</v>
      </c>
      <c r="M224" s="1105" t="s">
        <v>35</v>
      </c>
      <c r="N224" s="1119" t="s">
        <v>35</v>
      </c>
      <c r="O224" s="1119" t="s">
        <v>35</v>
      </c>
      <c r="P224" s="1119" t="s">
        <v>35</v>
      </c>
      <c r="Q224" s="1133" t="s">
        <v>35</v>
      </c>
      <c r="R224" s="1147" t="s">
        <v>35</v>
      </c>
      <c r="S224" s="1119" t="s">
        <v>35</v>
      </c>
      <c r="T224" s="1119" t="s">
        <v>35</v>
      </c>
      <c r="U224" s="1119" t="s">
        <v>35</v>
      </c>
      <c r="V224" s="1119" t="s">
        <v>35</v>
      </c>
      <c r="W224" s="1119" t="s">
        <v>35</v>
      </c>
      <c r="X224" s="1119" t="s">
        <v>35</v>
      </c>
      <c r="Y224" s="1119" t="s">
        <v>35</v>
      </c>
      <c r="Z224" s="1119" t="s">
        <v>35</v>
      </c>
      <c r="AA224" s="1161" t="s">
        <v>35</v>
      </c>
      <c r="AB224" s="615"/>
      <c r="AC224" s="615"/>
      <c r="AD224" s="615"/>
      <c r="AE224" s="615"/>
      <c r="AF224" s="615"/>
      <c r="AG224" s="615"/>
      <c r="AH224" s="615"/>
      <c r="AI224" s="615"/>
      <c r="AJ224" s="615"/>
      <c r="AK224" s="615"/>
      <c r="AL224" s="615"/>
      <c r="AM224" s="615"/>
      <c r="AN224" s="615"/>
      <c r="AO224" s="615"/>
      <c r="AP224" s="615"/>
      <c r="AQ224" s="615"/>
      <c r="AR224" s="615"/>
      <c r="AS224" s="615"/>
      <c r="AT224" s="615"/>
      <c r="AU224" s="615"/>
      <c r="AV224" s="615"/>
      <c r="AW224" s="615"/>
      <c r="AX224" s="615"/>
      <c r="AY224" s="615"/>
      <c r="AZ224" s="216"/>
      <c r="BA224" s="2529"/>
      <c r="BB224" s="161" t="s">
        <v>20</v>
      </c>
      <c r="BC224" s="1181" t="s">
        <v>35</v>
      </c>
      <c r="BD224" s="1201" t="s">
        <v>35</v>
      </c>
      <c r="BE224" s="1201" t="s">
        <v>35</v>
      </c>
      <c r="BF224" s="1201" t="s">
        <v>35</v>
      </c>
      <c r="BG224" s="1222" t="s">
        <v>35</v>
      </c>
      <c r="BH224" s="1243" t="s">
        <v>35</v>
      </c>
      <c r="BI224" s="1201" t="s">
        <v>35</v>
      </c>
      <c r="BJ224" s="1201" t="s">
        <v>35</v>
      </c>
      <c r="BK224" s="1201" t="s">
        <v>35</v>
      </c>
      <c r="BL224" s="1222" t="s">
        <v>35</v>
      </c>
      <c r="BM224" s="1243" t="s">
        <v>35</v>
      </c>
      <c r="BN224" s="1201" t="s">
        <v>35</v>
      </c>
      <c r="BO224" s="1201" t="s">
        <v>35</v>
      </c>
      <c r="BP224" s="1201" t="s">
        <v>35</v>
      </c>
      <c r="BQ224" s="1222" t="s">
        <v>35</v>
      </c>
      <c r="BR224" s="1243" t="s">
        <v>35</v>
      </c>
      <c r="BS224" s="1201" t="s">
        <v>35</v>
      </c>
      <c r="BT224" s="1201" t="s">
        <v>35</v>
      </c>
      <c r="BU224" s="1201" t="s">
        <v>35</v>
      </c>
      <c r="BV224" s="1201" t="s">
        <v>35</v>
      </c>
      <c r="BW224" s="1201" t="s">
        <v>35</v>
      </c>
      <c r="BX224" s="1201" t="s">
        <v>35</v>
      </c>
      <c r="BY224" s="1262" t="s">
        <v>35</v>
      </c>
      <c r="BZ224" s="1262" t="s">
        <v>35</v>
      </c>
      <c r="CA224" s="1262" t="s">
        <v>35</v>
      </c>
      <c r="CB224" s="2120"/>
      <c r="CC224" s="2120"/>
      <c r="CD224" s="2120"/>
      <c r="CE224" s="2120"/>
      <c r="CF224" s="2120"/>
      <c r="CG224" s="2120"/>
      <c r="CH224" s="2120"/>
      <c r="CI224" s="2120"/>
      <c r="CJ224" s="2120"/>
      <c r="CK224" s="2120"/>
      <c r="CL224" s="2120"/>
      <c r="CM224" s="2120"/>
      <c r="CN224" s="2120"/>
      <c r="CO224" s="2120"/>
      <c r="CP224" s="2120"/>
      <c r="CQ224" s="2120"/>
      <c r="CR224" s="2120"/>
      <c r="CS224" s="2120"/>
      <c r="CT224" s="2120"/>
      <c r="CU224" s="2120"/>
      <c r="CV224" s="2120"/>
      <c r="CW224" s="2120"/>
      <c r="CX224" s="2120"/>
      <c r="CY224" s="2120"/>
      <c r="CZ224" s="2121"/>
    </row>
    <row r="225" s="399" customFormat="true" ht="15" customHeight="true" x14ac:dyDescent="0.2">
      <c r="A225" s="838"/>
      <c r="B225" s="856"/>
      <c r="C225" s="1029"/>
      <c r="D225" s="1030"/>
      <c r="E225" s="1030"/>
      <c r="F225" s="1030"/>
      <c r="G225" s="1031"/>
      <c r="H225" s="1032"/>
      <c r="I225" s="1030"/>
      <c r="J225" s="1030"/>
      <c r="K225" s="1030"/>
      <c r="L225" s="1033"/>
      <c r="M225" s="1034"/>
      <c r="N225" s="1030"/>
      <c r="O225" s="1030"/>
      <c r="P225" s="1030"/>
      <c r="Q225" s="1031"/>
      <c r="R225" s="1032"/>
      <c r="S225" s="1030"/>
      <c r="T225" s="1030"/>
      <c r="U225" s="1030"/>
      <c r="V225" s="1030"/>
      <c r="W225" s="1030"/>
      <c r="X225" s="1030"/>
      <c r="Y225" s="1030"/>
      <c r="Z225" s="1030"/>
      <c r="AA225" s="2084"/>
      <c r="AB225" s="615"/>
      <c r="AC225" s="615"/>
      <c r="AD225" s="615"/>
      <c r="AE225" s="615"/>
      <c r="AF225" s="615"/>
      <c r="AG225" s="615"/>
      <c r="AH225" s="615"/>
      <c r="AI225" s="615"/>
      <c r="AJ225" s="615"/>
      <c r="AK225" s="615"/>
      <c r="AL225" s="615"/>
      <c r="AM225" s="615"/>
      <c r="AN225" s="615"/>
      <c r="AO225" s="615"/>
      <c r="AP225" s="615"/>
      <c r="AQ225" s="615"/>
      <c r="AR225" s="615"/>
      <c r="AS225" s="615"/>
      <c r="AT225" s="615"/>
      <c r="AU225" s="615"/>
      <c r="AV225" s="615"/>
      <c r="AW225" s="615"/>
      <c r="AX225" s="615"/>
      <c r="AY225" s="615"/>
      <c r="AZ225" s="216"/>
      <c r="BA225" s="2529" t="s">
        <v>70</v>
      </c>
      <c r="BB225" s="161" t="s">
        <v>71</v>
      </c>
      <c r="BC225" s="1181" t="s">
        <v>35</v>
      </c>
      <c r="BD225" s="1201" t="s">
        <v>35</v>
      </c>
      <c r="BE225" s="1201" t="s">
        <v>35</v>
      </c>
      <c r="BF225" s="1201" t="s">
        <v>35</v>
      </c>
      <c r="BG225" s="1222" t="s">
        <v>35</v>
      </c>
      <c r="BH225" s="1243" t="s">
        <v>35</v>
      </c>
      <c r="BI225" s="1201" t="s">
        <v>35</v>
      </c>
      <c r="BJ225" s="1201" t="s">
        <v>35</v>
      </c>
      <c r="BK225" s="1201" t="s">
        <v>35</v>
      </c>
      <c r="BL225" s="1222" t="s">
        <v>35</v>
      </c>
      <c r="BM225" s="1243" t="s">
        <v>35</v>
      </c>
      <c r="BN225" s="1201" t="s">
        <v>35</v>
      </c>
      <c r="BO225" s="1201" t="s">
        <v>35</v>
      </c>
      <c r="BP225" s="1201" t="s">
        <v>35</v>
      </c>
      <c r="BQ225" s="1222" t="s">
        <v>35</v>
      </c>
      <c r="BR225" s="1243" t="s">
        <v>35</v>
      </c>
      <c r="BS225" s="1201" t="s">
        <v>35</v>
      </c>
      <c r="BT225" s="1201" t="s">
        <v>35</v>
      </c>
      <c r="BU225" s="1201" t="s">
        <v>35</v>
      </c>
      <c r="BV225" s="1201" t="s">
        <v>35</v>
      </c>
      <c r="BW225" s="1201" t="s">
        <v>35</v>
      </c>
      <c r="BX225" s="1201" t="s">
        <v>35</v>
      </c>
      <c r="BY225" s="1262" t="s">
        <v>35</v>
      </c>
      <c r="BZ225" s="1262" t="s">
        <v>35</v>
      </c>
      <c r="CA225" s="1262" t="s">
        <v>35</v>
      </c>
      <c r="CB225" s="2121"/>
      <c r="CC225" s="2121"/>
      <c r="CD225" s="2121"/>
      <c r="CE225" s="2121"/>
      <c r="CF225" s="2121"/>
      <c r="CG225" s="2121"/>
      <c r="CH225" s="2121"/>
      <c r="CI225" s="2121"/>
      <c r="CJ225" s="2121"/>
      <c r="CK225" s="2121"/>
      <c r="CL225" s="2121"/>
      <c r="CM225" s="2121"/>
      <c r="CN225" s="2121"/>
      <c r="CO225" s="2121"/>
      <c r="CP225" s="2121"/>
      <c r="CQ225" s="2121"/>
      <c r="CR225" s="2121"/>
      <c r="CS225" s="2121"/>
      <c r="CT225" s="2121"/>
      <c r="CU225" s="2121"/>
      <c r="CV225" s="2121"/>
      <c r="CW225" s="2121"/>
      <c r="CX225" s="2121"/>
      <c r="CY225" s="2121"/>
      <c r="CZ225" s="2121"/>
    </row>
    <row r="226" s="399" customFormat="true" ht="15" customHeight="true" x14ac:dyDescent="0.2">
      <c r="A226" s="1339"/>
      <c r="B226" s="1495"/>
      <c r="C226" s="1293"/>
      <c r="D226" s="1294"/>
      <c r="E226" s="1294"/>
      <c r="F226" s="1294"/>
      <c r="G226" s="1328"/>
      <c r="H226" s="1319"/>
      <c r="I226" s="1294"/>
      <c r="J226" s="1294"/>
      <c r="K226" s="1294"/>
      <c r="L226" s="1299"/>
      <c r="M226" s="1309"/>
      <c r="N226" s="1294"/>
      <c r="O226" s="1294"/>
      <c r="P226" s="1294"/>
      <c r="Q226" s="1328"/>
      <c r="R226" s="1319"/>
      <c r="S226" s="1294"/>
      <c r="T226" s="1294"/>
      <c r="U226" s="1294"/>
      <c r="V226" s="1294"/>
      <c r="W226" s="1294"/>
      <c r="X226" s="1294"/>
      <c r="Y226" s="1294"/>
      <c r="Z226" s="1294"/>
      <c r="AA226" s="2169"/>
      <c r="AB226" s="615"/>
      <c r="AC226" s="615"/>
      <c r="AD226" s="615"/>
      <c r="AE226" s="615"/>
      <c r="AF226" s="615"/>
      <c r="AG226" s="615"/>
      <c r="AH226" s="615"/>
      <c r="AI226" s="615"/>
      <c r="AJ226" s="615"/>
      <c r="AK226" s="615"/>
      <c r="AL226" s="615"/>
      <c r="AM226" s="615"/>
      <c r="AN226" s="615"/>
      <c r="AO226" s="615"/>
      <c r="AP226" s="615"/>
      <c r="AQ226" s="615"/>
      <c r="AR226" s="615"/>
      <c r="AS226" s="615"/>
      <c r="AT226" s="615"/>
      <c r="AU226" s="615"/>
      <c r="AV226" s="615"/>
      <c r="AW226" s="615"/>
      <c r="AX226" s="615"/>
      <c r="AY226" s="615"/>
      <c r="AZ226" s="216"/>
      <c r="BA226" s="2529"/>
      <c r="BB226" s="161" t="s">
        <v>72</v>
      </c>
      <c r="BC226" s="1181" t="s">
        <v>35</v>
      </c>
      <c r="BD226" s="1201" t="s">
        <v>35</v>
      </c>
      <c r="BE226" s="1201" t="s">
        <v>35</v>
      </c>
      <c r="BF226" s="1201" t="s">
        <v>35</v>
      </c>
      <c r="BG226" s="1222" t="s">
        <v>35</v>
      </c>
      <c r="BH226" s="1243" t="s">
        <v>35</v>
      </c>
      <c r="BI226" s="1201" t="s">
        <v>35</v>
      </c>
      <c r="BJ226" s="1201" t="s">
        <v>35</v>
      </c>
      <c r="BK226" s="1201" t="s">
        <v>35</v>
      </c>
      <c r="BL226" s="1222" t="s">
        <v>35</v>
      </c>
      <c r="BM226" s="1243" t="s">
        <v>35</v>
      </c>
      <c r="BN226" s="1201" t="s">
        <v>35</v>
      </c>
      <c r="BO226" s="1201" t="s">
        <v>35</v>
      </c>
      <c r="BP226" s="1201" t="s">
        <v>35</v>
      </c>
      <c r="BQ226" s="1222" t="s">
        <v>35</v>
      </c>
      <c r="BR226" s="1243" t="s">
        <v>35</v>
      </c>
      <c r="BS226" s="1201" t="s">
        <v>35</v>
      </c>
      <c r="BT226" s="1201" t="s">
        <v>35</v>
      </c>
      <c r="BU226" s="1201" t="s">
        <v>35</v>
      </c>
      <c r="BV226" s="1201" t="s">
        <v>35</v>
      </c>
      <c r="BW226" s="1201" t="s">
        <v>35</v>
      </c>
      <c r="BX226" s="1201" t="s">
        <v>35</v>
      </c>
      <c r="BY226" s="1262" t="s">
        <v>35</v>
      </c>
      <c r="BZ226" s="1262" t="s">
        <v>35</v>
      </c>
      <c r="CA226" s="1262" t="s">
        <v>35</v>
      </c>
      <c r="CB226" s="2121"/>
      <c r="CC226" s="2121"/>
      <c r="CD226" s="2121"/>
      <c r="CE226" s="2121"/>
      <c r="CF226" s="2121"/>
      <c r="CG226" s="2121"/>
      <c r="CH226" s="2121"/>
      <c r="CI226" s="2121"/>
      <c r="CJ226" s="2121"/>
      <c r="CK226" s="2121"/>
      <c r="CL226" s="2121"/>
      <c r="CM226" s="2121"/>
      <c r="CN226" s="2121"/>
      <c r="CO226" s="2121"/>
      <c r="CP226" s="2121"/>
      <c r="CQ226" s="2121"/>
      <c r="CR226" s="2121"/>
      <c r="CS226" s="2121"/>
      <c r="CT226" s="2121"/>
      <c r="CU226" s="2121"/>
      <c r="CV226" s="2121"/>
      <c r="CW226" s="2121"/>
      <c r="CX226" s="2121"/>
      <c r="CY226" s="2121"/>
      <c r="CZ226" s="2121"/>
    </row>
    <row r="227" s="399" customFormat="true" ht="15" customHeight="true" x14ac:dyDescent="0.2">
      <c r="A227" s="1340"/>
      <c r="B227" s="1496"/>
      <c r="C227" s="1295"/>
      <c r="D227" s="1296"/>
      <c r="E227" s="1296"/>
      <c r="F227" s="1296"/>
      <c r="G227" s="1329"/>
      <c r="H227" s="1320"/>
      <c r="I227" s="1296"/>
      <c r="J227" s="1296"/>
      <c r="K227" s="1296"/>
      <c r="L227" s="1300"/>
      <c r="M227" s="1310"/>
      <c r="N227" s="1296"/>
      <c r="O227" s="1296"/>
      <c r="P227" s="1296"/>
      <c r="Q227" s="1329"/>
      <c r="R227" s="1320"/>
      <c r="S227" s="1296"/>
      <c r="T227" s="1296"/>
      <c r="U227" s="1296"/>
      <c r="V227" s="1296"/>
      <c r="W227" s="1296"/>
      <c r="X227" s="1296"/>
      <c r="Y227" s="1296"/>
      <c r="Z227" s="1296"/>
      <c r="AA227" s="2170"/>
      <c r="AB227" s="615"/>
      <c r="AC227" s="615"/>
      <c r="AD227" s="615"/>
      <c r="AE227" s="615"/>
      <c r="AF227" s="615"/>
      <c r="AG227" s="615"/>
      <c r="AH227" s="615"/>
      <c r="AI227" s="615"/>
      <c r="AJ227" s="615"/>
      <c r="AK227" s="615"/>
      <c r="AL227" s="615"/>
      <c r="AM227" s="615"/>
      <c r="AN227" s="615"/>
      <c r="AO227" s="615"/>
      <c r="AP227" s="615"/>
      <c r="AQ227" s="615"/>
      <c r="AR227" s="615"/>
      <c r="AS227" s="615"/>
      <c r="AT227" s="615"/>
      <c r="AU227" s="615"/>
      <c r="AV227" s="615"/>
      <c r="AW227" s="615"/>
      <c r="AX227" s="615"/>
      <c r="AY227" s="615"/>
      <c r="AZ227" s="216"/>
      <c r="BA227" s="2529" t="s">
        <v>94</v>
      </c>
      <c r="BB227" s="161" t="s">
        <v>61</v>
      </c>
      <c r="BC227" s="1181" t="s">
        <v>35</v>
      </c>
      <c r="BD227" s="1201" t="s">
        <v>35</v>
      </c>
      <c r="BE227" s="1201" t="s">
        <v>35</v>
      </c>
      <c r="BF227" s="1201" t="s">
        <v>35</v>
      </c>
      <c r="BG227" s="1222" t="s">
        <v>35</v>
      </c>
      <c r="BH227" s="1243" t="s">
        <v>35</v>
      </c>
      <c r="BI227" s="1201" t="s">
        <v>35</v>
      </c>
      <c r="BJ227" s="1201" t="s">
        <v>35</v>
      </c>
      <c r="BK227" s="1201" t="s">
        <v>35</v>
      </c>
      <c r="BL227" s="1222" t="s">
        <v>35</v>
      </c>
      <c r="BM227" s="1243" t="s">
        <v>35</v>
      </c>
      <c r="BN227" s="1201" t="s">
        <v>35</v>
      </c>
      <c r="BO227" s="1201" t="s">
        <v>35</v>
      </c>
      <c r="BP227" s="1201" t="s">
        <v>35</v>
      </c>
      <c r="BQ227" s="1222" t="s">
        <v>35</v>
      </c>
      <c r="BR227" s="1243" t="s">
        <v>35</v>
      </c>
      <c r="BS227" s="1201" t="s">
        <v>35</v>
      </c>
      <c r="BT227" s="1201" t="s">
        <v>35</v>
      </c>
      <c r="BU227" s="1201" t="s">
        <v>35</v>
      </c>
      <c r="BV227" s="1201" t="s">
        <v>35</v>
      </c>
      <c r="BW227" s="1201" t="s">
        <v>35</v>
      </c>
      <c r="BX227" s="1201" t="s">
        <v>35</v>
      </c>
      <c r="BY227" s="1262" t="s">
        <v>35</v>
      </c>
      <c r="BZ227" s="1262" t="s">
        <v>35</v>
      </c>
      <c r="CA227" s="1262" t="s">
        <v>35</v>
      </c>
      <c r="CB227" s="2121"/>
      <c r="CC227" s="2121"/>
      <c r="CD227" s="2121"/>
      <c r="CE227" s="2121"/>
      <c r="CF227" s="2121"/>
      <c r="CG227" s="2121"/>
      <c r="CH227" s="2121"/>
      <c r="CI227" s="2121"/>
      <c r="CJ227" s="2121"/>
      <c r="CK227" s="2121"/>
      <c r="CL227" s="2121"/>
      <c r="CM227" s="2121"/>
      <c r="CN227" s="2121"/>
      <c r="CO227" s="2121"/>
      <c r="CP227" s="2121"/>
      <c r="CQ227" s="2121"/>
      <c r="CR227" s="2121"/>
      <c r="CS227" s="2121"/>
      <c r="CT227" s="2121"/>
      <c r="CU227" s="2121"/>
      <c r="CV227" s="2121"/>
      <c r="CW227" s="2121"/>
      <c r="CX227" s="2121"/>
      <c r="CY227" s="2121"/>
      <c r="CZ227" s="2121"/>
    </row>
    <row r="228" s="399" customFormat="true" ht="15" customHeight="true" x14ac:dyDescent="0.2">
      <c r="A228" s="1341"/>
      <c r="B228" s="1497"/>
      <c r="C228" s="1035"/>
      <c r="D228" s="1036"/>
      <c r="E228" s="1036"/>
      <c r="F228" s="1036"/>
      <c r="G228" s="1037"/>
      <c r="H228" s="1038"/>
      <c r="I228" s="1036"/>
      <c r="J228" s="1036"/>
      <c r="K228" s="1036"/>
      <c r="L228" s="1039"/>
      <c r="M228" s="1035"/>
      <c r="N228" s="1036"/>
      <c r="O228" s="1036"/>
      <c r="P228" s="1036"/>
      <c r="Q228" s="1037"/>
      <c r="R228" s="1038"/>
      <c r="S228" s="1036"/>
      <c r="T228" s="1036"/>
      <c r="U228" s="1036"/>
      <c r="V228" s="1036"/>
      <c r="W228" s="1036"/>
      <c r="X228" s="1036"/>
      <c r="Y228" s="1036"/>
      <c r="Z228" s="1036"/>
      <c r="AA228" s="1039"/>
      <c r="AB228" s="615"/>
      <c r="AC228" s="615"/>
      <c r="AD228" s="615"/>
      <c r="AE228" s="615"/>
      <c r="AF228" s="615"/>
      <c r="AG228" s="615"/>
      <c r="AH228" s="615"/>
      <c r="AI228" s="615"/>
      <c r="AJ228" s="615"/>
      <c r="AK228" s="615"/>
      <c r="AL228" s="615"/>
      <c r="AM228" s="615"/>
      <c r="AN228" s="615"/>
      <c r="AO228" s="615"/>
      <c r="AP228" s="615"/>
      <c r="AQ228" s="615"/>
      <c r="AR228" s="615"/>
      <c r="AS228" s="615"/>
      <c r="AT228" s="615"/>
      <c r="AU228" s="615"/>
      <c r="AV228" s="615"/>
      <c r="AW228" s="615"/>
      <c r="AX228" s="615"/>
      <c r="AY228" s="615"/>
      <c r="AZ228" s="216"/>
      <c r="BA228" s="2529"/>
      <c r="BB228" s="161" t="s">
        <v>91</v>
      </c>
      <c r="BC228" s="1181" t="s">
        <v>35</v>
      </c>
      <c r="BD228" s="1201" t="s">
        <v>35</v>
      </c>
      <c r="BE228" s="1201" t="s">
        <v>35</v>
      </c>
      <c r="BF228" s="1201" t="s">
        <v>35</v>
      </c>
      <c r="BG228" s="1222" t="s">
        <v>35</v>
      </c>
      <c r="BH228" s="1243" t="s">
        <v>35</v>
      </c>
      <c r="BI228" s="1201" t="s">
        <v>35</v>
      </c>
      <c r="BJ228" s="1201" t="s">
        <v>35</v>
      </c>
      <c r="BK228" s="1201" t="s">
        <v>35</v>
      </c>
      <c r="BL228" s="1222" t="s">
        <v>35</v>
      </c>
      <c r="BM228" s="1243" t="s">
        <v>35</v>
      </c>
      <c r="BN228" s="1201" t="s">
        <v>35</v>
      </c>
      <c r="BO228" s="1201" t="s">
        <v>35</v>
      </c>
      <c r="BP228" s="1201" t="s">
        <v>35</v>
      </c>
      <c r="BQ228" s="1222" t="s">
        <v>35</v>
      </c>
      <c r="BR228" s="1243" t="s">
        <v>35</v>
      </c>
      <c r="BS228" s="1201" t="s">
        <v>35</v>
      </c>
      <c r="BT228" s="1201" t="s">
        <v>35</v>
      </c>
      <c r="BU228" s="1201" t="s">
        <v>35</v>
      </c>
      <c r="BV228" s="1201" t="s">
        <v>35</v>
      </c>
      <c r="BW228" s="1201" t="s">
        <v>35</v>
      </c>
      <c r="BX228" s="1201" t="s">
        <v>35</v>
      </c>
      <c r="BY228" s="1262" t="s">
        <v>35</v>
      </c>
      <c r="BZ228" s="1262" t="s">
        <v>35</v>
      </c>
      <c r="CA228" s="1262" t="s">
        <v>35</v>
      </c>
      <c r="CB228" s="2121"/>
      <c r="CC228" s="2121"/>
      <c r="CD228" s="2121"/>
      <c r="CE228" s="2121"/>
      <c r="CF228" s="2121"/>
      <c r="CG228" s="2121"/>
      <c r="CH228" s="2121"/>
      <c r="CI228" s="2121"/>
      <c r="CJ228" s="2121"/>
      <c r="CK228" s="2121"/>
      <c r="CL228" s="2121"/>
      <c r="CM228" s="2121"/>
      <c r="CN228" s="2121"/>
      <c r="CO228" s="2121"/>
      <c r="CP228" s="2121"/>
      <c r="CQ228" s="2121"/>
      <c r="CR228" s="2121"/>
      <c r="CS228" s="2121"/>
      <c r="CT228" s="2121"/>
      <c r="CU228" s="2121"/>
      <c r="CV228" s="2121"/>
      <c r="CW228" s="2121"/>
      <c r="CX228" s="2121"/>
      <c r="CY228" s="2121"/>
      <c r="CZ228" s="2121"/>
    </row>
    <row r="229" s="399" customFormat="true" ht="15" customHeight="true" x14ac:dyDescent="0.2">
      <c r="A229" s="1342"/>
      <c r="B229" s="1498"/>
      <c r="C229" s="1019"/>
      <c r="D229" s="1020"/>
      <c r="E229" s="1020"/>
      <c r="F229" s="1020"/>
      <c r="G229" s="1021"/>
      <c r="H229" s="1022"/>
      <c r="I229" s="1020"/>
      <c r="J229" s="1020"/>
      <c r="K229" s="1020"/>
      <c r="L229" s="1023"/>
      <c r="M229" s="1019"/>
      <c r="N229" s="1020"/>
      <c r="O229" s="1020"/>
      <c r="P229" s="1020"/>
      <c r="Q229" s="1021"/>
      <c r="R229" s="1022"/>
      <c r="S229" s="1020"/>
      <c r="T229" s="1020"/>
      <c r="U229" s="1020"/>
      <c r="V229" s="1020"/>
      <c r="W229" s="1020"/>
      <c r="X229" s="1020"/>
      <c r="Y229" s="1020"/>
      <c r="Z229" s="1020"/>
      <c r="AA229" s="1023"/>
      <c r="AB229" s="615"/>
      <c r="AC229" s="615"/>
      <c r="AD229" s="615"/>
      <c r="AE229" s="615"/>
      <c r="AF229" s="615"/>
      <c r="AG229" s="615"/>
      <c r="AH229" s="615"/>
      <c r="AI229" s="615"/>
      <c r="AJ229" s="615"/>
      <c r="AK229" s="615"/>
      <c r="AL229" s="615"/>
      <c r="AM229" s="615"/>
      <c r="AN229" s="615"/>
      <c r="AO229" s="615"/>
      <c r="AP229" s="615"/>
      <c r="AQ229" s="615"/>
      <c r="AR229" s="615"/>
      <c r="AS229" s="615"/>
      <c r="AT229" s="615"/>
      <c r="AU229" s="615"/>
      <c r="AV229" s="615"/>
      <c r="AW229" s="615"/>
      <c r="AX229" s="615"/>
      <c r="AY229" s="615"/>
      <c r="AZ229" s="216"/>
      <c r="BA229" s="2529"/>
      <c r="BB229" s="161" t="s">
        <v>92</v>
      </c>
      <c r="BC229" s="1181" t="s">
        <v>35</v>
      </c>
      <c r="BD229" s="1201" t="s">
        <v>35</v>
      </c>
      <c r="BE229" s="1201" t="s">
        <v>35</v>
      </c>
      <c r="BF229" s="1201" t="s">
        <v>35</v>
      </c>
      <c r="BG229" s="1222" t="s">
        <v>35</v>
      </c>
      <c r="BH229" s="1243" t="s">
        <v>35</v>
      </c>
      <c r="BI229" s="1201" t="s">
        <v>35</v>
      </c>
      <c r="BJ229" s="1201" t="s">
        <v>35</v>
      </c>
      <c r="BK229" s="1201" t="s">
        <v>35</v>
      </c>
      <c r="BL229" s="1222" t="s">
        <v>35</v>
      </c>
      <c r="BM229" s="1243" t="s">
        <v>35</v>
      </c>
      <c r="BN229" s="1201" t="s">
        <v>35</v>
      </c>
      <c r="BO229" s="1201" t="s">
        <v>35</v>
      </c>
      <c r="BP229" s="1201" t="s">
        <v>35</v>
      </c>
      <c r="BQ229" s="1222" t="s">
        <v>35</v>
      </c>
      <c r="BR229" s="1243" t="s">
        <v>35</v>
      </c>
      <c r="BS229" s="1201" t="s">
        <v>35</v>
      </c>
      <c r="BT229" s="1201" t="s">
        <v>35</v>
      </c>
      <c r="BU229" s="1201" t="s">
        <v>35</v>
      </c>
      <c r="BV229" s="1201" t="s">
        <v>35</v>
      </c>
      <c r="BW229" s="1201" t="s">
        <v>35</v>
      </c>
      <c r="BX229" s="1201" t="s">
        <v>35</v>
      </c>
      <c r="BY229" s="1262" t="s">
        <v>35</v>
      </c>
      <c r="BZ229" s="1262" t="s">
        <v>35</v>
      </c>
      <c r="CA229" s="1262" t="s">
        <v>35</v>
      </c>
      <c r="CB229" s="2121"/>
      <c r="CC229" s="2121"/>
      <c r="CD229" s="2121"/>
      <c r="CE229" s="2121"/>
      <c r="CF229" s="2121"/>
      <c r="CG229" s="2121"/>
      <c r="CH229" s="2121"/>
      <c r="CI229" s="2121"/>
      <c r="CJ229" s="2121"/>
      <c r="CK229" s="2121"/>
      <c r="CL229" s="2121"/>
      <c r="CM229" s="2121"/>
      <c r="CN229" s="2121"/>
      <c r="CO229" s="2121"/>
      <c r="CP229" s="2121"/>
      <c r="CQ229" s="2121"/>
      <c r="CR229" s="2121"/>
      <c r="CS229" s="2121"/>
      <c r="CT229" s="2121"/>
      <c r="CU229" s="2121"/>
      <c r="CV229" s="2121"/>
      <c r="CW229" s="2121"/>
      <c r="CX229" s="2121"/>
      <c r="CY229" s="2121"/>
      <c r="CZ229" s="2121"/>
    </row>
    <row r="230" s="399" customFormat="true" ht="15" customHeight="true" x14ac:dyDescent="0.2">
      <c r="A230" s="1343"/>
      <c r="B230" s="1499"/>
      <c r="C230" s="1024"/>
      <c r="D230" s="1025"/>
      <c r="E230" s="1025"/>
      <c r="F230" s="1025"/>
      <c r="G230" s="1026"/>
      <c r="H230" s="1027"/>
      <c r="I230" s="1025"/>
      <c r="J230" s="1025"/>
      <c r="K230" s="1025"/>
      <c r="L230" s="1028"/>
      <c r="M230" s="1024"/>
      <c r="N230" s="1025"/>
      <c r="O230" s="1025"/>
      <c r="P230" s="1025"/>
      <c r="Q230" s="1026"/>
      <c r="R230" s="1027"/>
      <c r="S230" s="1025"/>
      <c r="T230" s="1025"/>
      <c r="U230" s="1025"/>
      <c r="V230" s="1025"/>
      <c r="W230" s="1025"/>
      <c r="X230" s="1025"/>
      <c r="Y230" s="1025"/>
      <c r="Z230" s="1025"/>
      <c r="AA230" s="1028"/>
      <c r="AB230" s="615"/>
      <c r="AC230" s="615"/>
      <c r="AD230" s="615"/>
      <c r="AE230" s="615"/>
      <c r="AF230" s="615"/>
      <c r="AG230" s="615"/>
      <c r="AH230" s="615"/>
      <c r="AI230" s="615"/>
      <c r="AJ230" s="615"/>
      <c r="AK230" s="615"/>
      <c r="AL230" s="615"/>
      <c r="AM230" s="615"/>
      <c r="AN230" s="615"/>
      <c r="AO230" s="615"/>
      <c r="AP230" s="615"/>
      <c r="AQ230" s="615"/>
      <c r="AR230" s="615"/>
      <c r="AS230" s="615"/>
      <c r="AT230" s="615"/>
      <c r="AU230" s="615"/>
      <c r="AV230" s="615"/>
      <c r="AW230" s="615"/>
      <c r="AX230" s="615"/>
      <c r="AY230" s="615"/>
      <c r="AZ230" s="216"/>
      <c r="BA230" s="2529"/>
      <c r="BB230" s="161" t="s">
        <v>93</v>
      </c>
      <c r="BC230" s="1181" t="s">
        <v>35</v>
      </c>
      <c r="BD230" s="1201" t="s">
        <v>35</v>
      </c>
      <c r="BE230" s="1201" t="s">
        <v>35</v>
      </c>
      <c r="BF230" s="1201" t="s">
        <v>35</v>
      </c>
      <c r="BG230" s="1222" t="s">
        <v>35</v>
      </c>
      <c r="BH230" s="1243" t="s">
        <v>35</v>
      </c>
      <c r="BI230" s="1201" t="s">
        <v>35</v>
      </c>
      <c r="BJ230" s="1201" t="s">
        <v>35</v>
      </c>
      <c r="BK230" s="1201" t="s">
        <v>35</v>
      </c>
      <c r="BL230" s="1222" t="s">
        <v>35</v>
      </c>
      <c r="BM230" s="1243" t="s">
        <v>35</v>
      </c>
      <c r="BN230" s="1201" t="s">
        <v>35</v>
      </c>
      <c r="BO230" s="1201" t="s">
        <v>35</v>
      </c>
      <c r="BP230" s="1201" t="s">
        <v>35</v>
      </c>
      <c r="BQ230" s="1222" t="s">
        <v>35</v>
      </c>
      <c r="BR230" s="1243" t="s">
        <v>35</v>
      </c>
      <c r="BS230" s="1201" t="s">
        <v>35</v>
      </c>
      <c r="BT230" s="1201" t="s">
        <v>35</v>
      </c>
      <c r="BU230" s="1201" t="s">
        <v>35</v>
      </c>
      <c r="BV230" s="1201" t="s">
        <v>35</v>
      </c>
      <c r="BW230" s="1201" t="s">
        <v>35</v>
      </c>
      <c r="BX230" s="1201" t="s">
        <v>35</v>
      </c>
      <c r="BY230" s="1262" t="s">
        <v>35</v>
      </c>
      <c r="BZ230" s="1262" t="s">
        <v>35</v>
      </c>
      <c r="CA230" s="1262" t="s">
        <v>35</v>
      </c>
      <c r="CB230" s="2121"/>
      <c r="CC230" s="2121"/>
      <c r="CD230" s="2121"/>
      <c r="CE230" s="2121"/>
      <c r="CF230" s="2121"/>
      <c r="CG230" s="2121"/>
      <c r="CH230" s="2121"/>
      <c r="CI230" s="2121"/>
      <c r="CJ230" s="2121"/>
      <c r="CK230" s="2121"/>
      <c r="CL230" s="2121"/>
      <c r="CM230" s="2121"/>
      <c r="CN230" s="2121"/>
      <c r="CO230" s="2121"/>
      <c r="CP230" s="2121"/>
      <c r="CQ230" s="2121"/>
      <c r="CR230" s="2121"/>
      <c r="CS230" s="2121"/>
      <c r="CT230" s="2121"/>
      <c r="CU230" s="2121"/>
      <c r="CV230" s="2121"/>
      <c r="CW230" s="2121"/>
      <c r="CX230" s="2121"/>
      <c r="CY230" s="2121"/>
      <c r="CZ230" s="2121"/>
    </row>
    <row r="231" s="399" customFormat="true" ht="15" customHeight="true" x14ac:dyDescent="0.2">
      <c r="A231" s="832"/>
      <c r="B231" s="857"/>
      <c r="C231" s="746"/>
      <c r="D231" s="747"/>
      <c r="E231" s="747"/>
      <c r="F231" s="747"/>
      <c r="G231" s="810"/>
      <c r="H231" s="793"/>
      <c r="I231" s="747"/>
      <c r="J231" s="747"/>
      <c r="K231" s="747"/>
      <c r="L231" s="760"/>
      <c r="M231" s="776"/>
      <c r="N231" s="747"/>
      <c r="O231" s="747"/>
      <c r="P231" s="747"/>
      <c r="Q231" s="810"/>
      <c r="R231" s="793"/>
      <c r="S231" s="747"/>
      <c r="T231" s="747"/>
      <c r="U231" s="747"/>
      <c r="V231" s="747"/>
      <c r="W231" s="747"/>
      <c r="X231" s="747"/>
      <c r="Y231" s="747"/>
      <c r="Z231" s="747"/>
      <c r="AA231" s="2087"/>
      <c r="AB231" s="615"/>
      <c r="AC231" s="615"/>
      <c r="AD231" s="615"/>
      <c r="AE231" s="615"/>
      <c r="AF231" s="615"/>
      <c r="AG231" s="615"/>
      <c r="AH231" s="615"/>
      <c r="AI231" s="615"/>
      <c r="AJ231" s="615"/>
      <c r="AK231" s="615"/>
      <c r="AL231" s="615"/>
      <c r="AM231" s="615"/>
      <c r="AN231" s="615"/>
      <c r="AO231" s="615"/>
      <c r="AP231" s="615"/>
      <c r="AQ231" s="615"/>
      <c r="AR231" s="615"/>
      <c r="AS231" s="615"/>
      <c r="AT231" s="615"/>
      <c r="AU231" s="615"/>
      <c r="AV231" s="615"/>
      <c r="AW231" s="615"/>
      <c r="AX231" s="615"/>
      <c r="AY231" s="615"/>
      <c r="AZ231" s="216"/>
      <c r="BA231" s="401"/>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2122"/>
      <c r="CC231" s="2122"/>
      <c r="CD231" s="2122"/>
      <c r="CE231" s="2122"/>
      <c r="CF231" s="2122"/>
      <c r="CG231" s="2122"/>
      <c r="CH231" s="2122"/>
      <c r="CI231" s="2122"/>
      <c r="CJ231" s="2122"/>
      <c r="CK231" s="2122"/>
      <c r="CL231" s="2122"/>
      <c r="CM231" s="2122"/>
      <c r="CN231" s="2122"/>
      <c r="CO231" s="2122"/>
      <c r="CP231" s="2122"/>
      <c r="CQ231" s="2122"/>
      <c r="CR231" s="2122"/>
      <c r="CS231" s="2122"/>
      <c r="CT231" s="2122"/>
      <c r="CU231" s="2122"/>
      <c r="CV231" s="2122"/>
      <c r="CW231" s="2122"/>
      <c r="CX231" s="2122"/>
      <c r="CY231" s="2122"/>
      <c r="CZ231" s="2122"/>
    </row>
    <row r="232" s="399" customFormat="true" ht="15" customHeight="true" x14ac:dyDescent="0.2">
      <c r="A232" s="833"/>
      <c r="B232" s="858"/>
      <c r="C232" s="748"/>
      <c r="D232" s="749"/>
      <c r="E232" s="749"/>
      <c r="F232" s="749"/>
      <c r="G232" s="811"/>
      <c r="H232" s="794"/>
      <c r="I232" s="749"/>
      <c r="J232" s="749"/>
      <c r="K232" s="749"/>
      <c r="L232" s="761"/>
      <c r="M232" s="777"/>
      <c r="N232" s="749"/>
      <c r="O232" s="749"/>
      <c r="P232" s="749"/>
      <c r="Q232" s="811"/>
      <c r="R232" s="794"/>
      <c r="S232" s="749"/>
      <c r="T232" s="749"/>
      <c r="U232" s="749"/>
      <c r="V232" s="749"/>
      <c r="W232" s="749"/>
      <c r="X232" s="749"/>
      <c r="Y232" s="749"/>
      <c r="Z232" s="749"/>
      <c r="AA232" s="2088"/>
      <c r="AB232" s="615"/>
      <c r="AC232" s="615"/>
      <c r="AD232" s="615"/>
      <c r="AE232" s="615"/>
      <c r="AF232" s="615"/>
      <c r="AG232" s="615"/>
      <c r="AH232" s="615"/>
      <c r="AI232" s="615"/>
      <c r="AJ232" s="615"/>
      <c r="AK232" s="615"/>
      <c r="AL232" s="615"/>
      <c r="AM232" s="615"/>
      <c r="AN232" s="615"/>
      <c r="AO232" s="615"/>
      <c r="AP232" s="615"/>
      <c r="AQ232" s="615"/>
      <c r="AR232" s="615"/>
      <c r="AS232" s="615"/>
      <c r="AT232" s="615"/>
      <c r="AU232" s="615"/>
      <c r="AV232" s="615"/>
      <c r="AW232" s="615"/>
      <c r="AX232" s="615"/>
      <c r="AY232" s="615"/>
      <c r="AZ232" s="216"/>
      <c r="BA232" s="39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2122"/>
      <c r="CC232" s="2122"/>
      <c r="CD232" s="2122"/>
      <c r="CE232" s="2122"/>
      <c r="CF232" s="2122"/>
      <c r="CG232" s="2122"/>
      <c r="CH232" s="2122"/>
      <c r="CI232" s="2122"/>
      <c r="CJ232" s="2122"/>
      <c r="CK232" s="2122"/>
      <c r="CL232" s="2122"/>
      <c r="CM232" s="2122"/>
      <c r="CN232" s="2122"/>
      <c r="CO232" s="2122"/>
      <c r="CP232" s="2122"/>
      <c r="CQ232" s="2122"/>
      <c r="CR232" s="2122"/>
      <c r="CS232" s="2122"/>
      <c r="CT232" s="2122"/>
      <c r="CU232" s="2122"/>
      <c r="CV232" s="2122"/>
      <c r="CW232" s="2122"/>
      <c r="CX232" s="2122"/>
      <c r="CY232" s="2122"/>
      <c r="CZ232" s="2122"/>
    </row>
    <row r="233" s="399" customFormat="true" ht="15" customHeight="true" x14ac:dyDescent="0.2">
      <c r="A233" s="834"/>
      <c r="B233" s="859"/>
      <c r="C233" s="1040"/>
      <c r="D233" s="1041"/>
      <c r="E233" s="1041"/>
      <c r="F233" s="1041"/>
      <c r="G233" s="1042"/>
      <c r="H233" s="1043"/>
      <c r="I233" s="1041"/>
      <c r="J233" s="1041"/>
      <c r="K233" s="1041"/>
      <c r="L233" s="1044"/>
      <c r="M233" s="1045"/>
      <c r="N233" s="1041"/>
      <c r="O233" s="1041"/>
      <c r="P233" s="1041"/>
      <c r="Q233" s="1042"/>
      <c r="R233" s="1043"/>
      <c r="S233" s="1041"/>
      <c r="T233" s="1041"/>
      <c r="U233" s="1041"/>
      <c r="V233" s="1041"/>
      <c r="W233" s="1041"/>
      <c r="X233" s="1041"/>
      <c r="Y233" s="1041"/>
      <c r="Z233" s="1041"/>
      <c r="AA233" s="2089"/>
      <c r="AB233" s="615"/>
      <c r="AC233" s="615"/>
      <c r="AD233" s="615"/>
      <c r="AE233" s="615"/>
      <c r="AF233" s="615"/>
      <c r="AG233" s="615"/>
      <c r="AH233" s="615"/>
      <c r="AI233" s="615"/>
      <c r="AJ233" s="615"/>
      <c r="AK233" s="615"/>
      <c r="AL233" s="615"/>
      <c r="AM233" s="615"/>
      <c r="AN233" s="615"/>
      <c r="AO233" s="615"/>
      <c r="AP233" s="615"/>
      <c r="AQ233" s="615"/>
      <c r="AR233" s="615"/>
      <c r="AS233" s="615"/>
      <c r="AT233" s="615"/>
      <c r="AU233" s="615"/>
      <c r="AV233" s="615"/>
      <c r="AW233" s="615"/>
      <c r="AX233" s="615"/>
      <c r="AY233" s="615"/>
      <c r="AZ233" s="216"/>
      <c r="BA233" s="39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2122"/>
      <c r="CC233" s="2122"/>
      <c r="CD233" s="2122"/>
      <c r="CE233" s="2122"/>
      <c r="CF233" s="2122"/>
      <c r="CG233" s="2122"/>
      <c r="CH233" s="2122"/>
      <c r="CI233" s="2122"/>
      <c r="CJ233" s="2122"/>
      <c r="CK233" s="2122"/>
      <c r="CL233" s="2122"/>
      <c r="CM233" s="2122"/>
      <c r="CN233" s="2122"/>
      <c r="CO233" s="2122"/>
      <c r="CP233" s="2122"/>
      <c r="CQ233" s="2122"/>
      <c r="CR233" s="2122"/>
      <c r="CS233" s="2122"/>
      <c r="CT233" s="2122"/>
      <c r="CU233" s="2122"/>
      <c r="CV233" s="2122"/>
      <c r="CW233" s="2122"/>
      <c r="CX233" s="2122"/>
      <c r="CY233" s="2122"/>
      <c r="CZ233" s="2122"/>
    </row>
    <row r="234" s="399" customFormat="true" ht="15" customHeight="true" x14ac:dyDescent="0.2">
      <c r="A234" s="835"/>
      <c r="B234" s="860"/>
      <c r="C234" s="1046"/>
      <c r="D234" s="1047"/>
      <c r="E234" s="1047"/>
      <c r="F234" s="1047"/>
      <c r="G234" s="1048"/>
      <c r="H234" s="1049"/>
      <c r="I234" s="1047"/>
      <c r="J234" s="1047"/>
      <c r="K234" s="1047"/>
      <c r="L234" s="1050"/>
      <c r="M234" s="1051"/>
      <c r="N234" s="1047"/>
      <c r="O234" s="1047"/>
      <c r="P234" s="1047"/>
      <c r="Q234" s="1048"/>
      <c r="R234" s="1049"/>
      <c r="S234" s="1047"/>
      <c r="T234" s="1047"/>
      <c r="U234" s="1047"/>
      <c r="V234" s="1047"/>
      <c r="W234" s="1047"/>
      <c r="X234" s="1047"/>
      <c r="Y234" s="1047"/>
      <c r="Z234" s="1047"/>
      <c r="AA234" s="2090"/>
      <c r="AB234" s="615"/>
      <c r="AC234" s="615"/>
      <c r="AD234" s="615"/>
      <c r="AE234" s="615"/>
      <c r="AF234" s="615"/>
      <c r="AG234" s="615"/>
      <c r="AH234" s="615"/>
      <c r="AI234" s="615"/>
      <c r="AJ234" s="615"/>
      <c r="AK234" s="615"/>
      <c r="AL234" s="615"/>
      <c r="AM234" s="615"/>
      <c r="AN234" s="615"/>
      <c r="AO234" s="615"/>
      <c r="AP234" s="615"/>
      <c r="AQ234" s="615"/>
      <c r="AR234" s="615"/>
      <c r="AS234" s="615"/>
      <c r="AT234" s="615"/>
      <c r="AU234" s="615"/>
      <c r="AV234" s="615"/>
      <c r="AW234" s="615"/>
      <c r="AX234" s="615"/>
      <c r="AY234" s="615"/>
      <c r="AZ234" s="216"/>
      <c r="BA234" s="39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2122"/>
      <c r="CC234" s="2122"/>
      <c r="CD234" s="2122"/>
      <c r="CE234" s="2122"/>
      <c r="CF234" s="2122"/>
      <c r="CG234" s="2122"/>
      <c r="CH234" s="2122"/>
      <c r="CI234" s="2122"/>
      <c r="CJ234" s="2122"/>
      <c r="CK234" s="2122"/>
      <c r="CL234" s="2122"/>
      <c r="CM234" s="2122"/>
      <c r="CN234" s="2122"/>
      <c r="CO234" s="2122"/>
      <c r="CP234" s="2122"/>
      <c r="CQ234" s="2122"/>
      <c r="CR234" s="2122"/>
      <c r="CS234" s="2122"/>
      <c r="CT234" s="2122"/>
      <c r="CU234" s="2122"/>
      <c r="CV234" s="2122"/>
      <c r="CW234" s="2122"/>
      <c r="CX234" s="2122"/>
      <c r="CY234" s="2122"/>
      <c r="CZ234" s="2122"/>
    </row>
    <row r="235" s="399" customFormat="true" ht="15" customHeight="true" x14ac:dyDescent="0.2">
      <c r="A235" s="835"/>
      <c r="B235" s="860"/>
      <c r="C235" s="1046"/>
      <c r="D235" s="1047"/>
      <c r="E235" s="1047"/>
      <c r="F235" s="1047"/>
      <c r="G235" s="1048"/>
      <c r="H235" s="1049"/>
      <c r="I235" s="1047"/>
      <c r="J235" s="1047"/>
      <c r="K235" s="1047"/>
      <c r="L235" s="1050"/>
      <c r="M235" s="1051"/>
      <c r="N235" s="1047"/>
      <c r="O235" s="1047"/>
      <c r="P235" s="1047"/>
      <c r="Q235" s="1048"/>
      <c r="R235" s="1049"/>
      <c r="S235" s="1047"/>
      <c r="T235" s="1047"/>
      <c r="U235" s="1047"/>
      <c r="V235" s="1047"/>
      <c r="W235" s="1047"/>
      <c r="X235" s="1047"/>
      <c r="Y235" s="1047"/>
      <c r="Z235" s="1047"/>
      <c r="AA235" s="2090"/>
      <c r="AB235" s="615"/>
      <c r="AC235" s="615"/>
      <c r="AD235" s="615"/>
      <c r="AE235" s="615"/>
      <c r="AF235" s="615"/>
      <c r="AG235" s="615"/>
      <c r="AH235" s="615"/>
      <c r="AI235" s="615"/>
      <c r="AJ235" s="615"/>
      <c r="AK235" s="615"/>
      <c r="AL235" s="615"/>
      <c r="AM235" s="615"/>
      <c r="AN235" s="615"/>
      <c r="AO235" s="615"/>
      <c r="AP235" s="615"/>
      <c r="AQ235" s="615"/>
      <c r="AR235" s="615"/>
      <c r="AS235" s="615"/>
      <c r="AT235" s="615"/>
      <c r="AU235" s="615"/>
      <c r="AV235" s="615"/>
      <c r="AW235" s="615"/>
      <c r="AX235" s="615"/>
      <c r="AY235" s="615"/>
      <c r="AZ235" s="216"/>
      <c r="BA235" s="39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2122"/>
      <c r="CC235" s="2122"/>
      <c r="CD235" s="2122"/>
      <c r="CE235" s="2122"/>
      <c r="CF235" s="2122"/>
      <c r="CG235" s="2122"/>
      <c r="CH235" s="2122"/>
      <c r="CI235" s="2122"/>
      <c r="CJ235" s="2122"/>
      <c r="CK235" s="2122"/>
      <c r="CL235" s="2122"/>
      <c r="CM235" s="2122"/>
      <c r="CN235" s="2122"/>
      <c r="CO235" s="2122"/>
      <c r="CP235" s="2122"/>
      <c r="CQ235" s="2122"/>
      <c r="CR235" s="2122"/>
      <c r="CS235" s="2122"/>
      <c r="CT235" s="2122"/>
      <c r="CU235" s="2122"/>
      <c r="CV235" s="2122"/>
      <c r="CW235" s="2122"/>
      <c r="CX235" s="2122"/>
      <c r="CY235" s="2122"/>
      <c r="CZ235" s="2122"/>
    </row>
    <row r="236" s="399" customFormat="true" ht="15" customHeight="true" x14ac:dyDescent="0.2">
      <c r="A236" s="835"/>
      <c r="B236" s="860"/>
      <c r="C236" s="1046"/>
      <c r="D236" s="1047"/>
      <c r="E236" s="1047"/>
      <c r="F236" s="1047"/>
      <c r="G236" s="1048"/>
      <c r="H236" s="1049"/>
      <c r="I236" s="1047"/>
      <c r="J236" s="1047"/>
      <c r="K236" s="1047"/>
      <c r="L236" s="1050"/>
      <c r="M236" s="1051"/>
      <c r="N236" s="1047"/>
      <c r="O236" s="1047"/>
      <c r="P236" s="1047"/>
      <c r="Q236" s="1048"/>
      <c r="R236" s="1049"/>
      <c r="S236" s="1047"/>
      <c r="T236" s="1047"/>
      <c r="U236" s="1047"/>
      <c r="V236" s="1047"/>
      <c r="W236" s="1047"/>
      <c r="X236" s="1047"/>
      <c r="Y236" s="1047"/>
      <c r="Z236" s="1047"/>
      <c r="AA236" s="2090"/>
      <c r="AB236" s="615"/>
      <c r="AC236" s="615"/>
      <c r="AD236" s="615"/>
      <c r="AE236" s="615"/>
      <c r="AF236" s="615"/>
      <c r="AG236" s="615"/>
      <c r="AH236" s="615"/>
      <c r="AI236" s="615"/>
      <c r="AJ236" s="615"/>
      <c r="AK236" s="615"/>
      <c r="AL236" s="615"/>
      <c r="AM236" s="615"/>
      <c r="AN236" s="615"/>
      <c r="AO236" s="615"/>
      <c r="AP236" s="615"/>
      <c r="AQ236" s="615"/>
      <c r="AR236" s="615"/>
      <c r="AS236" s="615"/>
      <c r="AT236" s="615"/>
      <c r="AU236" s="615"/>
      <c r="AV236" s="615"/>
      <c r="AW236" s="615"/>
      <c r="AX236" s="615"/>
      <c r="AY236" s="615"/>
      <c r="AZ236" s="216"/>
      <c r="BA236" s="39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2122"/>
      <c r="CC236" s="2122"/>
      <c r="CD236" s="2122"/>
      <c r="CE236" s="2122"/>
      <c r="CF236" s="2122"/>
      <c r="CG236" s="2122"/>
      <c r="CH236" s="2122"/>
      <c r="CI236" s="2122"/>
      <c r="CJ236" s="2122"/>
      <c r="CK236" s="2122"/>
      <c r="CL236" s="2122"/>
      <c r="CM236" s="2122"/>
      <c r="CN236" s="2122"/>
      <c r="CO236" s="2122"/>
      <c r="CP236" s="2122"/>
      <c r="CQ236" s="2122"/>
      <c r="CR236" s="2122"/>
      <c r="CS236" s="2122"/>
      <c r="CT236" s="2122"/>
      <c r="CU236" s="2122"/>
      <c r="CV236" s="2122"/>
      <c r="CW236" s="2122"/>
      <c r="CX236" s="2122"/>
      <c r="CY236" s="2122"/>
      <c r="CZ236" s="2122"/>
    </row>
    <row r="237" s="399" customFormat="true" ht="15" customHeight="true" x14ac:dyDescent="0.2">
      <c r="A237" s="835"/>
      <c r="B237" s="860"/>
      <c r="C237" s="1046"/>
      <c r="D237" s="1047"/>
      <c r="E237" s="1047"/>
      <c r="F237" s="1047"/>
      <c r="G237" s="1048"/>
      <c r="H237" s="1049"/>
      <c r="I237" s="1047"/>
      <c r="J237" s="1047"/>
      <c r="K237" s="1047"/>
      <c r="L237" s="1050"/>
      <c r="M237" s="1051"/>
      <c r="N237" s="1047"/>
      <c r="O237" s="1047"/>
      <c r="P237" s="1047"/>
      <c r="Q237" s="1048"/>
      <c r="R237" s="1049"/>
      <c r="S237" s="1047"/>
      <c r="T237" s="1047"/>
      <c r="U237" s="1047"/>
      <c r="V237" s="1047"/>
      <c r="W237" s="1047"/>
      <c r="X237" s="1047"/>
      <c r="Y237" s="1047"/>
      <c r="Z237" s="1047"/>
      <c r="AA237" s="2090"/>
      <c r="AB237" s="615"/>
      <c r="AC237" s="615"/>
      <c r="AD237" s="615"/>
      <c r="AE237" s="615"/>
      <c r="AF237" s="615"/>
      <c r="AG237" s="615"/>
      <c r="AH237" s="615"/>
      <c r="AI237" s="615"/>
      <c r="AJ237" s="615"/>
      <c r="AK237" s="615"/>
      <c r="AL237" s="615"/>
      <c r="AM237" s="615"/>
      <c r="AN237" s="615"/>
      <c r="AO237" s="615"/>
      <c r="AP237" s="615"/>
      <c r="AQ237" s="615"/>
      <c r="AR237" s="615"/>
      <c r="AS237" s="615"/>
      <c r="AT237" s="615"/>
      <c r="AU237" s="615"/>
      <c r="AV237" s="615"/>
      <c r="AW237" s="615"/>
      <c r="AX237" s="615"/>
      <c r="AY237" s="615"/>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2122"/>
      <c r="CC237" s="2122"/>
      <c r="CD237" s="2122"/>
      <c r="CE237" s="2122"/>
      <c r="CF237" s="2122"/>
      <c r="CG237" s="2122"/>
      <c r="CH237" s="2122"/>
      <c r="CI237" s="2122"/>
      <c r="CJ237" s="2122"/>
      <c r="CK237" s="2122"/>
      <c r="CL237" s="2122"/>
      <c r="CM237" s="2122"/>
      <c r="CN237" s="2122"/>
      <c r="CO237" s="2122"/>
      <c r="CP237" s="2122"/>
      <c r="CQ237" s="2122"/>
      <c r="CR237" s="2122"/>
      <c r="CS237" s="2122"/>
      <c r="CT237" s="2122"/>
      <c r="CU237" s="2122"/>
      <c r="CV237" s="2122"/>
      <c r="CW237" s="2122"/>
      <c r="CX237" s="2122"/>
      <c r="CY237" s="2122"/>
      <c r="CZ237" s="2122"/>
    </row>
    <row r="238" s="399" customFormat="true" ht="15" customHeight="true" x14ac:dyDescent="0.2">
      <c r="A238" s="835"/>
      <c r="B238" s="860"/>
      <c r="C238" s="1046"/>
      <c r="D238" s="1047"/>
      <c r="E238" s="1047"/>
      <c r="F238" s="1047"/>
      <c r="G238" s="1048"/>
      <c r="H238" s="1049"/>
      <c r="I238" s="1047"/>
      <c r="J238" s="1047"/>
      <c r="K238" s="1047"/>
      <c r="L238" s="1050"/>
      <c r="M238" s="1051"/>
      <c r="N238" s="1047"/>
      <c r="O238" s="1047"/>
      <c r="P238" s="1047"/>
      <c r="Q238" s="1048"/>
      <c r="R238" s="1049"/>
      <c r="S238" s="1047"/>
      <c r="T238" s="1047"/>
      <c r="U238" s="1047"/>
      <c r="V238" s="1047"/>
      <c r="W238" s="1047"/>
      <c r="X238" s="1047"/>
      <c r="Y238" s="1047"/>
      <c r="Z238" s="1047"/>
      <c r="AA238" s="2090"/>
      <c r="AB238" s="615"/>
      <c r="AC238" s="615"/>
      <c r="AD238" s="615"/>
      <c r="AE238" s="615"/>
      <c r="AF238" s="615"/>
      <c r="AG238" s="615"/>
      <c r="AH238" s="615"/>
      <c r="AI238" s="615"/>
      <c r="AJ238" s="615"/>
      <c r="AK238" s="615"/>
      <c r="AL238" s="615"/>
      <c r="AM238" s="615"/>
      <c r="AN238" s="615"/>
      <c r="AO238" s="615"/>
      <c r="AP238" s="615"/>
      <c r="AQ238" s="615"/>
      <c r="AR238" s="615"/>
      <c r="AS238" s="615"/>
      <c r="AT238" s="615"/>
      <c r="AU238" s="615"/>
      <c r="AV238" s="615"/>
      <c r="AW238" s="615"/>
      <c r="AX238" s="615"/>
      <c r="AY238" s="615"/>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2122"/>
      <c r="CC238" s="2122"/>
      <c r="CD238" s="2122"/>
      <c r="CE238" s="2122"/>
      <c r="CF238" s="2122"/>
      <c r="CG238" s="2122"/>
      <c r="CH238" s="2122"/>
      <c r="CI238" s="2122"/>
      <c r="CJ238" s="2122"/>
      <c r="CK238" s="2122"/>
      <c r="CL238" s="2122"/>
      <c r="CM238" s="2122"/>
      <c r="CN238" s="2122"/>
      <c r="CO238" s="2122"/>
      <c r="CP238" s="2122"/>
      <c r="CQ238" s="2122"/>
      <c r="CR238" s="2122"/>
      <c r="CS238" s="2122"/>
      <c r="CT238" s="2122"/>
      <c r="CU238" s="2122"/>
      <c r="CV238" s="2122"/>
      <c r="CW238" s="2122"/>
      <c r="CX238" s="2122"/>
      <c r="CY238" s="2122"/>
      <c r="CZ238" s="2122"/>
    </row>
    <row r="239" s="399" customFormat="true" ht="15" customHeight="true" x14ac:dyDescent="0.2">
      <c r="A239" s="835"/>
      <c r="B239" s="860"/>
      <c r="C239" s="1046"/>
      <c r="D239" s="1047"/>
      <c r="E239" s="1047"/>
      <c r="F239" s="1047"/>
      <c r="G239" s="1048"/>
      <c r="H239" s="1049"/>
      <c r="I239" s="1047"/>
      <c r="J239" s="1047"/>
      <c r="K239" s="1047"/>
      <c r="L239" s="1050"/>
      <c r="M239" s="1051"/>
      <c r="N239" s="1047"/>
      <c r="O239" s="1047"/>
      <c r="P239" s="1047"/>
      <c r="Q239" s="1048"/>
      <c r="R239" s="1049"/>
      <c r="S239" s="1047"/>
      <c r="T239" s="1047"/>
      <c r="U239" s="1047"/>
      <c r="V239" s="1047"/>
      <c r="W239" s="1047"/>
      <c r="X239" s="1047"/>
      <c r="Y239" s="1047"/>
      <c r="Z239" s="1047"/>
      <c r="AA239" s="2090"/>
      <c r="AB239" s="615"/>
      <c r="AC239" s="615"/>
      <c r="AD239" s="615"/>
      <c r="AE239" s="615"/>
      <c r="AF239" s="615"/>
      <c r="AG239" s="615"/>
      <c r="AH239" s="615"/>
      <c r="AI239" s="615"/>
      <c r="AJ239" s="615"/>
      <c r="AK239" s="615"/>
      <c r="AL239" s="615"/>
      <c r="AM239" s="615"/>
      <c r="AN239" s="615"/>
      <c r="AO239" s="615"/>
      <c r="AP239" s="615"/>
      <c r="AQ239" s="615"/>
      <c r="AR239" s="615"/>
      <c r="AS239" s="615"/>
      <c r="AT239" s="615"/>
      <c r="AU239" s="615"/>
      <c r="AV239" s="615"/>
      <c r="AW239" s="615"/>
      <c r="AX239" s="615"/>
      <c r="AY239" s="615"/>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2122"/>
      <c r="CC239" s="2122"/>
      <c r="CD239" s="2122"/>
      <c r="CE239" s="2122"/>
      <c r="CF239" s="2122"/>
      <c r="CG239" s="2122"/>
      <c r="CH239" s="2122"/>
      <c r="CI239" s="2122"/>
      <c r="CJ239" s="2122"/>
      <c r="CK239" s="2122"/>
      <c r="CL239" s="2122"/>
      <c r="CM239" s="2122"/>
      <c r="CN239" s="2122"/>
      <c r="CO239" s="2122"/>
      <c r="CP239" s="2122"/>
      <c r="CQ239" s="2122"/>
      <c r="CR239" s="2122"/>
      <c r="CS239" s="2122"/>
      <c r="CT239" s="2122"/>
      <c r="CU239" s="2122"/>
      <c r="CV239" s="2122"/>
      <c r="CW239" s="2122"/>
      <c r="CX239" s="2122"/>
      <c r="CY239" s="2122"/>
      <c r="CZ239" s="2122"/>
    </row>
    <row r="240" s="399" customFormat="true" ht="15" customHeight="true" x14ac:dyDescent="0.2">
      <c r="A240" s="835"/>
      <c r="B240" s="861"/>
      <c r="C240" s="1046"/>
      <c r="D240" s="1047"/>
      <c r="E240" s="1047"/>
      <c r="F240" s="1047"/>
      <c r="G240" s="1048"/>
      <c r="H240" s="1049"/>
      <c r="I240" s="1047"/>
      <c r="J240" s="1047"/>
      <c r="K240" s="1047"/>
      <c r="L240" s="1050"/>
      <c r="M240" s="1051"/>
      <c r="N240" s="1047"/>
      <c r="O240" s="1047"/>
      <c r="P240" s="1047"/>
      <c r="Q240" s="1048"/>
      <c r="R240" s="1049"/>
      <c r="S240" s="1047"/>
      <c r="T240" s="1047"/>
      <c r="U240" s="1047"/>
      <c r="V240" s="1047"/>
      <c r="W240" s="1047"/>
      <c r="X240" s="1047"/>
      <c r="Y240" s="1047"/>
      <c r="Z240" s="1047"/>
      <c r="AA240" s="2090"/>
      <c r="AB240" s="615"/>
      <c r="AC240" s="615"/>
      <c r="AD240" s="615"/>
      <c r="AE240" s="615"/>
      <c r="AF240" s="615"/>
      <c r="AG240" s="615"/>
      <c r="AH240" s="615"/>
      <c r="AI240" s="615"/>
      <c r="AJ240" s="615"/>
      <c r="AK240" s="615"/>
      <c r="AL240" s="615"/>
      <c r="AM240" s="615"/>
      <c r="AN240" s="615"/>
      <c r="AO240" s="615"/>
      <c r="AP240" s="615"/>
      <c r="AQ240" s="615"/>
      <c r="AR240" s="615"/>
      <c r="AS240" s="615"/>
      <c r="AT240" s="615"/>
      <c r="AU240" s="615"/>
      <c r="AV240" s="615"/>
      <c r="AW240" s="615"/>
      <c r="AX240" s="615"/>
      <c r="AY240" s="615"/>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2122"/>
      <c r="CC240" s="2122"/>
      <c r="CD240" s="2122"/>
      <c r="CE240" s="2122"/>
      <c r="CF240" s="2122"/>
      <c r="CG240" s="2122"/>
      <c r="CH240" s="2122"/>
      <c r="CI240" s="2122"/>
      <c r="CJ240" s="2122"/>
      <c r="CK240" s="2122"/>
      <c r="CL240" s="2122"/>
      <c r="CM240" s="2122"/>
      <c r="CN240" s="2122"/>
      <c r="CO240" s="2122"/>
      <c r="CP240" s="2122"/>
      <c r="CQ240" s="2122"/>
      <c r="CR240" s="2122"/>
      <c r="CS240" s="2122"/>
      <c r="CT240" s="2122"/>
      <c r="CU240" s="2122"/>
      <c r="CV240" s="2122"/>
      <c r="CW240" s="2122"/>
      <c r="CX240" s="2122"/>
      <c r="CY240" s="2122"/>
      <c r="CZ240" s="2122"/>
    </row>
    <row r="241" s="399" customFormat="true" ht="15" customHeight="true" x14ac:dyDescent="0.2">
      <c r="A241" s="836"/>
      <c r="B241" s="862"/>
      <c r="C241" s="1052"/>
      <c r="D241" s="1053"/>
      <c r="E241" s="1053"/>
      <c r="F241" s="1053"/>
      <c r="G241" s="1054"/>
      <c r="H241" s="1055"/>
      <c r="I241" s="1053"/>
      <c r="J241" s="1053"/>
      <c r="K241" s="1053"/>
      <c r="L241" s="1056"/>
      <c r="M241" s="1057"/>
      <c r="N241" s="1053"/>
      <c r="O241" s="1053"/>
      <c r="P241" s="1053"/>
      <c r="Q241" s="1054"/>
      <c r="R241" s="1055"/>
      <c r="S241" s="1053"/>
      <c r="T241" s="1053"/>
      <c r="U241" s="1053"/>
      <c r="V241" s="1053"/>
      <c r="W241" s="1053"/>
      <c r="X241" s="1053"/>
      <c r="Y241" s="1053"/>
      <c r="Z241" s="1053"/>
      <c r="AA241" s="2091"/>
      <c r="AB241" s="615"/>
      <c r="AC241" s="615"/>
      <c r="AD241" s="615"/>
      <c r="AE241" s="615"/>
      <c r="AF241" s="615"/>
      <c r="AG241" s="615"/>
      <c r="AH241" s="615"/>
      <c r="AI241" s="615"/>
      <c r="AJ241" s="615"/>
      <c r="AK241" s="615"/>
      <c r="AL241" s="615"/>
      <c r="AM241" s="615"/>
      <c r="AN241" s="615"/>
      <c r="AO241" s="615"/>
      <c r="AP241" s="615"/>
      <c r="AQ241" s="615"/>
      <c r="AR241" s="615"/>
      <c r="AS241" s="615"/>
      <c r="AT241" s="615"/>
      <c r="AU241" s="615"/>
      <c r="AV241" s="615"/>
      <c r="AW241" s="615"/>
      <c r="AX241" s="615"/>
      <c r="AY241" s="615"/>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2122"/>
      <c r="CC241" s="2122"/>
      <c r="CD241" s="2122"/>
      <c r="CE241" s="2122"/>
      <c r="CF241" s="2122"/>
      <c r="CG241" s="2122"/>
      <c r="CH241" s="2122"/>
      <c r="CI241" s="2122"/>
      <c r="CJ241" s="2122"/>
      <c r="CK241" s="2122"/>
      <c r="CL241" s="2122"/>
      <c r="CM241" s="2122"/>
      <c r="CN241" s="2122"/>
      <c r="CO241" s="2122"/>
      <c r="CP241" s="2122"/>
      <c r="CQ241" s="2122"/>
      <c r="CR241" s="2122"/>
      <c r="CS241" s="2122"/>
      <c r="CT241" s="2122"/>
      <c r="CU241" s="2122"/>
      <c r="CV241" s="2122"/>
      <c r="CW241" s="2122"/>
      <c r="CX241" s="2122"/>
      <c r="CY241" s="2122"/>
      <c r="CZ241" s="2122"/>
    </row>
    <row r="242" s="399" customFormat="true" ht="15" customHeight="true" x14ac:dyDescent="0.2">
      <c r="A242" s="719"/>
      <c r="B242" s="842"/>
      <c r="C242" s="926"/>
      <c r="D242" s="888"/>
      <c r="E242" s="888"/>
      <c r="F242" s="888"/>
      <c r="G242" s="889"/>
      <c r="H242" s="927"/>
      <c r="I242" s="888"/>
      <c r="J242" s="888"/>
      <c r="K242" s="888"/>
      <c r="L242" s="928"/>
      <c r="M242" s="926"/>
      <c r="N242" s="888"/>
      <c r="O242" s="888"/>
      <c r="P242" s="888"/>
      <c r="Q242" s="889"/>
      <c r="R242" s="927"/>
      <c r="S242" s="888"/>
      <c r="T242" s="888"/>
      <c r="U242" s="888"/>
      <c r="V242" s="888"/>
      <c r="W242" s="888"/>
      <c r="X242" s="888"/>
      <c r="Y242" s="888"/>
      <c r="Z242" s="888"/>
      <c r="AA242" s="928"/>
      <c r="AB242" s="615"/>
      <c r="AC242" s="615"/>
      <c r="AD242" s="615"/>
      <c r="AE242" s="615"/>
      <c r="AF242" s="615"/>
      <c r="AG242" s="615"/>
      <c r="AH242" s="615"/>
      <c r="AI242" s="615"/>
      <c r="AJ242" s="615"/>
      <c r="AK242" s="615"/>
      <c r="AL242" s="615"/>
      <c r="AM242" s="615"/>
      <c r="AN242" s="615"/>
      <c r="AO242" s="615"/>
      <c r="AP242" s="615"/>
      <c r="AQ242" s="615"/>
      <c r="AR242" s="615"/>
      <c r="AS242" s="615"/>
      <c r="AT242" s="615"/>
      <c r="AU242" s="615"/>
      <c r="AV242" s="615"/>
      <c r="AW242" s="615"/>
      <c r="AX242" s="615"/>
      <c r="AY242" s="615"/>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2122"/>
      <c r="CC242" s="2122"/>
      <c r="CD242" s="2122"/>
      <c r="CE242" s="2122"/>
      <c r="CF242" s="2122"/>
      <c r="CG242" s="2122"/>
      <c r="CH242" s="2122"/>
      <c r="CI242" s="2122"/>
      <c r="CJ242" s="2122"/>
      <c r="CK242" s="2122"/>
      <c r="CL242" s="2122"/>
      <c r="CM242" s="2122"/>
      <c r="CN242" s="2122"/>
      <c r="CO242" s="2122"/>
      <c r="CP242" s="2122"/>
      <c r="CQ242" s="2122"/>
      <c r="CR242" s="2122"/>
      <c r="CS242" s="2122"/>
      <c r="CT242" s="2122"/>
      <c r="CU242" s="2122"/>
      <c r="CV242" s="2122"/>
      <c r="CW242" s="2122"/>
      <c r="CX242" s="2122"/>
      <c r="CY242" s="2122"/>
      <c r="CZ242" s="2122"/>
    </row>
    <row r="243" s="399" customFormat="true" ht="15" customHeight="true" x14ac:dyDescent="0.2">
      <c r="A243" s="719"/>
      <c r="B243" s="842"/>
      <c r="C243" s="926"/>
      <c r="D243" s="888"/>
      <c r="E243" s="888"/>
      <c r="F243" s="888"/>
      <c r="G243" s="889"/>
      <c r="H243" s="927"/>
      <c r="I243" s="888"/>
      <c r="J243" s="888"/>
      <c r="K243" s="888"/>
      <c r="L243" s="928"/>
      <c r="M243" s="926"/>
      <c r="N243" s="888"/>
      <c r="O243" s="888"/>
      <c r="P243" s="888"/>
      <c r="Q243" s="889"/>
      <c r="R243" s="927"/>
      <c r="S243" s="888"/>
      <c r="T243" s="888"/>
      <c r="U243" s="888"/>
      <c r="V243" s="888"/>
      <c r="W243" s="888"/>
      <c r="X243" s="888"/>
      <c r="Y243" s="888"/>
      <c r="Z243" s="888"/>
      <c r="AA243" s="928"/>
      <c r="AB243" s="615"/>
      <c r="AC243" s="615"/>
      <c r="AD243" s="615"/>
      <c r="AE243" s="615"/>
      <c r="AF243" s="615"/>
      <c r="AG243" s="615"/>
      <c r="AH243" s="615"/>
      <c r="AI243" s="615"/>
      <c r="AJ243" s="615"/>
      <c r="AK243" s="615"/>
      <c r="AL243" s="615"/>
      <c r="AM243" s="615"/>
      <c r="AN243" s="615"/>
      <c r="AO243" s="615"/>
      <c r="AP243" s="615"/>
      <c r="AQ243" s="615"/>
      <c r="AR243" s="615"/>
      <c r="AS243" s="615"/>
      <c r="AT243" s="615"/>
      <c r="AU243" s="615"/>
      <c r="AV243" s="615"/>
      <c r="AW243" s="615"/>
      <c r="AX243" s="615"/>
      <c r="AY243" s="615"/>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2122"/>
      <c r="CC243" s="2122"/>
      <c r="CD243" s="2122"/>
      <c r="CE243" s="2122"/>
      <c r="CF243" s="2122"/>
      <c r="CG243" s="2122"/>
      <c r="CH243" s="2122"/>
      <c r="CI243" s="2122"/>
      <c r="CJ243" s="2122"/>
      <c r="CK243" s="2122"/>
      <c r="CL243" s="2122"/>
      <c r="CM243" s="2122"/>
      <c r="CN243" s="2122"/>
      <c r="CO243" s="2122"/>
      <c r="CP243" s="2122"/>
      <c r="CQ243" s="2122"/>
      <c r="CR243" s="2122"/>
      <c r="CS243" s="2122"/>
      <c r="CT243" s="2122"/>
      <c r="CU243" s="2122"/>
      <c r="CV243" s="2122"/>
      <c r="CW243" s="2122"/>
      <c r="CX243" s="2122"/>
      <c r="CY243" s="2122"/>
      <c r="CZ243" s="2122"/>
    </row>
    <row r="244" s="399" customFormat="true" ht="15" customHeight="true" x14ac:dyDescent="0.2">
      <c r="A244" s="719"/>
      <c r="B244" s="842"/>
      <c r="C244" s="926"/>
      <c r="D244" s="888"/>
      <c r="E244" s="888"/>
      <c r="F244" s="888"/>
      <c r="G244" s="889"/>
      <c r="H244" s="927"/>
      <c r="I244" s="888"/>
      <c r="J244" s="888"/>
      <c r="K244" s="888"/>
      <c r="L244" s="928"/>
      <c r="M244" s="926"/>
      <c r="N244" s="888"/>
      <c r="O244" s="888"/>
      <c r="P244" s="888"/>
      <c r="Q244" s="889"/>
      <c r="R244" s="927"/>
      <c r="S244" s="888"/>
      <c r="T244" s="888"/>
      <c r="U244" s="888"/>
      <c r="V244" s="888"/>
      <c r="W244" s="888"/>
      <c r="X244" s="888"/>
      <c r="Y244" s="888"/>
      <c r="Z244" s="888"/>
      <c r="AA244" s="928"/>
      <c r="AB244" s="615"/>
      <c r="AC244" s="615"/>
      <c r="AD244" s="615"/>
      <c r="AE244" s="615"/>
      <c r="AF244" s="615"/>
      <c r="AG244" s="615"/>
      <c r="AH244" s="615"/>
      <c r="AI244" s="615"/>
      <c r="AJ244" s="615"/>
      <c r="AK244" s="615"/>
      <c r="AL244" s="615"/>
      <c r="AM244" s="615"/>
      <c r="AN244" s="615"/>
      <c r="AO244" s="615"/>
      <c r="AP244" s="615"/>
      <c r="AQ244" s="615"/>
      <c r="AR244" s="615"/>
      <c r="AS244" s="615"/>
      <c r="AT244" s="615"/>
      <c r="AU244" s="615"/>
      <c r="AV244" s="615"/>
      <c r="AW244" s="615"/>
      <c r="AX244" s="615"/>
      <c r="AY244" s="615"/>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2122"/>
      <c r="CC244" s="2122"/>
      <c r="CD244" s="2122"/>
      <c r="CE244" s="2122"/>
      <c r="CF244" s="2122"/>
      <c r="CG244" s="2122"/>
      <c r="CH244" s="2122"/>
      <c r="CI244" s="2122"/>
      <c r="CJ244" s="2122"/>
      <c r="CK244" s="2122"/>
      <c r="CL244" s="2122"/>
      <c r="CM244" s="2122"/>
      <c r="CN244" s="2122"/>
      <c r="CO244" s="2122"/>
      <c r="CP244" s="2122"/>
      <c r="CQ244" s="2122"/>
      <c r="CR244" s="2122"/>
      <c r="CS244" s="2122"/>
      <c r="CT244" s="2122"/>
      <c r="CU244" s="2122"/>
      <c r="CV244" s="2122"/>
      <c r="CW244" s="2122"/>
      <c r="CX244" s="2122"/>
      <c r="CY244" s="2122"/>
      <c r="CZ244" s="2122"/>
    </row>
    <row r="245" s="399" customFormat="true" ht="15" customHeight="true" x14ac:dyDescent="0.2">
      <c r="A245" s="719"/>
      <c r="B245" s="842"/>
      <c r="C245" s="926"/>
      <c r="D245" s="888"/>
      <c r="E245" s="888"/>
      <c r="F245" s="888"/>
      <c r="G245" s="889"/>
      <c r="H245" s="927"/>
      <c r="I245" s="888"/>
      <c r="J245" s="888"/>
      <c r="K245" s="888"/>
      <c r="L245" s="928"/>
      <c r="M245" s="926"/>
      <c r="N245" s="888"/>
      <c r="O245" s="888"/>
      <c r="P245" s="888"/>
      <c r="Q245" s="889"/>
      <c r="R245" s="927"/>
      <c r="S245" s="888"/>
      <c r="T245" s="888"/>
      <c r="U245" s="888"/>
      <c r="V245" s="888"/>
      <c r="W245" s="888"/>
      <c r="X245" s="888"/>
      <c r="Y245" s="888"/>
      <c r="Z245" s="888"/>
      <c r="AA245" s="928"/>
      <c r="AB245" s="615"/>
      <c r="AC245" s="615"/>
      <c r="AD245" s="615"/>
      <c r="AE245" s="615"/>
      <c r="AF245" s="615"/>
      <c r="AG245" s="615"/>
      <c r="AH245" s="615"/>
      <c r="AI245" s="615"/>
      <c r="AJ245" s="615"/>
      <c r="AK245" s="615"/>
      <c r="AL245" s="615"/>
      <c r="AM245" s="615"/>
      <c r="AN245" s="615"/>
      <c r="AO245" s="615"/>
      <c r="AP245" s="615"/>
      <c r="AQ245" s="615"/>
      <c r="AR245" s="615"/>
      <c r="AS245" s="615"/>
      <c r="AT245" s="615"/>
      <c r="AU245" s="615"/>
      <c r="AV245" s="615"/>
      <c r="AW245" s="615"/>
      <c r="AX245" s="615"/>
      <c r="AY245" s="615"/>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2122"/>
      <c r="CC245" s="2122"/>
      <c r="CD245" s="2122"/>
      <c r="CE245" s="2122"/>
      <c r="CF245" s="2122"/>
      <c r="CG245" s="2122"/>
      <c r="CH245" s="2122"/>
      <c r="CI245" s="2122"/>
      <c r="CJ245" s="2122"/>
      <c r="CK245" s="2122"/>
      <c r="CL245" s="2122"/>
      <c r="CM245" s="2122"/>
      <c r="CN245" s="2122"/>
      <c r="CO245" s="2122"/>
      <c r="CP245" s="2122"/>
      <c r="CQ245" s="2122"/>
      <c r="CR245" s="2122"/>
      <c r="CS245" s="2122"/>
      <c r="CT245" s="2122"/>
      <c r="CU245" s="2122"/>
      <c r="CV245" s="2122"/>
      <c r="CW245" s="2122"/>
      <c r="CX245" s="2122"/>
      <c r="CY245" s="2122"/>
      <c r="CZ245" s="2122"/>
    </row>
    <row r="246" s="399" customFormat="true" ht="15" customHeight="true" x14ac:dyDescent="0.2">
      <c r="A246" s="719"/>
      <c r="B246" s="842"/>
      <c r="C246" s="926"/>
      <c r="D246" s="888"/>
      <c r="E246" s="888"/>
      <c r="F246" s="888"/>
      <c r="G246" s="889"/>
      <c r="H246" s="927"/>
      <c r="I246" s="888"/>
      <c r="J246" s="888"/>
      <c r="K246" s="888"/>
      <c r="L246" s="928"/>
      <c r="M246" s="926"/>
      <c r="N246" s="888"/>
      <c r="O246" s="888"/>
      <c r="P246" s="888"/>
      <c r="Q246" s="889"/>
      <c r="R246" s="927"/>
      <c r="S246" s="888"/>
      <c r="T246" s="888"/>
      <c r="U246" s="888"/>
      <c r="V246" s="888"/>
      <c r="W246" s="888"/>
      <c r="X246" s="888"/>
      <c r="Y246" s="888"/>
      <c r="Z246" s="888"/>
      <c r="AA246" s="928"/>
      <c r="AB246" s="615"/>
      <c r="AC246" s="615"/>
      <c r="AD246" s="615"/>
      <c r="AE246" s="615"/>
      <c r="AF246" s="615"/>
      <c r="AG246" s="615"/>
      <c r="AH246" s="615"/>
      <c r="AI246" s="615"/>
      <c r="AJ246" s="615"/>
      <c r="AK246" s="615"/>
      <c r="AL246" s="615"/>
      <c r="AM246" s="615"/>
      <c r="AN246" s="615"/>
      <c r="AO246" s="615"/>
      <c r="AP246" s="615"/>
      <c r="AQ246" s="615"/>
      <c r="AR246" s="615"/>
      <c r="AS246" s="615"/>
      <c r="AT246" s="615"/>
      <c r="AU246" s="615"/>
      <c r="AV246" s="615"/>
      <c r="AW246" s="615"/>
      <c r="AX246" s="615"/>
      <c r="AY246" s="615"/>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2122"/>
      <c r="CC246" s="2122"/>
      <c r="CD246" s="2122"/>
      <c r="CE246" s="2122"/>
      <c r="CF246" s="2122"/>
      <c r="CG246" s="2122"/>
      <c r="CH246" s="2122"/>
      <c r="CI246" s="2122"/>
      <c r="CJ246" s="2122"/>
      <c r="CK246" s="2122"/>
      <c r="CL246" s="2122"/>
      <c r="CM246" s="2122"/>
      <c r="CN246" s="2122"/>
      <c r="CO246" s="2122"/>
      <c r="CP246" s="2122"/>
      <c r="CQ246" s="2122"/>
      <c r="CR246" s="2122"/>
      <c r="CS246" s="2122"/>
      <c r="CT246" s="2122"/>
      <c r="CU246" s="2122"/>
      <c r="CV246" s="2122"/>
      <c r="CW246" s="2122"/>
      <c r="CX246" s="2122"/>
      <c r="CY246" s="2122"/>
      <c r="CZ246" s="2122"/>
    </row>
    <row r="247" s="399" customFormat="true" ht="15" customHeight="true" x14ac:dyDescent="0.2">
      <c r="A247" s="719"/>
      <c r="B247" s="842"/>
      <c r="C247" s="926"/>
      <c r="D247" s="888"/>
      <c r="E247" s="888"/>
      <c r="F247" s="888"/>
      <c r="G247" s="889"/>
      <c r="H247" s="927"/>
      <c r="I247" s="888"/>
      <c r="J247" s="888"/>
      <c r="K247" s="888"/>
      <c r="L247" s="928"/>
      <c r="M247" s="926"/>
      <c r="N247" s="888"/>
      <c r="O247" s="888"/>
      <c r="P247" s="888"/>
      <c r="Q247" s="889"/>
      <c r="R247" s="927"/>
      <c r="S247" s="888"/>
      <c r="T247" s="888"/>
      <c r="U247" s="888"/>
      <c r="V247" s="888"/>
      <c r="W247" s="888"/>
      <c r="X247" s="888"/>
      <c r="Y247" s="888"/>
      <c r="Z247" s="888"/>
      <c r="AA247" s="928"/>
      <c r="AB247" s="615"/>
      <c r="AC247" s="615"/>
      <c r="AD247" s="615"/>
      <c r="AE247" s="615"/>
      <c r="AF247" s="615"/>
      <c r="AG247" s="615"/>
      <c r="AH247" s="615"/>
      <c r="AI247" s="615"/>
      <c r="AJ247" s="615"/>
      <c r="AK247" s="615"/>
      <c r="AL247" s="615"/>
      <c r="AM247" s="615"/>
      <c r="AN247" s="615"/>
      <c r="AO247" s="615"/>
      <c r="AP247" s="615"/>
      <c r="AQ247" s="615"/>
      <c r="AR247" s="615"/>
      <c r="AS247" s="615"/>
      <c r="AT247" s="615"/>
      <c r="AU247" s="615"/>
      <c r="AV247" s="615"/>
      <c r="AW247" s="615"/>
      <c r="AX247" s="615"/>
      <c r="AY247" s="615"/>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2122"/>
      <c r="CC247" s="2122"/>
      <c r="CD247" s="2122"/>
      <c r="CE247" s="2122"/>
      <c r="CF247" s="2122"/>
      <c r="CG247" s="2122"/>
      <c r="CH247" s="2122"/>
      <c r="CI247" s="2122"/>
      <c r="CJ247" s="2122"/>
      <c r="CK247" s="2122"/>
      <c r="CL247" s="2122"/>
      <c r="CM247" s="2122"/>
      <c r="CN247" s="2122"/>
      <c r="CO247" s="2122"/>
      <c r="CP247" s="2122"/>
      <c r="CQ247" s="2122"/>
      <c r="CR247" s="2122"/>
      <c r="CS247" s="2122"/>
      <c r="CT247" s="2122"/>
      <c r="CU247" s="2122"/>
      <c r="CV247" s="2122"/>
      <c r="CW247" s="2122"/>
      <c r="CX247" s="2122"/>
      <c r="CY247" s="2122"/>
      <c r="CZ247" s="2122"/>
    </row>
    <row r="248" s="399" customFormat="true" ht="15" customHeight="true" x14ac:dyDescent="0.2">
      <c r="A248" s="724"/>
      <c r="B248" s="863"/>
      <c r="C248" s="1016"/>
      <c r="D248" s="939"/>
      <c r="E248" s="939"/>
      <c r="F248" s="939"/>
      <c r="G248" s="940"/>
      <c r="H248" s="1017"/>
      <c r="I248" s="939"/>
      <c r="J248" s="939"/>
      <c r="K248" s="939"/>
      <c r="L248" s="1018"/>
      <c r="M248" s="1016"/>
      <c r="N248" s="939"/>
      <c r="O248" s="939"/>
      <c r="P248" s="939"/>
      <c r="Q248" s="940"/>
      <c r="R248" s="1017"/>
      <c r="S248" s="939"/>
      <c r="T248" s="939"/>
      <c r="U248" s="939"/>
      <c r="V248" s="939"/>
      <c r="W248" s="939"/>
      <c r="X248" s="939"/>
      <c r="Y248" s="939"/>
      <c r="Z248" s="939"/>
      <c r="AA248" s="1018"/>
      <c r="AB248" s="615"/>
      <c r="AC248" s="615"/>
      <c r="AD248" s="615"/>
      <c r="AE248" s="615"/>
      <c r="AF248" s="615"/>
      <c r="AG248" s="615"/>
      <c r="AH248" s="615"/>
      <c r="AI248" s="615"/>
      <c r="AJ248" s="615"/>
      <c r="AK248" s="615"/>
      <c r="AL248" s="615"/>
      <c r="AM248" s="615"/>
      <c r="AN248" s="615"/>
      <c r="AO248" s="615"/>
      <c r="AP248" s="615"/>
      <c r="AQ248" s="615"/>
      <c r="AR248" s="615"/>
      <c r="AS248" s="615"/>
      <c r="AT248" s="615"/>
      <c r="AU248" s="615"/>
      <c r="AV248" s="615"/>
      <c r="AW248" s="615"/>
      <c r="AX248" s="615"/>
      <c r="AY248" s="615"/>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2122"/>
      <c r="CC248" s="2122"/>
      <c r="CD248" s="2122"/>
      <c r="CE248" s="2122"/>
      <c r="CF248" s="2122"/>
      <c r="CG248" s="2122"/>
      <c r="CH248" s="2122"/>
      <c r="CI248" s="2122"/>
      <c r="CJ248" s="2122"/>
      <c r="CK248" s="2122"/>
      <c r="CL248" s="2122"/>
      <c r="CM248" s="2122"/>
      <c r="CN248" s="2122"/>
      <c r="CO248" s="2122"/>
      <c r="CP248" s="2122"/>
      <c r="CQ248" s="2122"/>
      <c r="CR248" s="2122"/>
      <c r="CS248" s="2122"/>
      <c r="CT248" s="2122"/>
      <c r="CU248" s="2122"/>
      <c r="CV248" s="2122"/>
      <c r="CW248" s="2122"/>
      <c r="CX248" s="2122"/>
      <c r="CY248" s="2122"/>
      <c r="CZ248" s="2122"/>
    </row>
    <row r="249" s="399" customFormat="true" ht="250.15" customHeight="true" x14ac:dyDescent="0.2">
      <c r="B249" s="398"/>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9" customFormat="true" ht="15" customHeight="true" x14ac:dyDescent="0.2">
      <c r="B259" s="398"/>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530" t="s">
        <v>114</v>
      </c>
      <c r="BD259" s="2531"/>
      <c r="BE259" s="2531"/>
      <c r="BF259" s="2531"/>
      <c r="BG259" s="2532"/>
      <c r="BH259" s="2533" t="s">
        <v>38</v>
      </c>
      <c r="BI259" s="2531"/>
      <c r="BJ259" s="2531"/>
      <c r="BK259" s="2531"/>
      <c r="BL259" s="2532"/>
      <c r="BM259" s="2533" t="s">
        <v>37</v>
      </c>
      <c r="BN259" s="2531"/>
      <c r="BO259" s="2531"/>
      <c r="BP259" s="2531"/>
      <c r="BQ259" s="2534"/>
      <c r="BR259" s="2037" t="s">
        <v>137</v>
      </c>
      <c r="BS259" s="2038"/>
      <c r="BT259" s="2038"/>
      <c r="BU259" s="2038"/>
      <c r="BV259" s="2038"/>
      <c r="BW259" s="2038"/>
      <c r="BX259" s="2038"/>
      <c r="BY259" s="2039"/>
      <c r="BZ259" s="313"/>
      <c r="CA259" s="313"/>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9" customFormat="true" ht="36" x14ac:dyDescent="0.2">
      <c r="B260" s="398"/>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238</v>
      </c>
      <c r="BS260" s="178" t="s">
        <v>239</v>
      </c>
      <c r="BT260" s="178" t="s">
        <v>150</v>
      </c>
      <c r="BU260" s="178" t="s">
        <v>240</v>
      </c>
      <c r="BV260" s="178" t="s">
        <v>241</v>
      </c>
      <c r="BW260" s="178" t="s">
        <v>242</v>
      </c>
      <c r="BX260" s="178" t="s">
        <v>243</v>
      </c>
      <c r="BY260" s="179" t="s">
        <v>244</v>
      </c>
      <c r="BZ260" s="179" t="s">
        <v>245</v>
      </c>
      <c r="CA260" s="179" t="s">
        <v>246</v>
      </c>
      <c r="CB260" s="2123"/>
      <c r="CC260" s="2123"/>
      <c r="CD260" s="2123"/>
      <c r="CE260" s="2123"/>
      <c r="CF260" s="2123"/>
      <c r="CG260" s="2123"/>
      <c r="CH260" s="2123"/>
      <c r="CI260" s="2123"/>
      <c r="CJ260" s="2123"/>
      <c r="CK260" s="2123"/>
      <c r="CL260" s="2123"/>
      <c r="CM260" s="2123"/>
      <c r="CN260" s="2123"/>
      <c r="CO260" s="2123"/>
      <c r="CP260" s="2123"/>
      <c r="CQ260" s="2123"/>
      <c r="CR260" s="2123"/>
      <c r="CS260" s="2123"/>
      <c r="CT260" s="2123"/>
      <c r="CU260" s="2123"/>
      <c r="CV260" s="2123"/>
      <c r="CW260" s="2123"/>
      <c r="CX260" s="2123"/>
      <c r="CY260" s="2123"/>
      <c r="CZ260" s="2123"/>
    </row>
    <row r="261" s="399" customFormat="true" ht="15" customHeight="true" x14ac:dyDescent="0.2">
      <c r="B261" s="398"/>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535" t="s">
        <v>73</v>
      </c>
      <c r="BB261" s="294" t="s">
        <v>49</v>
      </c>
      <c r="BC261" s="1182" t="s">
        <v>35</v>
      </c>
      <c r="BD261" s="1202" t="s">
        <v>35</v>
      </c>
      <c r="BE261" s="1202" t="s">
        <v>35</v>
      </c>
      <c r="BF261" s="1202" t="s">
        <v>35</v>
      </c>
      <c r="BG261" s="1223" t="s">
        <v>35</v>
      </c>
      <c r="BH261" s="1244" t="s">
        <v>35</v>
      </c>
      <c r="BI261" s="1202" t="s">
        <v>35</v>
      </c>
      <c r="BJ261" s="1202" t="s">
        <v>35</v>
      </c>
      <c r="BK261" s="1202" t="s">
        <v>35</v>
      </c>
      <c r="BL261" s="1223" t="s">
        <v>35</v>
      </c>
      <c r="BM261" s="1244" t="s">
        <v>35</v>
      </c>
      <c r="BN261" s="1202" t="s">
        <v>35</v>
      </c>
      <c r="BO261" s="1202" t="s">
        <v>35</v>
      </c>
      <c r="BP261" s="1202" t="s">
        <v>35</v>
      </c>
      <c r="BQ261" s="1223" t="s">
        <v>35</v>
      </c>
      <c r="BR261" s="1244" t="s">
        <v>35</v>
      </c>
      <c r="BS261" s="1202" t="s">
        <v>35</v>
      </c>
      <c r="BT261" s="1202" t="s">
        <v>35</v>
      </c>
      <c r="BU261" s="1202" t="s">
        <v>35</v>
      </c>
      <c r="BV261" s="1202" t="s">
        <v>35</v>
      </c>
      <c r="BW261" s="1202" t="s">
        <v>35</v>
      </c>
      <c r="BX261" s="1202" t="s">
        <v>35</v>
      </c>
      <c r="BY261" s="1263" t="s">
        <v>35</v>
      </c>
      <c r="BZ261" s="1263" t="s">
        <v>35</v>
      </c>
      <c r="CA261" s="1263" t="s">
        <v>35</v>
      </c>
      <c r="CB261" s="2124"/>
      <c r="CC261" s="2124"/>
      <c r="CD261" s="2124"/>
      <c r="CE261" s="2124"/>
      <c r="CF261" s="2124"/>
      <c r="CG261" s="2124"/>
      <c r="CH261" s="2124"/>
      <c r="CI261" s="2124"/>
      <c r="CJ261" s="2124"/>
      <c r="CK261" s="2124"/>
      <c r="CL261" s="2124"/>
      <c r="CM261" s="2124"/>
      <c r="CN261" s="2124"/>
      <c r="CO261" s="2124"/>
      <c r="CP261" s="2124"/>
      <c r="CQ261" s="2124"/>
      <c r="CR261" s="2124"/>
      <c r="CS261" s="2124"/>
      <c r="CT261" s="2124"/>
      <c r="CU261" s="2124"/>
      <c r="CV261" s="2124"/>
      <c r="CW261" s="2124"/>
      <c r="CX261" s="2124"/>
      <c r="CY261" s="2124"/>
      <c r="CZ261" s="2124"/>
    </row>
    <row r="262" s="399" customFormat="true" ht="15" customHeight="true" x14ac:dyDescent="0.2">
      <c r="B262" s="398"/>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536"/>
      <c r="BB262" s="295" t="s">
        <v>48</v>
      </c>
      <c r="BC262" s="1183" t="s">
        <v>35</v>
      </c>
      <c r="BD262" s="1203" t="s">
        <v>35</v>
      </c>
      <c r="BE262" s="1203" t="s">
        <v>35</v>
      </c>
      <c r="BF262" s="1203" t="s">
        <v>35</v>
      </c>
      <c r="BG262" s="1224" t="s">
        <v>35</v>
      </c>
      <c r="BH262" s="1245" t="s">
        <v>35</v>
      </c>
      <c r="BI262" s="1203" t="s">
        <v>35</v>
      </c>
      <c r="BJ262" s="1203" t="s">
        <v>35</v>
      </c>
      <c r="BK262" s="1203" t="s">
        <v>35</v>
      </c>
      <c r="BL262" s="1224" t="s">
        <v>35</v>
      </c>
      <c r="BM262" s="1245" t="s">
        <v>35</v>
      </c>
      <c r="BN262" s="1203" t="s">
        <v>35</v>
      </c>
      <c r="BO262" s="1203" t="s">
        <v>35</v>
      </c>
      <c r="BP262" s="1203" t="s">
        <v>35</v>
      </c>
      <c r="BQ262" s="1224" t="s">
        <v>35</v>
      </c>
      <c r="BR262" s="1245" t="s">
        <v>35</v>
      </c>
      <c r="BS262" s="1203" t="s">
        <v>35</v>
      </c>
      <c r="BT262" s="1203" t="s">
        <v>35</v>
      </c>
      <c r="BU262" s="1203" t="s">
        <v>35</v>
      </c>
      <c r="BV262" s="1203" t="s">
        <v>35</v>
      </c>
      <c r="BW262" s="1203" t="s">
        <v>35</v>
      </c>
      <c r="BX262" s="1203" t="s">
        <v>35</v>
      </c>
      <c r="BY262" s="1264" t="s">
        <v>35</v>
      </c>
      <c r="BZ262" s="1264" t="s">
        <v>35</v>
      </c>
      <c r="CA262" s="1264" t="s">
        <v>35</v>
      </c>
      <c r="CB262" s="2125"/>
      <c r="CC262" s="2125"/>
      <c r="CD262" s="2125"/>
      <c r="CE262" s="2125"/>
      <c r="CF262" s="2125"/>
      <c r="CG262" s="2125"/>
      <c r="CH262" s="2125"/>
      <c r="CI262" s="2125"/>
      <c r="CJ262" s="2125"/>
      <c r="CK262" s="2125"/>
      <c r="CL262" s="2125"/>
      <c r="CM262" s="2125"/>
      <c r="CN262" s="2125"/>
      <c r="CO262" s="2125"/>
      <c r="CP262" s="2125"/>
      <c r="CQ262" s="2125"/>
      <c r="CR262" s="2125"/>
      <c r="CS262" s="2125"/>
      <c r="CT262" s="2125"/>
      <c r="CU262" s="2125"/>
      <c r="CV262" s="2125"/>
      <c r="CW262" s="2125"/>
      <c r="CX262" s="2125"/>
      <c r="CY262" s="2125"/>
      <c r="CZ262" s="2125"/>
    </row>
    <row r="263" s="399" customFormat="true" ht="15" customHeight="true" x14ac:dyDescent="0.2">
      <c r="B263" s="398"/>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536"/>
      <c r="BB263" s="295" t="s">
        <v>112</v>
      </c>
      <c r="BC263" s="1183" t="s">
        <v>35</v>
      </c>
      <c r="BD263" s="1203" t="s">
        <v>35</v>
      </c>
      <c r="BE263" s="1203" t="s">
        <v>35</v>
      </c>
      <c r="BF263" s="1203" t="s">
        <v>35</v>
      </c>
      <c r="BG263" s="1224" t="s">
        <v>35</v>
      </c>
      <c r="BH263" s="1245" t="s">
        <v>35</v>
      </c>
      <c r="BI263" s="1203" t="s">
        <v>35</v>
      </c>
      <c r="BJ263" s="1203" t="s">
        <v>35</v>
      </c>
      <c r="BK263" s="1203" t="s">
        <v>35</v>
      </c>
      <c r="BL263" s="1224" t="s">
        <v>35</v>
      </c>
      <c r="BM263" s="1245" t="s">
        <v>35</v>
      </c>
      <c r="BN263" s="1203" t="s">
        <v>35</v>
      </c>
      <c r="BO263" s="1203" t="s">
        <v>35</v>
      </c>
      <c r="BP263" s="1203" t="s">
        <v>35</v>
      </c>
      <c r="BQ263" s="1224" t="s">
        <v>35</v>
      </c>
      <c r="BR263" s="1245" t="s">
        <v>35</v>
      </c>
      <c r="BS263" s="1203" t="s">
        <v>35</v>
      </c>
      <c r="BT263" s="1203" t="s">
        <v>35</v>
      </c>
      <c r="BU263" s="1203" t="s">
        <v>35</v>
      </c>
      <c r="BV263" s="1203" t="s">
        <v>35</v>
      </c>
      <c r="BW263" s="1203" t="s">
        <v>35</v>
      </c>
      <c r="BX263" s="1203" t="s">
        <v>35</v>
      </c>
      <c r="BY263" s="1264" t="s">
        <v>35</v>
      </c>
      <c r="BZ263" s="1264" t="s">
        <v>35</v>
      </c>
      <c r="CA263" s="1264" t="s">
        <v>35</v>
      </c>
      <c r="CB263" s="2125"/>
      <c r="CC263" s="2125"/>
      <c r="CD263" s="2125"/>
      <c r="CE263" s="2125"/>
      <c r="CF263" s="2125"/>
      <c r="CG263" s="2125"/>
      <c r="CH263" s="2125"/>
      <c r="CI263" s="2125"/>
      <c r="CJ263" s="2125"/>
      <c r="CK263" s="2125"/>
      <c r="CL263" s="2125"/>
      <c r="CM263" s="2125"/>
      <c r="CN263" s="2125"/>
      <c r="CO263" s="2125"/>
      <c r="CP263" s="2125"/>
      <c r="CQ263" s="2125"/>
      <c r="CR263" s="2125"/>
      <c r="CS263" s="2125"/>
      <c r="CT263" s="2125"/>
      <c r="CU263" s="2125"/>
      <c r="CV263" s="2125"/>
      <c r="CW263" s="2125"/>
      <c r="CX263" s="2125"/>
      <c r="CY263" s="2125"/>
      <c r="CZ263" s="2125"/>
    </row>
    <row r="264" s="399" customFormat="true" ht="15" customHeight="true" x14ac:dyDescent="0.2">
      <c r="B264" s="398"/>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536" t="s">
        <v>74</v>
      </c>
      <c r="BB264" s="295" t="s">
        <v>88</v>
      </c>
      <c r="BC264" s="1183" t="s">
        <v>35</v>
      </c>
      <c r="BD264" s="1203" t="s">
        <v>35</v>
      </c>
      <c r="BE264" s="1203" t="s">
        <v>35</v>
      </c>
      <c r="BF264" s="1203" t="s">
        <v>35</v>
      </c>
      <c r="BG264" s="1224" t="s">
        <v>35</v>
      </c>
      <c r="BH264" s="1245" t="s">
        <v>35</v>
      </c>
      <c r="BI264" s="1203" t="s">
        <v>35</v>
      </c>
      <c r="BJ264" s="1203" t="s">
        <v>35</v>
      </c>
      <c r="BK264" s="1203" t="s">
        <v>35</v>
      </c>
      <c r="BL264" s="1224" t="s">
        <v>35</v>
      </c>
      <c r="BM264" s="1245" t="s">
        <v>35</v>
      </c>
      <c r="BN264" s="1203" t="s">
        <v>35</v>
      </c>
      <c r="BO264" s="1203" t="s">
        <v>35</v>
      </c>
      <c r="BP264" s="1203" t="s">
        <v>35</v>
      </c>
      <c r="BQ264" s="1224" t="s">
        <v>35</v>
      </c>
      <c r="BR264" s="1245" t="s">
        <v>35</v>
      </c>
      <c r="BS264" s="1203" t="s">
        <v>35</v>
      </c>
      <c r="BT264" s="1203" t="s">
        <v>35</v>
      </c>
      <c r="BU264" s="1203" t="s">
        <v>35</v>
      </c>
      <c r="BV264" s="1203" t="s">
        <v>35</v>
      </c>
      <c r="BW264" s="1203" t="s">
        <v>35</v>
      </c>
      <c r="BX264" s="1203" t="s">
        <v>35</v>
      </c>
      <c r="BY264" s="1264" t="s">
        <v>35</v>
      </c>
      <c r="BZ264" s="1264" t="s">
        <v>35</v>
      </c>
      <c r="CA264" s="1264" t="s">
        <v>35</v>
      </c>
      <c r="CB264" s="2125"/>
      <c r="CC264" s="2125"/>
      <c r="CD264" s="2125"/>
      <c r="CE264" s="2125"/>
      <c r="CF264" s="2125"/>
      <c r="CG264" s="2125"/>
      <c r="CH264" s="2125"/>
      <c r="CI264" s="2125"/>
      <c r="CJ264" s="2125"/>
      <c r="CK264" s="2125"/>
      <c r="CL264" s="2125"/>
      <c r="CM264" s="2125"/>
      <c r="CN264" s="2125"/>
      <c r="CO264" s="2125"/>
      <c r="CP264" s="2125"/>
      <c r="CQ264" s="2125"/>
      <c r="CR264" s="2125"/>
      <c r="CS264" s="2125"/>
      <c r="CT264" s="2125"/>
      <c r="CU264" s="2125"/>
      <c r="CV264" s="2125"/>
      <c r="CW264" s="2125"/>
      <c r="CX264" s="2125"/>
      <c r="CY264" s="2125"/>
      <c r="CZ264" s="2125"/>
    </row>
    <row r="265" s="399" customFormat="true" ht="15" customHeight="true" x14ac:dyDescent="0.2">
      <c r="B265" s="398"/>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536"/>
      <c r="BB265" s="295" t="s">
        <v>89</v>
      </c>
      <c r="BC265" s="1183" t="s">
        <v>35</v>
      </c>
      <c r="BD265" s="1203" t="s">
        <v>35</v>
      </c>
      <c r="BE265" s="1203" t="s">
        <v>35</v>
      </c>
      <c r="BF265" s="1203" t="s">
        <v>35</v>
      </c>
      <c r="BG265" s="1224" t="s">
        <v>35</v>
      </c>
      <c r="BH265" s="1245" t="s">
        <v>35</v>
      </c>
      <c r="BI265" s="1203" t="s">
        <v>35</v>
      </c>
      <c r="BJ265" s="1203" t="s">
        <v>35</v>
      </c>
      <c r="BK265" s="1203" t="s">
        <v>35</v>
      </c>
      <c r="BL265" s="1224" t="s">
        <v>35</v>
      </c>
      <c r="BM265" s="1245" t="s">
        <v>35</v>
      </c>
      <c r="BN265" s="1203" t="s">
        <v>35</v>
      </c>
      <c r="BO265" s="1203" t="s">
        <v>35</v>
      </c>
      <c r="BP265" s="1203" t="s">
        <v>35</v>
      </c>
      <c r="BQ265" s="1224" t="s">
        <v>35</v>
      </c>
      <c r="BR265" s="1245" t="s">
        <v>35</v>
      </c>
      <c r="BS265" s="1203" t="s">
        <v>35</v>
      </c>
      <c r="BT265" s="1203" t="s">
        <v>35</v>
      </c>
      <c r="BU265" s="1203" t="s">
        <v>35</v>
      </c>
      <c r="BV265" s="1203" t="s">
        <v>35</v>
      </c>
      <c r="BW265" s="1203" t="s">
        <v>35</v>
      </c>
      <c r="BX265" s="1203" t="s">
        <v>35</v>
      </c>
      <c r="BY265" s="1264" t="s">
        <v>35</v>
      </c>
      <c r="BZ265" s="1264" t="s">
        <v>35</v>
      </c>
      <c r="CA265" s="1264" t="s">
        <v>35</v>
      </c>
      <c r="CB265" s="2125"/>
      <c r="CC265" s="2125"/>
      <c r="CD265" s="2125"/>
      <c r="CE265" s="2125"/>
      <c r="CF265" s="2125"/>
      <c r="CG265" s="2125"/>
      <c r="CH265" s="2125"/>
      <c r="CI265" s="2125"/>
      <c r="CJ265" s="2125"/>
      <c r="CK265" s="2125"/>
      <c r="CL265" s="2125"/>
      <c r="CM265" s="2125"/>
      <c r="CN265" s="2125"/>
      <c r="CO265" s="2125"/>
      <c r="CP265" s="2125"/>
      <c r="CQ265" s="2125"/>
      <c r="CR265" s="2125"/>
      <c r="CS265" s="2125"/>
      <c r="CT265" s="2125"/>
      <c r="CU265" s="2125"/>
      <c r="CV265" s="2125"/>
      <c r="CW265" s="2125"/>
      <c r="CX265" s="2125"/>
      <c r="CY265" s="2125"/>
      <c r="CZ265" s="2125"/>
    </row>
    <row r="266" s="399" customFormat="true" ht="15" customHeight="true" x14ac:dyDescent="0.2">
      <c r="B266" s="398"/>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536"/>
      <c r="BB266" s="295" t="s">
        <v>90</v>
      </c>
      <c r="BC266" s="1183" t="s">
        <v>35</v>
      </c>
      <c r="BD266" s="1203" t="s">
        <v>35</v>
      </c>
      <c r="BE266" s="1203" t="s">
        <v>35</v>
      </c>
      <c r="BF266" s="1203" t="s">
        <v>35</v>
      </c>
      <c r="BG266" s="1224" t="s">
        <v>35</v>
      </c>
      <c r="BH266" s="1245" t="s">
        <v>35</v>
      </c>
      <c r="BI266" s="1203" t="s">
        <v>35</v>
      </c>
      <c r="BJ266" s="1203" t="s">
        <v>35</v>
      </c>
      <c r="BK266" s="1203" t="s">
        <v>35</v>
      </c>
      <c r="BL266" s="1224" t="s">
        <v>35</v>
      </c>
      <c r="BM266" s="1245" t="s">
        <v>35</v>
      </c>
      <c r="BN266" s="1203" t="s">
        <v>35</v>
      </c>
      <c r="BO266" s="1203" t="s">
        <v>35</v>
      </c>
      <c r="BP266" s="1203" t="s">
        <v>35</v>
      </c>
      <c r="BQ266" s="1224" t="s">
        <v>35</v>
      </c>
      <c r="BR266" s="1245" t="s">
        <v>35</v>
      </c>
      <c r="BS266" s="1203" t="s">
        <v>35</v>
      </c>
      <c r="BT266" s="1203" t="s">
        <v>35</v>
      </c>
      <c r="BU266" s="1203" t="s">
        <v>35</v>
      </c>
      <c r="BV266" s="1203" t="s">
        <v>35</v>
      </c>
      <c r="BW266" s="1203" t="s">
        <v>35</v>
      </c>
      <c r="BX266" s="1203" t="s">
        <v>35</v>
      </c>
      <c r="BY266" s="1264" t="s">
        <v>35</v>
      </c>
      <c r="BZ266" s="1264" t="s">
        <v>35</v>
      </c>
      <c r="CA266" s="1264" t="s">
        <v>35</v>
      </c>
      <c r="CB266" s="2125"/>
      <c r="CC266" s="2125"/>
      <c r="CD266" s="2125"/>
      <c r="CE266" s="2125"/>
      <c r="CF266" s="2125"/>
      <c r="CG266" s="2125"/>
      <c r="CH266" s="2125"/>
      <c r="CI266" s="2125"/>
      <c r="CJ266" s="2125"/>
      <c r="CK266" s="2125"/>
      <c r="CL266" s="2125"/>
      <c r="CM266" s="2125"/>
      <c r="CN266" s="2125"/>
      <c r="CO266" s="2125"/>
      <c r="CP266" s="2125"/>
      <c r="CQ266" s="2125"/>
      <c r="CR266" s="2125"/>
      <c r="CS266" s="2125"/>
      <c r="CT266" s="2125"/>
      <c r="CU266" s="2125"/>
      <c r="CV266" s="2125"/>
      <c r="CW266" s="2125"/>
      <c r="CX266" s="2125"/>
      <c r="CY266" s="2125"/>
      <c r="CZ266" s="2125"/>
    </row>
    <row r="267" s="399" customFormat="true" ht="15" customHeight="true" x14ac:dyDescent="0.2">
      <c r="B267" s="398"/>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536"/>
      <c r="BB267" s="295" t="s">
        <v>112</v>
      </c>
      <c r="BC267" s="1183" t="s">
        <v>35</v>
      </c>
      <c r="BD267" s="1203" t="s">
        <v>35</v>
      </c>
      <c r="BE267" s="1203" t="s">
        <v>35</v>
      </c>
      <c r="BF267" s="1203" t="s">
        <v>35</v>
      </c>
      <c r="BG267" s="1224" t="s">
        <v>35</v>
      </c>
      <c r="BH267" s="1245" t="s">
        <v>35</v>
      </c>
      <c r="BI267" s="1203" t="s">
        <v>35</v>
      </c>
      <c r="BJ267" s="1203" t="s">
        <v>35</v>
      </c>
      <c r="BK267" s="1203" t="s">
        <v>35</v>
      </c>
      <c r="BL267" s="1224" t="s">
        <v>35</v>
      </c>
      <c r="BM267" s="1245" t="s">
        <v>35</v>
      </c>
      <c r="BN267" s="1203" t="s">
        <v>35</v>
      </c>
      <c r="BO267" s="1203" t="s">
        <v>35</v>
      </c>
      <c r="BP267" s="1203" t="s">
        <v>35</v>
      </c>
      <c r="BQ267" s="1224" t="s">
        <v>35</v>
      </c>
      <c r="BR267" s="1245" t="s">
        <v>35</v>
      </c>
      <c r="BS267" s="1203" t="s">
        <v>35</v>
      </c>
      <c r="BT267" s="1203" t="s">
        <v>35</v>
      </c>
      <c r="BU267" s="1203" t="s">
        <v>35</v>
      </c>
      <c r="BV267" s="1203" t="s">
        <v>35</v>
      </c>
      <c r="BW267" s="1203" t="s">
        <v>35</v>
      </c>
      <c r="BX267" s="1203" t="s">
        <v>35</v>
      </c>
      <c r="BY267" s="1264" t="s">
        <v>35</v>
      </c>
      <c r="BZ267" s="1264" t="s">
        <v>35</v>
      </c>
      <c r="CA267" s="1264" t="s">
        <v>35</v>
      </c>
      <c r="CB267" s="2125"/>
      <c r="CC267" s="2125"/>
      <c r="CD267" s="2125"/>
      <c r="CE267" s="2125"/>
      <c r="CF267" s="2125"/>
      <c r="CG267" s="2125"/>
      <c r="CH267" s="2125"/>
      <c r="CI267" s="2125"/>
      <c r="CJ267" s="2125"/>
      <c r="CK267" s="2125"/>
      <c r="CL267" s="2125"/>
      <c r="CM267" s="2125"/>
      <c r="CN267" s="2125"/>
      <c r="CO267" s="2125"/>
      <c r="CP267" s="2125"/>
      <c r="CQ267" s="2125"/>
      <c r="CR267" s="2125"/>
      <c r="CS267" s="2125"/>
      <c r="CT267" s="2125"/>
      <c r="CU267" s="2125"/>
      <c r="CV267" s="2125"/>
      <c r="CW267" s="2125"/>
      <c r="CX267" s="2125"/>
      <c r="CY267" s="2125"/>
      <c r="CZ267" s="2125"/>
    </row>
    <row r="268" s="399" customFormat="true" ht="15" customHeight="true" x14ac:dyDescent="0.2">
      <c r="B268" s="398"/>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536" t="s">
        <v>115</v>
      </c>
      <c r="BB268" s="295" t="s">
        <v>88</v>
      </c>
      <c r="BC268" s="1183" t="s">
        <v>35</v>
      </c>
      <c r="BD268" s="1203" t="s">
        <v>35</v>
      </c>
      <c r="BE268" s="1203" t="s">
        <v>35</v>
      </c>
      <c r="BF268" s="1203" t="s">
        <v>35</v>
      </c>
      <c r="BG268" s="1224" t="s">
        <v>35</v>
      </c>
      <c r="BH268" s="1245" t="s">
        <v>35</v>
      </c>
      <c r="BI268" s="1203" t="s">
        <v>35</v>
      </c>
      <c r="BJ268" s="1203" t="s">
        <v>35</v>
      </c>
      <c r="BK268" s="1203" t="s">
        <v>35</v>
      </c>
      <c r="BL268" s="1224" t="s">
        <v>35</v>
      </c>
      <c r="BM268" s="1245" t="s">
        <v>35</v>
      </c>
      <c r="BN268" s="1203" t="s">
        <v>35</v>
      </c>
      <c r="BO268" s="1203" t="s">
        <v>35</v>
      </c>
      <c r="BP268" s="1203" t="s">
        <v>35</v>
      </c>
      <c r="BQ268" s="1224" t="s">
        <v>35</v>
      </c>
      <c r="BR268" s="1245" t="s">
        <v>35</v>
      </c>
      <c r="BS268" s="1203" t="s">
        <v>35</v>
      </c>
      <c r="BT268" s="1203" t="s">
        <v>35</v>
      </c>
      <c r="BU268" s="1203" t="s">
        <v>35</v>
      </c>
      <c r="BV268" s="1203" t="s">
        <v>35</v>
      </c>
      <c r="BW268" s="1203" t="s">
        <v>35</v>
      </c>
      <c r="BX268" s="1203" t="s">
        <v>35</v>
      </c>
      <c r="BY268" s="1264" t="s">
        <v>35</v>
      </c>
      <c r="BZ268" s="1264" t="s">
        <v>35</v>
      </c>
      <c r="CA268" s="1264" t="s">
        <v>35</v>
      </c>
      <c r="CB268" s="2125"/>
      <c r="CC268" s="2125"/>
      <c r="CD268" s="2125"/>
      <c r="CE268" s="2125"/>
      <c r="CF268" s="2125"/>
      <c r="CG268" s="2125"/>
      <c r="CH268" s="2125"/>
      <c r="CI268" s="2125"/>
      <c r="CJ268" s="2125"/>
      <c r="CK268" s="2125"/>
      <c r="CL268" s="2125"/>
      <c r="CM268" s="2125"/>
      <c r="CN268" s="2125"/>
      <c r="CO268" s="2125"/>
      <c r="CP268" s="2125"/>
      <c r="CQ268" s="2125"/>
      <c r="CR268" s="2125"/>
      <c r="CS268" s="2125"/>
      <c r="CT268" s="2125"/>
      <c r="CU268" s="2125"/>
      <c r="CV268" s="2125"/>
      <c r="CW268" s="2125"/>
      <c r="CX268" s="2125"/>
      <c r="CY268" s="2125"/>
      <c r="CZ268" s="2125"/>
    </row>
    <row r="269" s="399" customFormat="true" ht="15" customHeight="true" x14ac:dyDescent="0.2">
      <c r="B269" s="398"/>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536"/>
      <c r="BB269" s="295" t="s">
        <v>89</v>
      </c>
      <c r="BC269" s="1183" t="s">
        <v>35</v>
      </c>
      <c r="BD269" s="1203" t="s">
        <v>35</v>
      </c>
      <c r="BE269" s="1203" t="s">
        <v>35</v>
      </c>
      <c r="BF269" s="1203" t="s">
        <v>35</v>
      </c>
      <c r="BG269" s="1224" t="s">
        <v>35</v>
      </c>
      <c r="BH269" s="1245" t="s">
        <v>35</v>
      </c>
      <c r="BI269" s="1203" t="s">
        <v>35</v>
      </c>
      <c r="BJ269" s="1203" t="s">
        <v>35</v>
      </c>
      <c r="BK269" s="1203" t="s">
        <v>35</v>
      </c>
      <c r="BL269" s="1224" t="s">
        <v>35</v>
      </c>
      <c r="BM269" s="1245" t="s">
        <v>35</v>
      </c>
      <c r="BN269" s="1203" t="s">
        <v>35</v>
      </c>
      <c r="BO269" s="1203" t="s">
        <v>35</v>
      </c>
      <c r="BP269" s="1203" t="s">
        <v>35</v>
      </c>
      <c r="BQ269" s="1224" t="s">
        <v>35</v>
      </c>
      <c r="BR269" s="1245" t="s">
        <v>35</v>
      </c>
      <c r="BS269" s="1203" t="s">
        <v>35</v>
      </c>
      <c r="BT269" s="1203" t="s">
        <v>35</v>
      </c>
      <c r="BU269" s="1203" t="s">
        <v>35</v>
      </c>
      <c r="BV269" s="1203" t="s">
        <v>35</v>
      </c>
      <c r="BW269" s="1203" t="s">
        <v>35</v>
      </c>
      <c r="BX269" s="1203" t="s">
        <v>35</v>
      </c>
      <c r="BY269" s="1264" t="s">
        <v>35</v>
      </c>
      <c r="BZ269" s="1264" t="s">
        <v>35</v>
      </c>
      <c r="CA269" s="1264" t="s">
        <v>35</v>
      </c>
      <c r="CB269" s="2125"/>
      <c r="CC269" s="2125"/>
      <c r="CD269" s="2125"/>
      <c r="CE269" s="2125"/>
      <c r="CF269" s="2125"/>
      <c r="CG269" s="2125"/>
      <c r="CH269" s="2125"/>
      <c r="CI269" s="2125"/>
      <c r="CJ269" s="2125"/>
      <c r="CK269" s="2125"/>
      <c r="CL269" s="2125"/>
      <c r="CM269" s="2125"/>
      <c r="CN269" s="2125"/>
      <c r="CO269" s="2125"/>
      <c r="CP269" s="2125"/>
      <c r="CQ269" s="2125"/>
      <c r="CR269" s="2125"/>
      <c r="CS269" s="2125"/>
      <c r="CT269" s="2125"/>
      <c r="CU269" s="2125"/>
      <c r="CV269" s="2125"/>
      <c r="CW269" s="2125"/>
      <c r="CX269" s="2125"/>
      <c r="CY269" s="2125"/>
      <c r="CZ269" s="2125"/>
    </row>
    <row r="270" s="399" customFormat="true" ht="15" customHeight="true" x14ac:dyDescent="0.2">
      <c r="B270" s="398"/>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536"/>
      <c r="BB270" s="295" t="s">
        <v>90</v>
      </c>
      <c r="BC270" s="1183" t="s">
        <v>35</v>
      </c>
      <c r="BD270" s="1203" t="s">
        <v>35</v>
      </c>
      <c r="BE270" s="1203" t="s">
        <v>35</v>
      </c>
      <c r="BF270" s="1203" t="s">
        <v>35</v>
      </c>
      <c r="BG270" s="1224" t="s">
        <v>35</v>
      </c>
      <c r="BH270" s="1245" t="s">
        <v>35</v>
      </c>
      <c r="BI270" s="1203" t="s">
        <v>35</v>
      </c>
      <c r="BJ270" s="1203" t="s">
        <v>35</v>
      </c>
      <c r="BK270" s="1203" t="s">
        <v>35</v>
      </c>
      <c r="BL270" s="1224" t="s">
        <v>35</v>
      </c>
      <c r="BM270" s="1245" t="s">
        <v>35</v>
      </c>
      <c r="BN270" s="1203" t="s">
        <v>35</v>
      </c>
      <c r="BO270" s="1203" t="s">
        <v>35</v>
      </c>
      <c r="BP270" s="1203" t="s">
        <v>35</v>
      </c>
      <c r="BQ270" s="1224" t="s">
        <v>35</v>
      </c>
      <c r="BR270" s="1245" t="s">
        <v>35</v>
      </c>
      <c r="BS270" s="1203" t="s">
        <v>35</v>
      </c>
      <c r="BT270" s="1203" t="s">
        <v>35</v>
      </c>
      <c r="BU270" s="1203" t="s">
        <v>35</v>
      </c>
      <c r="BV270" s="1203" t="s">
        <v>35</v>
      </c>
      <c r="BW270" s="1203" t="s">
        <v>35</v>
      </c>
      <c r="BX270" s="1203" t="s">
        <v>35</v>
      </c>
      <c r="BY270" s="1264" t="s">
        <v>35</v>
      </c>
      <c r="BZ270" s="1264" t="s">
        <v>35</v>
      </c>
      <c r="CA270" s="1264" t="s">
        <v>35</v>
      </c>
      <c r="CB270" s="2125"/>
      <c r="CC270" s="2125"/>
      <c r="CD270" s="2125"/>
      <c r="CE270" s="2125"/>
      <c r="CF270" s="2125"/>
      <c r="CG270" s="2125"/>
      <c r="CH270" s="2125"/>
      <c r="CI270" s="2125"/>
      <c r="CJ270" s="2125"/>
      <c r="CK270" s="2125"/>
      <c r="CL270" s="2125"/>
      <c r="CM270" s="2125"/>
      <c r="CN270" s="2125"/>
      <c r="CO270" s="2125"/>
      <c r="CP270" s="2125"/>
      <c r="CQ270" s="2125"/>
      <c r="CR270" s="2125"/>
      <c r="CS270" s="2125"/>
      <c r="CT270" s="2125"/>
      <c r="CU270" s="2125"/>
      <c r="CV270" s="2125"/>
      <c r="CW270" s="2125"/>
      <c r="CX270" s="2125"/>
      <c r="CY270" s="2125"/>
      <c r="CZ270" s="2125"/>
    </row>
    <row r="271" s="399" customFormat="true" ht="15" customHeight="true" x14ac:dyDescent="0.2">
      <c r="B271" s="398"/>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536" t="s">
        <v>75</v>
      </c>
      <c r="BB271" s="295" t="s">
        <v>49</v>
      </c>
      <c r="BC271" s="1183" t="s">
        <v>35</v>
      </c>
      <c r="BD271" s="1204" t="s">
        <v>35</v>
      </c>
      <c r="BE271" s="1204" t="s">
        <v>35</v>
      </c>
      <c r="BF271" s="1204" t="s">
        <v>35</v>
      </c>
      <c r="BG271" s="1225" t="s">
        <v>35</v>
      </c>
      <c r="BH271" s="1183" t="s">
        <v>35</v>
      </c>
      <c r="BI271" s="1204" t="s">
        <v>35</v>
      </c>
      <c r="BJ271" s="1204" t="s">
        <v>35</v>
      </c>
      <c r="BK271" s="1204" t="s">
        <v>35</v>
      </c>
      <c r="BL271" s="1225" t="s">
        <v>35</v>
      </c>
      <c r="BM271" s="1183" t="s">
        <v>35</v>
      </c>
      <c r="BN271" s="1204" t="s">
        <v>35</v>
      </c>
      <c r="BO271" s="1204" t="s">
        <v>35</v>
      </c>
      <c r="BP271" s="1204" t="s">
        <v>35</v>
      </c>
      <c r="BQ271" s="1225" t="s">
        <v>35</v>
      </c>
      <c r="BR271" s="1183" t="s">
        <v>35</v>
      </c>
      <c r="BS271" s="1204" t="s">
        <v>35</v>
      </c>
      <c r="BT271" s="1204" t="s">
        <v>35</v>
      </c>
      <c r="BU271" s="1204" t="s">
        <v>35</v>
      </c>
      <c r="BV271" s="1204" t="s">
        <v>35</v>
      </c>
      <c r="BW271" s="1204" t="s">
        <v>35</v>
      </c>
      <c r="BX271" s="1204" t="s">
        <v>35</v>
      </c>
      <c r="BY271" s="1265" t="s">
        <v>35</v>
      </c>
      <c r="BZ271" s="1265" t="s">
        <v>35</v>
      </c>
      <c r="CA271" s="1265" t="s">
        <v>35</v>
      </c>
      <c r="CB271" s="2126"/>
      <c r="CC271" s="2126"/>
      <c r="CD271" s="2126"/>
      <c r="CE271" s="2126"/>
      <c r="CF271" s="2126"/>
      <c r="CG271" s="2126"/>
      <c r="CH271" s="2126"/>
      <c r="CI271" s="2126"/>
      <c r="CJ271" s="2126"/>
      <c r="CK271" s="2126"/>
      <c r="CL271" s="2126"/>
      <c r="CM271" s="2126"/>
      <c r="CN271" s="2126"/>
      <c r="CO271" s="2126"/>
      <c r="CP271" s="2126"/>
      <c r="CQ271" s="2126"/>
      <c r="CR271" s="2126"/>
      <c r="CS271" s="2126"/>
      <c r="CT271" s="2126"/>
      <c r="CU271" s="2126"/>
      <c r="CV271" s="2126"/>
      <c r="CW271" s="2126"/>
      <c r="CX271" s="2126"/>
      <c r="CY271" s="2126"/>
      <c r="CZ271" s="2126"/>
    </row>
    <row r="272" s="399" customFormat="true" ht="15" customHeight="true" x14ac:dyDescent="0.2">
      <c r="B272" s="398"/>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536"/>
      <c r="BB272" s="295" t="s">
        <v>48</v>
      </c>
      <c r="BC272" s="1183" t="s">
        <v>35</v>
      </c>
      <c r="BD272" s="1204" t="s">
        <v>35</v>
      </c>
      <c r="BE272" s="1204" t="s">
        <v>35</v>
      </c>
      <c r="BF272" s="1204" t="s">
        <v>35</v>
      </c>
      <c r="BG272" s="1225" t="s">
        <v>35</v>
      </c>
      <c r="BH272" s="1183" t="s">
        <v>35</v>
      </c>
      <c r="BI272" s="1204" t="s">
        <v>35</v>
      </c>
      <c r="BJ272" s="1204" t="s">
        <v>35</v>
      </c>
      <c r="BK272" s="1204" t="s">
        <v>35</v>
      </c>
      <c r="BL272" s="1225" t="s">
        <v>35</v>
      </c>
      <c r="BM272" s="1183" t="s">
        <v>35</v>
      </c>
      <c r="BN272" s="1204" t="s">
        <v>35</v>
      </c>
      <c r="BO272" s="1204" t="s">
        <v>35</v>
      </c>
      <c r="BP272" s="1204" t="s">
        <v>35</v>
      </c>
      <c r="BQ272" s="1225" t="s">
        <v>35</v>
      </c>
      <c r="BR272" s="1183" t="s">
        <v>35</v>
      </c>
      <c r="BS272" s="1204" t="s">
        <v>35</v>
      </c>
      <c r="BT272" s="1204" t="s">
        <v>35</v>
      </c>
      <c r="BU272" s="1204" t="s">
        <v>35</v>
      </c>
      <c r="BV272" s="1204" t="s">
        <v>35</v>
      </c>
      <c r="BW272" s="1204" t="s">
        <v>35</v>
      </c>
      <c r="BX272" s="1204" t="s">
        <v>35</v>
      </c>
      <c r="BY272" s="1265" t="s">
        <v>35</v>
      </c>
      <c r="BZ272" s="1265" t="s">
        <v>35</v>
      </c>
      <c r="CA272" s="1265" t="s">
        <v>35</v>
      </c>
      <c r="CB272" s="2126"/>
      <c r="CC272" s="2126"/>
      <c r="CD272" s="2126"/>
      <c r="CE272" s="2126"/>
      <c r="CF272" s="2126"/>
      <c r="CG272" s="2126"/>
      <c r="CH272" s="2126"/>
      <c r="CI272" s="2126"/>
      <c r="CJ272" s="2126"/>
      <c r="CK272" s="2126"/>
      <c r="CL272" s="2126"/>
      <c r="CM272" s="2126"/>
      <c r="CN272" s="2126"/>
      <c r="CO272" s="2126"/>
      <c r="CP272" s="2126"/>
      <c r="CQ272" s="2126"/>
      <c r="CR272" s="2126"/>
      <c r="CS272" s="2126"/>
      <c r="CT272" s="2126"/>
      <c r="CU272" s="2126"/>
      <c r="CV272" s="2126"/>
      <c r="CW272" s="2126"/>
      <c r="CX272" s="2126"/>
      <c r="CY272" s="2126"/>
      <c r="CZ272" s="2126"/>
    </row>
    <row r="273" s="399" customFormat="true" ht="15" customHeight="true" x14ac:dyDescent="0.2">
      <c r="B273" s="398"/>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536"/>
      <c r="BB273" s="295" t="s">
        <v>112</v>
      </c>
      <c r="BC273" s="1183" t="s">
        <v>35</v>
      </c>
      <c r="BD273" s="1204" t="s">
        <v>35</v>
      </c>
      <c r="BE273" s="1204" t="s">
        <v>35</v>
      </c>
      <c r="BF273" s="1204" t="s">
        <v>35</v>
      </c>
      <c r="BG273" s="1225" t="s">
        <v>35</v>
      </c>
      <c r="BH273" s="1183" t="s">
        <v>35</v>
      </c>
      <c r="BI273" s="1204" t="s">
        <v>35</v>
      </c>
      <c r="BJ273" s="1204" t="s">
        <v>35</v>
      </c>
      <c r="BK273" s="1204" t="s">
        <v>35</v>
      </c>
      <c r="BL273" s="1225" t="s">
        <v>35</v>
      </c>
      <c r="BM273" s="1183" t="s">
        <v>35</v>
      </c>
      <c r="BN273" s="1204" t="s">
        <v>35</v>
      </c>
      <c r="BO273" s="1204" t="s">
        <v>35</v>
      </c>
      <c r="BP273" s="1204" t="s">
        <v>35</v>
      </c>
      <c r="BQ273" s="1225" t="s">
        <v>35</v>
      </c>
      <c r="BR273" s="1183" t="s">
        <v>35</v>
      </c>
      <c r="BS273" s="1204" t="s">
        <v>35</v>
      </c>
      <c r="BT273" s="1204" t="s">
        <v>35</v>
      </c>
      <c r="BU273" s="1204" t="s">
        <v>35</v>
      </c>
      <c r="BV273" s="1204" t="s">
        <v>35</v>
      </c>
      <c r="BW273" s="1204" t="s">
        <v>35</v>
      </c>
      <c r="BX273" s="1204" t="s">
        <v>35</v>
      </c>
      <c r="BY273" s="1265" t="s">
        <v>35</v>
      </c>
      <c r="BZ273" s="1265" t="s">
        <v>35</v>
      </c>
      <c r="CA273" s="1265" t="s">
        <v>35</v>
      </c>
      <c r="CB273" s="2126"/>
      <c r="CC273" s="2126"/>
      <c r="CD273" s="2126"/>
      <c r="CE273" s="2126"/>
      <c r="CF273" s="2126"/>
      <c r="CG273" s="2126"/>
      <c r="CH273" s="2126"/>
      <c r="CI273" s="2126"/>
      <c r="CJ273" s="2126"/>
      <c r="CK273" s="2126"/>
      <c r="CL273" s="2126"/>
      <c r="CM273" s="2126"/>
      <c r="CN273" s="2126"/>
      <c r="CO273" s="2126"/>
      <c r="CP273" s="2126"/>
      <c r="CQ273" s="2126"/>
      <c r="CR273" s="2126"/>
      <c r="CS273" s="2126"/>
      <c r="CT273" s="2126"/>
      <c r="CU273" s="2126"/>
      <c r="CV273" s="2126"/>
      <c r="CW273" s="2126"/>
      <c r="CX273" s="2126"/>
      <c r="CY273" s="2126"/>
      <c r="CZ273" s="2126"/>
    </row>
    <row r="274" s="399" customFormat="true" ht="15" customHeight="true" x14ac:dyDescent="0.2">
      <c r="B274" s="398"/>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536" t="s">
        <v>76</v>
      </c>
      <c r="BB274" s="295" t="s">
        <v>49</v>
      </c>
      <c r="BC274" s="1183" t="s">
        <v>35</v>
      </c>
      <c r="BD274" s="1203" t="s">
        <v>35</v>
      </c>
      <c r="BE274" s="1203" t="s">
        <v>35</v>
      </c>
      <c r="BF274" s="1203" t="s">
        <v>35</v>
      </c>
      <c r="BG274" s="1224" t="s">
        <v>35</v>
      </c>
      <c r="BH274" s="1245" t="s">
        <v>35</v>
      </c>
      <c r="BI274" s="1203" t="s">
        <v>35</v>
      </c>
      <c r="BJ274" s="1203" t="s">
        <v>35</v>
      </c>
      <c r="BK274" s="1203" t="s">
        <v>35</v>
      </c>
      <c r="BL274" s="1224" t="s">
        <v>35</v>
      </c>
      <c r="BM274" s="1245" t="s">
        <v>35</v>
      </c>
      <c r="BN274" s="1203" t="s">
        <v>35</v>
      </c>
      <c r="BO274" s="1203" t="s">
        <v>35</v>
      </c>
      <c r="BP274" s="1203" t="s">
        <v>35</v>
      </c>
      <c r="BQ274" s="1224" t="s">
        <v>35</v>
      </c>
      <c r="BR274" s="1245" t="s">
        <v>35</v>
      </c>
      <c r="BS274" s="1203" t="s">
        <v>35</v>
      </c>
      <c r="BT274" s="1203" t="s">
        <v>35</v>
      </c>
      <c r="BU274" s="1203" t="s">
        <v>35</v>
      </c>
      <c r="BV274" s="1203" t="s">
        <v>35</v>
      </c>
      <c r="BW274" s="1203" t="s">
        <v>35</v>
      </c>
      <c r="BX274" s="1203" t="s">
        <v>35</v>
      </c>
      <c r="BY274" s="1264" t="s">
        <v>35</v>
      </c>
      <c r="BZ274" s="1264" t="s">
        <v>35</v>
      </c>
      <c r="CA274" s="1264" t="s">
        <v>35</v>
      </c>
      <c r="CB274" s="2125"/>
      <c r="CC274" s="2125"/>
      <c r="CD274" s="2125"/>
      <c r="CE274" s="2125"/>
      <c r="CF274" s="2125"/>
      <c r="CG274" s="2125"/>
      <c r="CH274" s="2125"/>
      <c r="CI274" s="2125"/>
      <c r="CJ274" s="2125"/>
      <c r="CK274" s="2125"/>
      <c r="CL274" s="2125"/>
      <c r="CM274" s="2125"/>
      <c r="CN274" s="2125"/>
      <c r="CO274" s="2125"/>
      <c r="CP274" s="2125"/>
      <c r="CQ274" s="2125"/>
      <c r="CR274" s="2125"/>
      <c r="CS274" s="2125"/>
      <c r="CT274" s="2125"/>
      <c r="CU274" s="2125"/>
      <c r="CV274" s="2125"/>
      <c r="CW274" s="2125"/>
      <c r="CX274" s="2125"/>
      <c r="CY274" s="2125"/>
      <c r="CZ274" s="2125"/>
    </row>
    <row r="275" s="399" customFormat="true" ht="15" customHeight="true" x14ac:dyDescent="0.2">
      <c r="B275" s="398"/>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536"/>
      <c r="BB275" s="295" t="s">
        <v>48</v>
      </c>
      <c r="BC275" s="1183" t="s">
        <v>35</v>
      </c>
      <c r="BD275" s="1203" t="s">
        <v>35</v>
      </c>
      <c r="BE275" s="1203" t="s">
        <v>35</v>
      </c>
      <c r="BF275" s="1203" t="s">
        <v>35</v>
      </c>
      <c r="BG275" s="1224" t="s">
        <v>35</v>
      </c>
      <c r="BH275" s="1245" t="s">
        <v>35</v>
      </c>
      <c r="BI275" s="1203" t="s">
        <v>35</v>
      </c>
      <c r="BJ275" s="1203" t="s">
        <v>35</v>
      </c>
      <c r="BK275" s="1203" t="s">
        <v>35</v>
      </c>
      <c r="BL275" s="1224" t="s">
        <v>35</v>
      </c>
      <c r="BM275" s="1245" t="s">
        <v>35</v>
      </c>
      <c r="BN275" s="1203" t="s">
        <v>35</v>
      </c>
      <c r="BO275" s="1203" t="s">
        <v>35</v>
      </c>
      <c r="BP275" s="1203" t="s">
        <v>35</v>
      </c>
      <c r="BQ275" s="1224" t="s">
        <v>35</v>
      </c>
      <c r="BR275" s="1245" t="s">
        <v>35</v>
      </c>
      <c r="BS275" s="1203" t="s">
        <v>35</v>
      </c>
      <c r="BT275" s="1203" t="s">
        <v>35</v>
      </c>
      <c r="BU275" s="1203" t="s">
        <v>35</v>
      </c>
      <c r="BV275" s="1203" t="s">
        <v>35</v>
      </c>
      <c r="BW275" s="1203" t="s">
        <v>35</v>
      </c>
      <c r="BX275" s="1203" t="s">
        <v>35</v>
      </c>
      <c r="BY275" s="1264" t="s">
        <v>35</v>
      </c>
      <c r="BZ275" s="1264" t="s">
        <v>35</v>
      </c>
      <c r="CA275" s="1264" t="s">
        <v>35</v>
      </c>
      <c r="CB275" s="2125"/>
      <c r="CC275" s="2125"/>
      <c r="CD275" s="2125"/>
      <c r="CE275" s="2125"/>
      <c r="CF275" s="2125"/>
      <c r="CG275" s="2125"/>
      <c r="CH275" s="2125"/>
      <c r="CI275" s="2125"/>
      <c r="CJ275" s="2125"/>
      <c r="CK275" s="2125"/>
      <c r="CL275" s="2125"/>
      <c r="CM275" s="2125"/>
      <c r="CN275" s="2125"/>
      <c r="CO275" s="2125"/>
      <c r="CP275" s="2125"/>
      <c r="CQ275" s="2125"/>
      <c r="CR275" s="2125"/>
      <c r="CS275" s="2125"/>
      <c r="CT275" s="2125"/>
      <c r="CU275" s="2125"/>
      <c r="CV275" s="2125"/>
      <c r="CW275" s="2125"/>
      <c r="CX275" s="2125"/>
      <c r="CY275" s="2125"/>
      <c r="CZ275" s="2125"/>
    </row>
    <row r="276" s="399" customFormat="true" ht="15" customHeight="true" x14ac:dyDescent="0.2">
      <c r="B276" s="398"/>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536"/>
      <c r="BB276" s="295" t="s">
        <v>113</v>
      </c>
      <c r="BC276" s="1183" t="s">
        <v>35</v>
      </c>
      <c r="BD276" s="1203" t="s">
        <v>35</v>
      </c>
      <c r="BE276" s="1203" t="s">
        <v>35</v>
      </c>
      <c r="BF276" s="1203" t="s">
        <v>35</v>
      </c>
      <c r="BG276" s="1224" t="s">
        <v>35</v>
      </c>
      <c r="BH276" s="1245" t="s">
        <v>35</v>
      </c>
      <c r="BI276" s="1203" t="s">
        <v>35</v>
      </c>
      <c r="BJ276" s="1203" t="s">
        <v>35</v>
      </c>
      <c r="BK276" s="1203" t="s">
        <v>35</v>
      </c>
      <c r="BL276" s="1224" t="s">
        <v>35</v>
      </c>
      <c r="BM276" s="1245" t="s">
        <v>35</v>
      </c>
      <c r="BN276" s="1203" t="s">
        <v>35</v>
      </c>
      <c r="BO276" s="1203" t="s">
        <v>35</v>
      </c>
      <c r="BP276" s="1203" t="s">
        <v>35</v>
      </c>
      <c r="BQ276" s="1224" t="s">
        <v>35</v>
      </c>
      <c r="BR276" s="1245" t="s">
        <v>35</v>
      </c>
      <c r="BS276" s="1203" t="s">
        <v>35</v>
      </c>
      <c r="BT276" s="1203" t="s">
        <v>35</v>
      </c>
      <c r="BU276" s="1203" t="s">
        <v>35</v>
      </c>
      <c r="BV276" s="1203" t="s">
        <v>35</v>
      </c>
      <c r="BW276" s="1203" t="s">
        <v>35</v>
      </c>
      <c r="BX276" s="1203" t="s">
        <v>35</v>
      </c>
      <c r="BY276" s="1264" t="s">
        <v>35</v>
      </c>
      <c r="BZ276" s="1264" t="s">
        <v>35</v>
      </c>
      <c r="CA276" s="1264" t="s">
        <v>35</v>
      </c>
      <c r="CB276" s="2125"/>
      <c r="CC276" s="2125"/>
      <c r="CD276" s="2125"/>
      <c r="CE276" s="2125"/>
      <c r="CF276" s="2125"/>
      <c r="CG276" s="2125"/>
      <c r="CH276" s="2125"/>
      <c r="CI276" s="2125"/>
      <c r="CJ276" s="2125"/>
      <c r="CK276" s="2125"/>
      <c r="CL276" s="2125"/>
      <c r="CM276" s="2125"/>
      <c r="CN276" s="2125"/>
      <c r="CO276" s="2125"/>
      <c r="CP276" s="2125"/>
      <c r="CQ276" s="2125"/>
      <c r="CR276" s="2125"/>
      <c r="CS276" s="2125"/>
      <c r="CT276" s="2125"/>
      <c r="CU276" s="2125"/>
      <c r="CV276" s="2125"/>
      <c r="CW276" s="2125"/>
      <c r="CX276" s="2125"/>
      <c r="CY276" s="2125"/>
      <c r="CZ276" s="2125"/>
    </row>
    <row r="277" s="399" customFormat="true" ht="15" customHeight="true" x14ac:dyDescent="0.2">
      <c r="B277" s="398"/>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536" t="s">
        <v>77</v>
      </c>
      <c r="BB277" s="295" t="s">
        <v>78</v>
      </c>
      <c r="BC277" s="1183" t="s">
        <v>35</v>
      </c>
      <c r="BD277" s="1203" t="s">
        <v>35</v>
      </c>
      <c r="BE277" s="1203" t="s">
        <v>35</v>
      </c>
      <c r="BF277" s="1203" t="s">
        <v>35</v>
      </c>
      <c r="BG277" s="1224" t="s">
        <v>35</v>
      </c>
      <c r="BH277" s="1245" t="s">
        <v>35</v>
      </c>
      <c r="BI277" s="1203" t="s">
        <v>35</v>
      </c>
      <c r="BJ277" s="1203" t="s">
        <v>35</v>
      </c>
      <c r="BK277" s="1203" t="s">
        <v>35</v>
      </c>
      <c r="BL277" s="1224" t="s">
        <v>35</v>
      </c>
      <c r="BM277" s="1245" t="s">
        <v>35</v>
      </c>
      <c r="BN277" s="1203" t="s">
        <v>35</v>
      </c>
      <c r="BO277" s="1203" t="s">
        <v>35</v>
      </c>
      <c r="BP277" s="1203" t="s">
        <v>35</v>
      </c>
      <c r="BQ277" s="1224" t="s">
        <v>35</v>
      </c>
      <c r="BR277" s="1245" t="s">
        <v>35</v>
      </c>
      <c r="BS277" s="1203" t="s">
        <v>35</v>
      </c>
      <c r="BT277" s="1203" t="s">
        <v>35</v>
      </c>
      <c r="BU277" s="1203" t="s">
        <v>35</v>
      </c>
      <c r="BV277" s="1203" t="s">
        <v>35</v>
      </c>
      <c r="BW277" s="1203" t="s">
        <v>35</v>
      </c>
      <c r="BX277" s="1203" t="s">
        <v>35</v>
      </c>
      <c r="BY277" s="1264" t="s">
        <v>35</v>
      </c>
      <c r="BZ277" s="1264" t="s">
        <v>35</v>
      </c>
      <c r="CA277" s="1264" t="s">
        <v>35</v>
      </c>
      <c r="CB277" s="2125"/>
      <c r="CC277" s="2125"/>
      <c r="CD277" s="2125"/>
      <c r="CE277" s="2125"/>
      <c r="CF277" s="2125"/>
      <c r="CG277" s="2125"/>
      <c r="CH277" s="2125"/>
      <c r="CI277" s="2125"/>
      <c r="CJ277" s="2125"/>
      <c r="CK277" s="2125"/>
      <c r="CL277" s="2125"/>
      <c r="CM277" s="2125"/>
      <c r="CN277" s="2125"/>
      <c r="CO277" s="2125"/>
      <c r="CP277" s="2125"/>
      <c r="CQ277" s="2125"/>
      <c r="CR277" s="2125"/>
      <c r="CS277" s="2125"/>
      <c r="CT277" s="2125"/>
      <c r="CU277" s="2125"/>
      <c r="CV277" s="2125"/>
      <c r="CW277" s="2125"/>
      <c r="CX277" s="2125"/>
      <c r="CY277" s="2125"/>
      <c r="CZ277" s="2125"/>
    </row>
    <row r="278" s="399" customFormat="true" ht="15" customHeight="true" x14ac:dyDescent="0.2">
      <c r="B278" s="398"/>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536"/>
      <c r="BB278" s="295" t="s">
        <v>79</v>
      </c>
      <c r="BC278" s="1183" t="s">
        <v>35</v>
      </c>
      <c r="BD278" s="1203" t="s">
        <v>35</v>
      </c>
      <c r="BE278" s="1203" t="s">
        <v>35</v>
      </c>
      <c r="BF278" s="1203" t="s">
        <v>35</v>
      </c>
      <c r="BG278" s="1224" t="s">
        <v>35</v>
      </c>
      <c r="BH278" s="1245" t="s">
        <v>35</v>
      </c>
      <c r="BI278" s="1203" t="s">
        <v>35</v>
      </c>
      <c r="BJ278" s="1203" t="s">
        <v>35</v>
      </c>
      <c r="BK278" s="1203" t="s">
        <v>35</v>
      </c>
      <c r="BL278" s="1224" t="s">
        <v>35</v>
      </c>
      <c r="BM278" s="1245" t="s">
        <v>35</v>
      </c>
      <c r="BN278" s="1203" t="s">
        <v>35</v>
      </c>
      <c r="BO278" s="1203" t="s">
        <v>35</v>
      </c>
      <c r="BP278" s="1203" t="s">
        <v>35</v>
      </c>
      <c r="BQ278" s="1224" t="s">
        <v>35</v>
      </c>
      <c r="BR278" s="1245" t="s">
        <v>35</v>
      </c>
      <c r="BS278" s="1203" t="s">
        <v>35</v>
      </c>
      <c r="BT278" s="1203" t="s">
        <v>35</v>
      </c>
      <c r="BU278" s="1203" t="s">
        <v>35</v>
      </c>
      <c r="BV278" s="1203" t="s">
        <v>35</v>
      </c>
      <c r="BW278" s="1203" t="s">
        <v>35</v>
      </c>
      <c r="BX278" s="1203" t="s">
        <v>35</v>
      </c>
      <c r="BY278" s="1264" t="s">
        <v>35</v>
      </c>
      <c r="BZ278" s="1264" t="s">
        <v>35</v>
      </c>
      <c r="CA278" s="1264" t="s">
        <v>35</v>
      </c>
      <c r="CB278" s="2125"/>
      <c r="CC278" s="2125"/>
      <c r="CD278" s="2125"/>
      <c r="CE278" s="2125"/>
      <c r="CF278" s="2125"/>
      <c r="CG278" s="2125"/>
      <c r="CH278" s="2125"/>
      <c r="CI278" s="2125"/>
      <c r="CJ278" s="2125"/>
      <c r="CK278" s="2125"/>
      <c r="CL278" s="2125"/>
      <c r="CM278" s="2125"/>
      <c r="CN278" s="2125"/>
      <c r="CO278" s="2125"/>
      <c r="CP278" s="2125"/>
      <c r="CQ278" s="2125"/>
      <c r="CR278" s="2125"/>
      <c r="CS278" s="2125"/>
      <c r="CT278" s="2125"/>
      <c r="CU278" s="2125"/>
      <c r="CV278" s="2125"/>
      <c r="CW278" s="2125"/>
      <c r="CX278" s="2125"/>
      <c r="CY278" s="2125"/>
      <c r="CZ278" s="2125"/>
    </row>
    <row r="279" s="399" customFormat="true" ht="15" customHeight="true" x14ac:dyDescent="0.2">
      <c r="B279" s="398"/>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536"/>
      <c r="BB279" s="295" t="s">
        <v>80</v>
      </c>
      <c r="BC279" s="1183" t="s">
        <v>35</v>
      </c>
      <c r="BD279" s="1204" t="s">
        <v>35</v>
      </c>
      <c r="BE279" s="1204" t="s">
        <v>35</v>
      </c>
      <c r="BF279" s="1204" t="s">
        <v>35</v>
      </c>
      <c r="BG279" s="1225" t="s">
        <v>35</v>
      </c>
      <c r="BH279" s="1183" t="s">
        <v>35</v>
      </c>
      <c r="BI279" s="1204" t="s">
        <v>35</v>
      </c>
      <c r="BJ279" s="1204" t="s">
        <v>35</v>
      </c>
      <c r="BK279" s="1204" t="s">
        <v>35</v>
      </c>
      <c r="BL279" s="1225" t="s">
        <v>35</v>
      </c>
      <c r="BM279" s="1183" t="s">
        <v>35</v>
      </c>
      <c r="BN279" s="1204" t="s">
        <v>35</v>
      </c>
      <c r="BO279" s="1204" t="s">
        <v>35</v>
      </c>
      <c r="BP279" s="1204" t="s">
        <v>35</v>
      </c>
      <c r="BQ279" s="1225" t="s">
        <v>35</v>
      </c>
      <c r="BR279" s="1183" t="s">
        <v>35</v>
      </c>
      <c r="BS279" s="1204" t="s">
        <v>35</v>
      </c>
      <c r="BT279" s="1204" t="s">
        <v>35</v>
      </c>
      <c r="BU279" s="1204" t="s">
        <v>35</v>
      </c>
      <c r="BV279" s="1204" t="s">
        <v>35</v>
      </c>
      <c r="BW279" s="1204" t="s">
        <v>35</v>
      </c>
      <c r="BX279" s="1204" t="s">
        <v>35</v>
      </c>
      <c r="BY279" s="1265" t="s">
        <v>35</v>
      </c>
      <c r="BZ279" s="1265" t="s">
        <v>35</v>
      </c>
      <c r="CA279" s="1265" t="s">
        <v>35</v>
      </c>
      <c r="CB279" s="2126"/>
      <c r="CC279" s="2126"/>
      <c r="CD279" s="2126"/>
      <c r="CE279" s="2126"/>
      <c r="CF279" s="2126"/>
      <c r="CG279" s="2126"/>
      <c r="CH279" s="2126"/>
      <c r="CI279" s="2126"/>
      <c r="CJ279" s="2126"/>
      <c r="CK279" s="2126"/>
      <c r="CL279" s="2126"/>
      <c r="CM279" s="2126"/>
      <c r="CN279" s="2126"/>
      <c r="CO279" s="2126"/>
      <c r="CP279" s="2126"/>
      <c r="CQ279" s="2126"/>
      <c r="CR279" s="2126"/>
      <c r="CS279" s="2126"/>
      <c r="CT279" s="2126"/>
      <c r="CU279" s="2126"/>
      <c r="CV279" s="2126"/>
      <c r="CW279" s="2126"/>
      <c r="CX279" s="2126"/>
      <c r="CY279" s="2126"/>
      <c r="CZ279" s="2126"/>
    </row>
    <row r="280" s="399" customFormat="true" ht="15" customHeight="true" x14ac:dyDescent="0.2">
      <c r="B280" s="398"/>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536"/>
      <c r="BB280" s="295" t="s">
        <v>81</v>
      </c>
      <c r="BC280" s="1183" t="s">
        <v>35</v>
      </c>
      <c r="BD280" s="1204" t="s">
        <v>35</v>
      </c>
      <c r="BE280" s="1204" t="s">
        <v>35</v>
      </c>
      <c r="BF280" s="1204" t="s">
        <v>35</v>
      </c>
      <c r="BG280" s="1225" t="s">
        <v>35</v>
      </c>
      <c r="BH280" s="1183" t="s">
        <v>35</v>
      </c>
      <c r="BI280" s="1204" t="s">
        <v>35</v>
      </c>
      <c r="BJ280" s="1204" t="s">
        <v>35</v>
      </c>
      <c r="BK280" s="1204" t="s">
        <v>35</v>
      </c>
      <c r="BL280" s="1225" t="s">
        <v>35</v>
      </c>
      <c r="BM280" s="1183" t="s">
        <v>35</v>
      </c>
      <c r="BN280" s="1204" t="s">
        <v>35</v>
      </c>
      <c r="BO280" s="1204" t="s">
        <v>35</v>
      </c>
      <c r="BP280" s="1204" t="s">
        <v>35</v>
      </c>
      <c r="BQ280" s="1225" t="s">
        <v>35</v>
      </c>
      <c r="BR280" s="1183" t="s">
        <v>35</v>
      </c>
      <c r="BS280" s="1204" t="s">
        <v>35</v>
      </c>
      <c r="BT280" s="1204" t="s">
        <v>35</v>
      </c>
      <c r="BU280" s="1204" t="s">
        <v>35</v>
      </c>
      <c r="BV280" s="1204" t="s">
        <v>35</v>
      </c>
      <c r="BW280" s="1204" t="s">
        <v>35</v>
      </c>
      <c r="BX280" s="1204" t="s">
        <v>35</v>
      </c>
      <c r="BY280" s="1265" t="s">
        <v>35</v>
      </c>
      <c r="BZ280" s="1265" t="s">
        <v>35</v>
      </c>
      <c r="CA280" s="1265" t="s">
        <v>35</v>
      </c>
      <c r="CB280" s="2126"/>
      <c r="CC280" s="2126"/>
      <c r="CD280" s="2126"/>
      <c r="CE280" s="2126"/>
      <c r="CF280" s="2126"/>
      <c r="CG280" s="2126"/>
      <c r="CH280" s="2126"/>
      <c r="CI280" s="2126"/>
      <c r="CJ280" s="2126"/>
      <c r="CK280" s="2126"/>
      <c r="CL280" s="2126"/>
      <c r="CM280" s="2126"/>
      <c r="CN280" s="2126"/>
      <c r="CO280" s="2126"/>
      <c r="CP280" s="2126"/>
      <c r="CQ280" s="2126"/>
      <c r="CR280" s="2126"/>
      <c r="CS280" s="2126"/>
      <c r="CT280" s="2126"/>
      <c r="CU280" s="2126"/>
      <c r="CV280" s="2126"/>
      <c r="CW280" s="2126"/>
      <c r="CX280" s="2126"/>
      <c r="CY280" s="2126"/>
      <c r="CZ280" s="2126"/>
    </row>
    <row r="281" s="399" customFormat="true" ht="15" customHeight="true" x14ac:dyDescent="0.2">
      <c r="B281" s="398"/>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536"/>
      <c r="BB281" s="295" t="s">
        <v>82</v>
      </c>
      <c r="BC281" s="1183" t="s">
        <v>35</v>
      </c>
      <c r="BD281" s="1204" t="s">
        <v>35</v>
      </c>
      <c r="BE281" s="1204" t="s">
        <v>35</v>
      </c>
      <c r="BF281" s="1204" t="s">
        <v>35</v>
      </c>
      <c r="BG281" s="1225" t="s">
        <v>35</v>
      </c>
      <c r="BH281" s="1183" t="s">
        <v>35</v>
      </c>
      <c r="BI281" s="1204" t="s">
        <v>35</v>
      </c>
      <c r="BJ281" s="1204" t="s">
        <v>35</v>
      </c>
      <c r="BK281" s="1204" t="s">
        <v>35</v>
      </c>
      <c r="BL281" s="1225" t="s">
        <v>35</v>
      </c>
      <c r="BM281" s="1183" t="s">
        <v>35</v>
      </c>
      <c r="BN281" s="1204" t="s">
        <v>35</v>
      </c>
      <c r="BO281" s="1204" t="s">
        <v>35</v>
      </c>
      <c r="BP281" s="1204" t="s">
        <v>35</v>
      </c>
      <c r="BQ281" s="1225" t="s">
        <v>35</v>
      </c>
      <c r="BR281" s="1183" t="s">
        <v>35</v>
      </c>
      <c r="BS281" s="1204" t="s">
        <v>35</v>
      </c>
      <c r="BT281" s="1204" t="s">
        <v>35</v>
      </c>
      <c r="BU281" s="1204" t="s">
        <v>35</v>
      </c>
      <c r="BV281" s="1204" t="s">
        <v>35</v>
      </c>
      <c r="BW281" s="1204" t="s">
        <v>35</v>
      </c>
      <c r="BX281" s="1204" t="s">
        <v>35</v>
      </c>
      <c r="BY281" s="1265" t="s">
        <v>35</v>
      </c>
      <c r="BZ281" s="1265" t="s">
        <v>35</v>
      </c>
      <c r="CA281" s="1265" t="s">
        <v>35</v>
      </c>
      <c r="CB281" s="2126"/>
      <c r="CC281" s="2126"/>
      <c r="CD281" s="2126"/>
      <c r="CE281" s="2126"/>
      <c r="CF281" s="2126"/>
      <c r="CG281" s="2126"/>
      <c r="CH281" s="2126"/>
      <c r="CI281" s="2126"/>
      <c r="CJ281" s="2126"/>
      <c r="CK281" s="2126"/>
      <c r="CL281" s="2126"/>
      <c r="CM281" s="2126"/>
      <c r="CN281" s="2126"/>
      <c r="CO281" s="2126"/>
      <c r="CP281" s="2126"/>
      <c r="CQ281" s="2126"/>
      <c r="CR281" s="2126"/>
      <c r="CS281" s="2126"/>
      <c r="CT281" s="2126"/>
      <c r="CU281" s="2126"/>
      <c r="CV281" s="2126"/>
      <c r="CW281" s="2126"/>
      <c r="CX281" s="2126"/>
      <c r="CY281" s="2126"/>
      <c r="CZ281" s="2126"/>
    </row>
    <row r="282" s="399" customFormat="true" ht="15" customHeight="true" x14ac:dyDescent="0.2">
      <c r="B282" s="398"/>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536"/>
      <c r="BB282" s="295" t="s">
        <v>83</v>
      </c>
      <c r="BC282" s="1183" t="s">
        <v>35</v>
      </c>
      <c r="BD282" s="1204" t="s">
        <v>35</v>
      </c>
      <c r="BE282" s="1204" t="s">
        <v>35</v>
      </c>
      <c r="BF282" s="1204" t="s">
        <v>35</v>
      </c>
      <c r="BG282" s="1225" t="s">
        <v>35</v>
      </c>
      <c r="BH282" s="1183" t="s">
        <v>35</v>
      </c>
      <c r="BI282" s="1204" t="s">
        <v>35</v>
      </c>
      <c r="BJ282" s="1204" t="s">
        <v>35</v>
      </c>
      <c r="BK282" s="1204" t="s">
        <v>35</v>
      </c>
      <c r="BL282" s="1225" t="s">
        <v>35</v>
      </c>
      <c r="BM282" s="1183" t="s">
        <v>35</v>
      </c>
      <c r="BN282" s="1204" t="s">
        <v>35</v>
      </c>
      <c r="BO282" s="1204" t="s">
        <v>35</v>
      </c>
      <c r="BP282" s="1204" t="s">
        <v>35</v>
      </c>
      <c r="BQ282" s="1225" t="s">
        <v>35</v>
      </c>
      <c r="BR282" s="1183" t="s">
        <v>35</v>
      </c>
      <c r="BS282" s="1204" t="s">
        <v>35</v>
      </c>
      <c r="BT282" s="1204" t="s">
        <v>35</v>
      </c>
      <c r="BU282" s="1204" t="s">
        <v>35</v>
      </c>
      <c r="BV282" s="1204" t="s">
        <v>35</v>
      </c>
      <c r="BW282" s="1204" t="s">
        <v>35</v>
      </c>
      <c r="BX282" s="1204" t="s">
        <v>35</v>
      </c>
      <c r="BY282" s="1265" t="s">
        <v>35</v>
      </c>
      <c r="BZ282" s="1265" t="s">
        <v>35</v>
      </c>
      <c r="CA282" s="1265" t="s">
        <v>35</v>
      </c>
      <c r="CB282" s="2126"/>
      <c r="CC282" s="2126"/>
      <c r="CD282" s="2126"/>
      <c r="CE282" s="2126"/>
      <c r="CF282" s="2126"/>
      <c r="CG282" s="2126"/>
      <c r="CH282" s="2126"/>
      <c r="CI282" s="2126"/>
      <c r="CJ282" s="2126"/>
      <c r="CK282" s="2126"/>
      <c r="CL282" s="2126"/>
      <c r="CM282" s="2126"/>
      <c r="CN282" s="2126"/>
      <c r="CO282" s="2126"/>
      <c r="CP282" s="2126"/>
      <c r="CQ282" s="2126"/>
      <c r="CR282" s="2126"/>
      <c r="CS282" s="2126"/>
      <c r="CT282" s="2126"/>
      <c r="CU282" s="2126"/>
      <c r="CV282" s="2126"/>
      <c r="CW282" s="2126"/>
      <c r="CX282" s="2126"/>
      <c r="CY282" s="2126"/>
      <c r="CZ282" s="2126"/>
    </row>
    <row r="283" s="399" customFormat="true" ht="15" customHeight="true" x14ac:dyDescent="0.2">
      <c r="B283" s="398"/>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536"/>
      <c r="BB283" s="295" t="s">
        <v>84</v>
      </c>
      <c r="BC283" s="1183" t="s">
        <v>35</v>
      </c>
      <c r="BD283" s="1204" t="s">
        <v>35</v>
      </c>
      <c r="BE283" s="1204" t="s">
        <v>35</v>
      </c>
      <c r="BF283" s="1204" t="s">
        <v>35</v>
      </c>
      <c r="BG283" s="1225" t="s">
        <v>35</v>
      </c>
      <c r="BH283" s="1183" t="s">
        <v>35</v>
      </c>
      <c r="BI283" s="1204" t="s">
        <v>35</v>
      </c>
      <c r="BJ283" s="1204" t="s">
        <v>35</v>
      </c>
      <c r="BK283" s="1204" t="s">
        <v>35</v>
      </c>
      <c r="BL283" s="1225" t="s">
        <v>35</v>
      </c>
      <c r="BM283" s="1183" t="s">
        <v>35</v>
      </c>
      <c r="BN283" s="1204" t="s">
        <v>35</v>
      </c>
      <c r="BO283" s="1204" t="s">
        <v>35</v>
      </c>
      <c r="BP283" s="1204" t="s">
        <v>35</v>
      </c>
      <c r="BQ283" s="1225" t="s">
        <v>35</v>
      </c>
      <c r="BR283" s="1183" t="s">
        <v>35</v>
      </c>
      <c r="BS283" s="1204" t="s">
        <v>35</v>
      </c>
      <c r="BT283" s="1204" t="s">
        <v>35</v>
      </c>
      <c r="BU283" s="1204" t="s">
        <v>35</v>
      </c>
      <c r="BV283" s="1204" t="s">
        <v>35</v>
      </c>
      <c r="BW283" s="1204" t="s">
        <v>35</v>
      </c>
      <c r="BX283" s="1204" t="s">
        <v>35</v>
      </c>
      <c r="BY283" s="1265" t="s">
        <v>35</v>
      </c>
      <c r="BZ283" s="1265" t="s">
        <v>35</v>
      </c>
      <c r="CA283" s="1265" t="s">
        <v>35</v>
      </c>
      <c r="CB283" s="2126"/>
      <c r="CC283" s="2126"/>
      <c r="CD283" s="2126"/>
      <c r="CE283" s="2126"/>
      <c r="CF283" s="2126"/>
      <c r="CG283" s="2126"/>
      <c r="CH283" s="2126"/>
      <c r="CI283" s="2126"/>
      <c r="CJ283" s="2126"/>
      <c r="CK283" s="2126"/>
      <c r="CL283" s="2126"/>
      <c r="CM283" s="2126"/>
      <c r="CN283" s="2126"/>
      <c r="CO283" s="2126"/>
      <c r="CP283" s="2126"/>
      <c r="CQ283" s="2126"/>
      <c r="CR283" s="2126"/>
      <c r="CS283" s="2126"/>
      <c r="CT283" s="2126"/>
      <c r="CU283" s="2126"/>
      <c r="CV283" s="2126"/>
      <c r="CW283" s="2126"/>
      <c r="CX283" s="2126"/>
      <c r="CY283" s="2126"/>
      <c r="CZ283" s="2126"/>
    </row>
    <row r="284" s="399" customFormat="true" ht="15" customHeight="true" x14ac:dyDescent="0.2">
      <c r="B284" s="398"/>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541"/>
      <c r="BB284" s="296" t="s">
        <v>113</v>
      </c>
      <c r="BC284" s="1184" t="s">
        <v>35</v>
      </c>
      <c r="BD284" s="1205" t="s">
        <v>35</v>
      </c>
      <c r="BE284" s="1205" t="s">
        <v>35</v>
      </c>
      <c r="BF284" s="1205" t="s">
        <v>35</v>
      </c>
      <c r="BG284" s="1226" t="s">
        <v>35</v>
      </c>
      <c r="BH284" s="1246" t="s">
        <v>35</v>
      </c>
      <c r="BI284" s="1205" t="s">
        <v>35</v>
      </c>
      <c r="BJ284" s="1205" t="s">
        <v>35</v>
      </c>
      <c r="BK284" s="1205" t="s">
        <v>35</v>
      </c>
      <c r="BL284" s="1226" t="s">
        <v>35</v>
      </c>
      <c r="BM284" s="1246" t="s">
        <v>35</v>
      </c>
      <c r="BN284" s="1205" t="s">
        <v>35</v>
      </c>
      <c r="BO284" s="1205" t="s">
        <v>35</v>
      </c>
      <c r="BP284" s="1205" t="s">
        <v>35</v>
      </c>
      <c r="BQ284" s="1226" t="s">
        <v>35</v>
      </c>
      <c r="BR284" s="1246" t="s">
        <v>35</v>
      </c>
      <c r="BS284" s="1205" t="s">
        <v>35</v>
      </c>
      <c r="BT284" s="1205" t="s">
        <v>35</v>
      </c>
      <c r="BU284" s="1205" t="s">
        <v>35</v>
      </c>
      <c r="BV284" s="1205" t="s">
        <v>35</v>
      </c>
      <c r="BW284" s="1205" t="s">
        <v>35</v>
      </c>
      <c r="BX284" s="1205" t="s">
        <v>35</v>
      </c>
      <c r="BY284" s="1266" t="s">
        <v>35</v>
      </c>
      <c r="BZ284" s="1266" t="s">
        <v>35</v>
      </c>
      <c r="CA284" s="1266" t="s">
        <v>35</v>
      </c>
      <c r="CB284" s="2127"/>
      <c r="CC284" s="2127"/>
      <c r="CD284" s="2127"/>
      <c r="CE284" s="2127"/>
      <c r="CF284" s="2127"/>
      <c r="CG284" s="2127"/>
      <c r="CH284" s="2127"/>
      <c r="CI284" s="2127"/>
      <c r="CJ284" s="2127"/>
      <c r="CK284" s="2127"/>
      <c r="CL284" s="2127"/>
      <c r="CM284" s="2127"/>
      <c r="CN284" s="2127"/>
      <c r="CO284" s="2127"/>
      <c r="CP284" s="2127"/>
      <c r="CQ284" s="2127"/>
      <c r="CR284" s="2127"/>
      <c r="CS284" s="2127"/>
      <c r="CT284" s="2127"/>
      <c r="CU284" s="2127"/>
      <c r="CV284" s="2127"/>
      <c r="CW284" s="2127"/>
      <c r="CX284" s="2127"/>
      <c r="CY284" s="2127"/>
      <c r="CZ284" s="2127"/>
    </row>
    <row r="285" s="399" customFormat="true" ht="15" customHeight="true" x14ac:dyDescent="0.2">
      <c r="B285" s="398"/>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9" customFormat="true" ht="15" customHeight="true" x14ac:dyDescent="0.2">
      <c r="B286" s="398"/>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9" customFormat="true" ht="15" customHeight="true" x14ac:dyDescent="0.2">
      <c r="B287" s="398"/>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9" customFormat="true" ht="15" customHeight="true" x14ac:dyDescent="0.2">
      <c r="B288" s="398"/>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9" customFormat="true" ht="15" customHeight="true" x14ac:dyDescent="0.2">
      <c r="A289" s="411"/>
      <c r="B289" s="412"/>
      <c r="C289" s="413"/>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9" customFormat="true" ht="15" customHeight="true" x14ac:dyDescent="0.2">
      <c r="A290" s="658"/>
      <c r="B290" s="659"/>
      <c r="C290" s="660"/>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9" customFormat="true" ht="15" customHeight="true" x14ac:dyDescent="0.2">
      <c r="A291" s="661"/>
      <c r="B291" s="662"/>
      <c r="C291" s="663"/>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9" customFormat="true" ht="15" customHeight="true" x14ac:dyDescent="0.2">
      <c r="A292" s="664"/>
      <c r="B292" s="665"/>
      <c r="C292" s="66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9" customFormat="true" ht="15" customHeight="true" x14ac:dyDescent="0.2">
      <c r="A293" s="667"/>
      <c r="B293" s="668"/>
      <c r="C293" s="669"/>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9" customFormat="true" ht="15" customHeight="true" x14ac:dyDescent="0.2">
      <c r="A294" s="670"/>
      <c r="B294" s="671"/>
      <c r="C294" s="672"/>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9" customFormat="true" ht="15" customHeight="true" x14ac:dyDescent="0.2">
      <c r="A295" s="670"/>
      <c r="B295" s="671"/>
      <c r="C295" s="672"/>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9" customFormat="true" ht="15" customHeight="true" x14ac:dyDescent="0.2">
      <c r="A296" s="670"/>
      <c r="B296" s="673"/>
      <c r="C296" s="672"/>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9" customFormat="true" ht="15" customHeight="true" x14ac:dyDescent="0.2">
      <c r="A297" s="674"/>
      <c r="B297" s="675"/>
      <c r="C297" s="67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9" customFormat="true" ht="15" customHeight="true" x14ac:dyDescent="0.2">
      <c r="B298" s="398"/>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9" customFormat="true" ht="15" customHeight="true" x14ac:dyDescent="0.2">
      <c r="A299" s="414"/>
      <c r="B299" s="415"/>
      <c r="C299" s="416"/>
      <c r="D299" s="417"/>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9" customFormat="true" ht="15" customHeight="true" x14ac:dyDescent="0.2">
      <c r="A300" s="677"/>
      <c r="B300" s="678"/>
      <c r="C300" s="679"/>
      <c r="D300" s="680"/>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9" customFormat="true" ht="15" customHeight="true" x14ac:dyDescent="0.2">
      <c r="A301" s="681"/>
      <c r="B301" s="682"/>
      <c r="C301" s="683"/>
      <c r="D301" s="684"/>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9" customFormat="true" ht="15" customHeight="true" x14ac:dyDescent="0.2">
      <c r="A302" s="685"/>
      <c r="B302" s="686"/>
      <c r="C302" s="687"/>
      <c r="D302" s="688"/>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9" customFormat="true" ht="15" customHeight="true" x14ac:dyDescent="0.2">
      <c r="A303" s="689"/>
      <c r="B303" s="690"/>
      <c r="C303" s="691"/>
      <c r="D303" s="692"/>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9" customFormat="true" ht="15" customHeight="true" x14ac:dyDescent="0.2">
      <c r="A304" s="693"/>
      <c r="B304" s="694"/>
      <c r="C304" s="695"/>
      <c r="D304" s="69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9" customFormat="true" ht="15" customHeight="true" x14ac:dyDescent="0.2">
      <c r="A305" s="697"/>
      <c r="B305" s="698"/>
      <c r="C305" s="699"/>
      <c r="D305" s="700"/>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9" customFormat="true" ht="15" customHeight="true" x14ac:dyDescent="0.2">
      <c r="B306" s="398"/>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9" customFormat="true" ht="15" customHeight="true" x14ac:dyDescent="0.2">
      <c r="B307" s="398"/>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9" customFormat="true" ht="15" customHeight="true" x14ac:dyDescent="0.2">
      <c r="B308" s="398"/>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9" customFormat="true" ht="15" customHeight="true" x14ac:dyDescent="0.2">
      <c r="B309" s="398"/>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9" customFormat="true" ht="15" customHeight="true" x14ac:dyDescent="0.2">
      <c r="B310" s="398"/>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9" customFormat="true" ht="15" customHeight="true" x14ac:dyDescent="0.2">
      <c r="B311" s="398"/>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9" customFormat="true" ht="15" customHeight="true" x14ac:dyDescent="0.2">
      <c r="B312" s="398"/>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9" customFormat="true" ht="15" customHeight="true" x14ac:dyDescent="0.2">
      <c r="B313" s="398"/>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9" customFormat="true" ht="15" customHeight="true" x14ac:dyDescent="0.2">
      <c r="B314" s="398"/>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9" customFormat="true" ht="15" customHeight="true" x14ac:dyDescent="0.2">
      <c r="B315" s="398"/>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9" customFormat="true" ht="15" customHeight="true" x14ac:dyDescent="0.2">
      <c r="B316" s="398"/>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9" customFormat="true" ht="15" customHeight="true" x14ac:dyDescent="0.2">
      <c r="B317" s="398"/>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9" customFormat="true" ht="15" customHeight="true" x14ac:dyDescent="0.2">
      <c r="B318" s="398"/>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9" customFormat="true" ht="15" customHeight="true" x14ac:dyDescent="0.2">
      <c r="B319" s="398"/>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9" customFormat="true" ht="15" customHeight="true" x14ac:dyDescent="0.2">
      <c r="B320" s="398"/>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9" customFormat="true" ht="15" customHeight="true" x14ac:dyDescent="0.2">
      <c r="B321" s="398"/>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9" customFormat="true" ht="15" customHeight="true" x14ac:dyDescent="0.2">
      <c r="B322" s="398"/>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9" customFormat="true" ht="15" customHeight="true" x14ac:dyDescent="0.2">
      <c r="B323" s="398"/>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9" customFormat="true" ht="15" customHeight="true" x14ac:dyDescent="0.2">
      <c r="B324" s="398"/>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9" customFormat="true" ht="15" customHeight="true" x14ac:dyDescent="0.2">
      <c r="B325" s="398"/>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9" customFormat="true" ht="15" customHeight="true" x14ac:dyDescent="0.2">
      <c r="B326" s="398"/>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9" customFormat="true" ht="15" customHeight="true" x14ac:dyDescent="0.2">
      <c r="B327" s="398"/>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9" customFormat="true" ht="15" customHeight="true" x14ac:dyDescent="0.2">
      <c r="B328" s="398"/>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9" customFormat="true" ht="250.15" customHeight="true" x14ac:dyDescent="0.2">
      <c r="B329" s="398"/>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9" customFormat="true" ht="15" customHeight="true" x14ac:dyDescent="0.2">
      <c r="B339" s="398"/>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542" t="s">
        <v>114</v>
      </c>
      <c r="BD339" s="2522"/>
      <c r="BE339" s="2522"/>
      <c r="BF339" s="2522"/>
      <c r="BG339" s="2523"/>
      <c r="BH339" s="2521" t="s">
        <v>38</v>
      </c>
      <c r="BI339" s="2522"/>
      <c r="BJ339" s="2522"/>
      <c r="BK339" s="2522"/>
      <c r="BL339" s="2523"/>
      <c r="BM339" s="2521" t="s">
        <v>37</v>
      </c>
      <c r="BN339" s="2522"/>
      <c r="BO339" s="2522"/>
      <c r="BP339" s="2522"/>
      <c r="BQ339" s="2524"/>
      <c r="BR339" s="2040" t="s">
        <v>137</v>
      </c>
      <c r="BS339" s="2041"/>
      <c r="BT339" s="2041"/>
      <c r="BU339" s="2041"/>
      <c r="BV339" s="2041"/>
      <c r="BW339" s="2041"/>
      <c r="BX339" s="2041"/>
      <c r="BY339" s="2042"/>
      <c r="BZ339" s="313"/>
      <c r="CA339" s="313"/>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9" customFormat="true" ht="36" x14ac:dyDescent="0.2">
      <c r="B340" s="398"/>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238</v>
      </c>
      <c r="BS340" s="180" t="s">
        <v>239</v>
      </c>
      <c r="BT340" s="180" t="s">
        <v>150</v>
      </c>
      <c r="BU340" s="180" t="s">
        <v>240</v>
      </c>
      <c r="BV340" s="180" t="s">
        <v>241</v>
      </c>
      <c r="BW340" s="180" t="s">
        <v>242</v>
      </c>
      <c r="BX340" s="180" t="s">
        <v>243</v>
      </c>
      <c r="BY340" s="181" t="s">
        <v>244</v>
      </c>
      <c r="BZ340" s="181" t="s">
        <v>245</v>
      </c>
      <c r="CA340" s="181" t="s">
        <v>246</v>
      </c>
      <c r="CB340" s="2128"/>
      <c r="CC340" s="2128"/>
      <c r="CD340" s="2128"/>
      <c r="CE340" s="2128"/>
      <c r="CF340" s="2128"/>
      <c r="CG340" s="2128"/>
      <c r="CH340" s="2128"/>
      <c r="CI340" s="2128"/>
      <c r="CJ340" s="2128"/>
      <c r="CK340" s="2128"/>
      <c r="CL340" s="2128"/>
      <c r="CM340" s="2128"/>
      <c r="CN340" s="2128"/>
      <c r="CO340" s="2128"/>
      <c r="CP340" s="2128"/>
      <c r="CQ340" s="2128"/>
      <c r="CR340" s="2128"/>
      <c r="CS340" s="2128"/>
      <c r="CT340" s="2128"/>
      <c r="CU340" s="2128"/>
      <c r="CV340" s="2128"/>
      <c r="CW340" s="2128"/>
      <c r="CX340" s="2128"/>
      <c r="CY340" s="2128"/>
      <c r="CZ340" s="2128"/>
    </row>
    <row r="341" s="399" customFormat="true" ht="15" customHeight="true" x14ac:dyDescent="0.2">
      <c r="B341" s="398"/>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525" t="s">
        <v>144</v>
      </c>
      <c r="BB341" s="162" t="s">
        <v>49</v>
      </c>
      <c r="BC341" s="1185" t="s">
        <v>35</v>
      </c>
      <c r="BD341" s="1206" t="s">
        <v>35</v>
      </c>
      <c r="BE341" s="1206" t="s">
        <v>35</v>
      </c>
      <c r="BF341" s="1206" t="s">
        <v>35</v>
      </c>
      <c r="BG341" s="1227" t="s">
        <v>35</v>
      </c>
      <c r="BH341" s="1247" t="s">
        <v>35</v>
      </c>
      <c r="BI341" s="1206" t="s">
        <v>35</v>
      </c>
      <c r="BJ341" s="1206" t="s">
        <v>35</v>
      </c>
      <c r="BK341" s="1206" t="s">
        <v>35</v>
      </c>
      <c r="BL341" s="1227" t="s">
        <v>35</v>
      </c>
      <c r="BM341" s="1247" t="s">
        <v>35</v>
      </c>
      <c r="BN341" s="1206" t="s">
        <v>35</v>
      </c>
      <c r="BO341" s="1206" t="s">
        <v>35</v>
      </c>
      <c r="BP341" s="1206" t="s">
        <v>35</v>
      </c>
      <c r="BQ341" s="1227" t="s">
        <v>35</v>
      </c>
      <c r="BR341" s="1247" t="s">
        <v>35</v>
      </c>
      <c r="BS341" s="1206" t="s">
        <v>35</v>
      </c>
      <c r="BT341" s="1206" t="s">
        <v>35</v>
      </c>
      <c r="BU341" s="1206" t="s">
        <v>35</v>
      </c>
      <c r="BV341" s="1206" t="s">
        <v>35</v>
      </c>
      <c r="BW341" s="1206" t="s">
        <v>35</v>
      </c>
      <c r="BX341" s="1206" t="s">
        <v>35</v>
      </c>
      <c r="BY341" s="1267" t="s">
        <v>35</v>
      </c>
      <c r="BZ341" s="1267" t="s">
        <v>35</v>
      </c>
      <c r="CA341" s="1267" t="s">
        <v>35</v>
      </c>
      <c r="CB341" s="2129"/>
      <c r="CC341" s="2129"/>
      <c r="CD341" s="2129"/>
      <c r="CE341" s="2129"/>
      <c r="CF341" s="2129"/>
      <c r="CG341" s="2129"/>
      <c r="CH341" s="2129"/>
      <c r="CI341" s="2129"/>
      <c r="CJ341" s="2129"/>
      <c r="CK341" s="2129"/>
      <c r="CL341" s="2129"/>
      <c r="CM341" s="2129"/>
      <c r="CN341" s="2129"/>
      <c r="CO341" s="2129"/>
      <c r="CP341" s="2129"/>
      <c r="CQ341" s="2129"/>
      <c r="CR341" s="2129"/>
      <c r="CS341" s="2129"/>
      <c r="CT341" s="2129"/>
      <c r="CU341" s="2129"/>
      <c r="CV341" s="2129"/>
      <c r="CW341" s="2129"/>
      <c r="CX341" s="2129"/>
      <c r="CY341" s="2129"/>
      <c r="CZ341" s="2129"/>
    </row>
    <row r="342" s="399" customFormat="true" ht="15" customHeight="true" x14ac:dyDescent="0.2">
      <c r="B342" s="398"/>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526"/>
      <c r="BB342" s="163" t="s">
        <v>48</v>
      </c>
      <c r="BC342" s="1186" t="s">
        <v>35</v>
      </c>
      <c r="BD342" s="1207" t="s">
        <v>35</v>
      </c>
      <c r="BE342" s="1207" t="s">
        <v>35</v>
      </c>
      <c r="BF342" s="1207" t="s">
        <v>35</v>
      </c>
      <c r="BG342" s="1228" t="s">
        <v>35</v>
      </c>
      <c r="BH342" s="1248" t="s">
        <v>35</v>
      </c>
      <c r="BI342" s="1207" t="s">
        <v>35</v>
      </c>
      <c r="BJ342" s="1207" t="s">
        <v>35</v>
      </c>
      <c r="BK342" s="1207" t="s">
        <v>35</v>
      </c>
      <c r="BL342" s="1228" t="s">
        <v>35</v>
      </c>
      <c r="BM342" s="1248" t="s">
        <v>35</v>
      </c>
      <c r="BN342" s="1207" t="s">
        <v>35</v>
      </c>
      <c r="BO342" s="1207" t="s">
        <v>35</v>
      </c>
      <c r="BP342" s="1207" t="s">
        <v>35</v>
      </c>
      <c r="BQ342" s="1228" t="s">
        <v>35</v>
      </c>
      <c r="BR342" s="1248" t="s">
        <v>35</v>
      </c>
      <c r="BS342" s="1207" t="s">
        <v>35</v>
      </c>
      <c r="BT342" s="1207" t="s">
        <v>35</v>
      </c>
      <c r="BU342" s="1207" t="s">
        <v>35</v>
      </c>
      <c r="BV342" s="1207" t="s">
        <v>35</v>
      </c>
      <c r="BW342" s="1207" t="s">
        <v>35</v>
      </c>
      <c r="BX342" s="1207" t="s">
        <v>35</v>
      </c>
      <c r="BY342" s="1268" t="s">
        <v>35</v>
      </c>
      <c r="BZ342" s="1268" t="s">
        <v>35</v>
      </c>
      <c r="CA342" s="1268" t="s">
        <v>35</v>
      </c>
      <c r="CB342" s="2130"/>
      <c r="CC342" s="2130"/>
      <c r="CD342" s="2130"/>
      <c r="CE342" s="2130"/>
      <c r="CF342" s="2130"/>
      <c r="CG342" s="2130"/>
      <c r="CH342" s="2130"/>
      <c r="CI342" s="2130"/>
      <c r="CJ342" s="2130"/>
      <c r="CK342" s="2130"/>
      <c r="CL342" s="2130"/>
      <c r="CM342" s="2130"/>
      <c r="CN342" s="2130"/>
      <c r="CO342" s="2130"/>
      <c r="CP342" s="2130"/>
      <c r="CQ342" s="2130"/>
      <c r="CR342" s="2130"/>
      <c r="CS342" s="2130"/>
      <c r="CT342" s="2130"/>
      <c r="CU342" s="2130"/>
      <c r="CV342" s="2130"/>
      <c r="CW342" s="2130"/>
      <c r="CX342" s="2130"/>
      <c r="CY342" s="2130"/>
      <c r="CZ342" s="2130"/>
    </row>
    <row r="343" s="399" customFormat="true" ht="15" customHeight="true" x14ac:dyDescent="0.2">
      <c r="B343" s="398"/>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527" t="s">
        <v>139</v>
      </c>
      <c r="BB343" s="163" t="s">
        <v>49</v>
      </c>
      <c r="BC343" s="1186" t="s">
        <v>35</v>
      </c>
      <c r="BD343" s="1207" t="s">
        <v>35</v>
      </c>
      <c r="BE343" s="1207" t="s">
        <v>35</v>
      </c>
      <c r="BF343" s="1207" t="s">
        <v>35</v>
      </c>
      <c r="BG343" s="1228" t="s">
        <v>35</v>
      </c>
      <c r="BH343" s="1248" t="s">
        <v>35</v>
      </c>
      <c r="BI343" s="1207" t="s">
        <v>35</v>
      </c>
      <c r="BJ343" s="1207" t="s">
        <v>35</v>
      </c>
      <c r="BK343" s="1207" t="s">
        <v>35</v>
      </c>
      <c r="BL343" s="1228" t="s">
        <v>35</v>
      </c>
      <c r="BM343" s="1248" t="s">
        <v>35</v>
      </c>
      <c r="BN343" s="1207" t="s">
        <v>35</v>
      </c>
      <c r="BO343" s="1207" t="s">
        <v>35</v>
      </c>
      <c r="BP343" s="1207" t="s">
        <v>35</v>
      </c>
      <c r="BQ343" s="1228" t="s">
        <v>35</v>
      </c>
      <c r="BR343" s="1248" t="s">
        <v>35</v>
      </c>
      <c r="BS343" s="1207" t="s">
        <v>35</v>
      </c>
      <c r="BT343" s="1207" t="s">
        <v>35</v>
      </c>
      <c r="BU343" s="1207" t="s">
        <v>35</v>
      </c>
      <c r="BV343" s="1207" t="s">
        <v>35</v>
      </c>
      <c r="BW343" s="1207" t="s">
        <v>35</v>
      </c>
      <c r="BX343" s="1207" t="s">
        <v>35</v>
      </c>
      <c r="BY343" s="1268" t="s">
        <v>35</v>
      </c>
      <c r="BZ343" s="1268" t="s">
        <v>35</v>
      </c>
      <c r="CA343" s="1268" t="s">
        <v>35</v>
      </c>
      <c r="CB343" s="2130"/>
      <c r="CC343" s="2130"/>
      <c r="CD343" s="2130"/>
      <c r="CE343" s="2130"/>
      <c r="CF343" s="2130"/>
      <c r="CG343" s="2130"/>
      <c r="CH343" s="2130"/>
      <c r="CI343" s="2130"/>
      <c r="CJ343" s="2130"/>
      <c r="CK343" s="2130"/>
      <c r="CL343" s="2130"/>
      <c r="CM343" s="2130"/>
      <c r="CN343" s="2130"/>
      <c r="CO343" s="2130"/>
      <c r="CP343" s="2130"/>
      <c r="CQ343" s="2130"/>
      <c r="CR343" s="2130"/>
      <c r="CS343" s="2130"/>
      <c r="CT343" s="2130"/>
      <c r="CU343" s="2130"/>
      <c r="CV343" s="2130"/>
      <c r="CW343" s="2130"/>
      <c r="CX343" s="2130"/>
      <c r="CY343" s="2130"/>
      <c r="CZ343" s="2130"/>
    </row>
    <row r="344" s="399" customFormat="true" ht="15" customHeight="true" x14ac:dyDescent="0.2">
      <c r="B344" s="398"/>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526"/>
      <c r="BB344" s="163" t="s">
        <v>48</v>
      </c>
      <c r="BC344" s="1186" t="s">
        <v>35</v>
      </c>
      <c r="BD344" s="1207" t="s">
        <v>35</v>
      </c>
      <c r="BE344" s="1207" t="s">
        <v>35</v>
      </c>
      <c r="BF344" s="1207" t="s">
        <v>35</v>
      </c>
      <c r="BG344" s="1228" t="s">
        <v>35</v>
      </c>
      <c r="BH344" s="1248" t="s">
        <v>35</v>
      </c>
      <c r="BI344" s="1207" t="s">
        <v>35</v>
      </c>
      <c r="BJ344" s="1207" t="s">
        <v>35</v>
      </c>
      <c r="BK344" s="1207" t="s">
        <v>35</v>
      </c>
      <c r="BL344" s="1228" t="s">
        <v>35</v>
      </c>
      <c r="BM344" s="1248" t="s">
        <v>35</v>
      </c>
      <c r="BN344" s="1207" t="s">
        <v>35</v>
      </c>
      <c r="BO344" s="1207" t="s">
        <v>35</v>
      </c>
      <c r="BP344" s="1207" t="s">
        <v>35</v>
      </c>
      <c r="BQ344" s="1228" t="s">
        <v>35</v>
      </c>
      <c r="BR344" s="1248" t="s">
        <v>35</v>
      </c>
      <c r="BS344" s="1207" t="s">
        <v>35</v>
      </c>
      <c r="BT344" s="1207" t="s">
        <v>35</v>
      </c>
      <c r="BU344" s="1207" t="s">
        <v>35</v>
      </c>
      <c r="BV344" s="1207" t="s">
        <v>35</v>
      </c>
      <c r="BW344" s="1207" t="s">
        <v>35</v>
      </c>
      <c r="BX344" s="1207" t="s">
        <v>35</v>
      </c>
      <c r="BY344" s="1268" t="s">
        <v>35</v>
      </c>
      <c r="BZ344" s="1268" t="s">
        <v>35</v>
      </c>
      <c r="CA344" s="1268" t="s">
        <v>35</v>
      </c>
      <c r="CB344" s="2130"/>
      <c r="CC344" s="2130"/>
      <c r="CD344" s="2130"/>
      <c r="CE344" s="2130"/>
      <c r="CF344" s="2130"/>
      <c r="CG344" s="2130"/>
      <c r="CH344" s="2130"/>
      <c r="CI344" s="2130"/>
      <c r="CJ344" s="2130"/>
      <c r="CK344" s="2130"/>
      <c r="CL344" s="2130"/>
      <c r="CM344" s="2130"/>
      <c r="CN344" s="2130"/>
      <c r="CO344" s="2130"/>
      <c r="CP344" s="2130"/>
      <c r="CQ344" s="2130"/>
      <c r="CR344" s="2130"/>
      <c r="CS344" s="2130"/>
      <c r="CT344" s="2130"/>
      <c r="CU344" s="2130"/>
      <c r="CV344" s="2130"/>
      <c r="CW344" s="2130"/>
      <c r="CX344" s="2130"/>
      <c r="CY344" s="2130"/>
      <c r="CZ344" s="2130"/>
    </row>
    <row r="345" s="399" customFormat="true" ht="15" customHeight="true" x14ac:dyDescent="0.2">
      <c r="B345" s="398"/>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527" t="s">
        <v>140</v>
      </c>
      <c r="BB345" s="163" t="s">
        <v>49</v>
      </c>
      <c r="BC345" s="1186" t="s">
        <v>35</v>
      </c>
      <c r="BD345" s="1207" t="s">
        <v>35</v>
      </c>
      <c r="BE345" s="1207" t="s">
        <v>35</v>
      </c>
      <c r="BF345" s="1207" t="s">
        <v>35</v>
      </c>
      <c r="BG345" s="1228" t="s">
        <v>35</v>
      </c>
      <c r="BH345" s="1248" t="s">
        <v>35</v>
      </c>
      <c r="BI345" s="1207" t="s">
        <v>35</v>
      </c>
      <c r="BJ345" s="1207" t="s">
        <v>35</v>
      </c>
      <c r="BK345" s="1207" t="s">
        <v>35</v>
      </c>
      <c r="BL345" s="1228" t="s">
        <v>35</v>
      </c>
      <c r="BM345" s="1248" t="s">
        <v>35</v>
      </c>
      <c r="BN345" s="1207" t="s">
        <v>35</v>
      </c>
      <c r="BO345" s="1207" t="s">
        <v>35</v>
      </c>
      <c r="BP345" s="1207" t="s">
        <v>35</v>
      </c>
      <c r="BQ345" s="1228" t="s">
        <v>35</v>
      </c>
      <c r="BR345" s="1248" t="s">
        <v>35</v>
      </c>
      <c r="BS345" s="1207" t="s">
        <v>35</v>
      </c>
      <c r="BT345" s="1207" t="s">
        <v>35</v>
      </c>
      <c r="BU345" s="1207" t="s">
        <v>35</v>
      </c>
      <c r="BV345" s="1207" t="s">
        <v>35</v>
      </c>
      <c r="BW345" s="1207" t="s">
        <v>35</v>
      </c>
      <c r="BX345" s="1207" t="s">
        <v>35</v>
      </c>
      <c r="BY345" s="1268" t="s">
        <v>35</v>
      </c>
      <c r="BZ345" s="1268" t="s">
        <v>35</v>
      </c>
      <c r="CA345" s="1268" t="s">
        <v>35</v>
      </c>
      <c r="CB345" s="2130"/>
      <c r="CC345" s="2130"/>
      <c r="CD345" s="2130"/>
      <c r="CE345" s="2130"/>
      <c r="CF345" s="2130"/>
      <c r="CG345" s="2130"/>
      <c r="CH345" s="2130"/>
      <c r="CI345" s="2130"/>
      <c r="CJ345" s="2130"/>
      <c r="CK345" s="2130"/>
      <c r="CL345" s="2130"/>
      <c r="CM345" s="2130"/>
      <c r="CN345" s="2130"/>
      <c r="CO345" s="2130"/>
      <c r="CP345" s="2130"/>
      <c r="CQ345" s="2130"/>
      <c r="CR345" s="2130"/>
      <c r="CS345" s="2130"/>
      <c r="CT345" s="2130"/>
      <c r="CU345" s="2130"/>
      <c r="CV345" s="2130"/>
      <c r="CW345" s="2130"/>
      <c r="CX345" s="2130"/>
      <c r="CY345" s="2130"/>
      <c r="CZ345" s="2130"/>
    </row>
    <row r="346" s="399" customFormat="true" ht="15" customHeight="true" x14ac:dyDescent="0.2">
      <c r="B346" s="398"/>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526"/>
      <c r="BB346" s="163" t="s">
        <v>48</v>
      </c>
      <c r="BC346" s="1186" t="s">
        <v>35</v>
      </c>
      <c r="BD346" s="1207" t="s">
        <v>35</v>
      </c>
      <c r="BE346" s="1207" t="s">
        <v>35</v>
      </c>
      <c r="BF346" s="1207" t="s">
        <v>35</v>
      </c>
      <c r="BG346" s="1228" t="s">
        <v>35</v>
      </c>
      <c r="BH346" s="1248" t="s">
        <v>35</v>
      </c>
      <c r="BI346" s="1207" t="s">
        <v>35</v>
      </c>
      <c r="BJ346" s="1207" t="s">
        <v>35</v>
      </c>
      <c r="BK346" s="1207" t="s">
        <v>35</v>
      </c>
      <c r="BL346" s="1228" t="s">
        <v>35</v>
      </c>
      <c r="BM346" s="1248" t="s">
        <v>35</v>
      </c>
      <c r="BN346" s="1207" t="s">
        <v>35</v>
      </c>
      <c r="BO346" s="1207" t="s">
        <v>35</v>
      </c>
      <c r="BP346" s="1207" t="s">
        <v>35</v>
      </c>
      <c r="BQ346" s="1228" t="s">
        <v>35</v>
      </c>
      <c r="BR346" s="1248" t="s">
        <v>35</v>
      </c>
      <c r="BS346" s="1207" t="s">
        <v>35</v>
      </c>
      <c r="BT346" s="1207" t="s">
        <v>35</v>
      </c>
      <c r="BU346" s="1207" t="s">
        <v>35</v>
      </c>
      <c r="BV346" s="1207" t="s">
        <v>35</v>
      </c>
      <c r="BW346" s="1207" t="s">
        <v>35</v>
      </c>
      <c r="BX346" s="1207" t="s">
        <v>35</v>
      </c>
      <c r="BY346" s="1268" t="s">
        <v>35</v>
      </c>
      <c r="BZ346" s="1268" t="s">
        <v>35</v>
      </c>
      <c r="CA346" s="1268" t="s">
        <v>35</v>
      </c>
      <c r="CB346" s="2130"/>
      <c r="CC346" s="2130"/>
      <c r="CD346" s="2130"/>
      <c r="CE346" s="2130"/>
      <c r="CF346" s="2130"/>
      <c r="CG346" s="2130"/>
      <c r="CH346" s="2130"/>
      <c r="CI346" s="2130"/>
      <c r="CJ346" s="2130"/>
      <c r="CK346" s="2130"/>
      <c r="CL346" s="2130"/>
      <c r="CM346" s="2130"/>
      <c r="CN346" s="2130"/>
      <c r="CO346" s="2130"/>
      <c r="CP346" s="2130"/>
      <c r="CQ346" s="2130"/>
      <c r="CR346" s="2130"/>
      <c r="CS346" s="2130"/>
      <c r="CT346" s="2130"/>
      <c r="CU346" s="2130"/>
      <c r="CV346" s="2130"/>
      <c r="CW346" s="2130"/>
      <c r="CX346" s="2130"/>
      <c r="CY346" s="2130"/>
      <c r="CZ346" s="2130"/>
    </row>
    <row r="347" s="399" customFormat="true" ht="15" customHeight="true" x14ac:dyDescent="0.2">
      <c r="B347" s="398"/>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527" t="s">
        <v>141</v>
      </c>
      <c r="BB347" s="163" t="s">
        <v>49</v>
      </c>
      <c r="BC347" s="1186" t="s">
        <v>35</v>
      </c>
      <c r="BD347" s="1207" t="s">
        <v>35</v>
      </c>
      <c r="BE347" s="1207" t="s">
        <v>35</v>
      </c>
      <c r="BF347" s="1207" t="s">
        <v>35</v>
      </c>
      <c r="BG347" s="1228" t="s">
        <v>35</v>
      </c>
      <c r="BH347" s="1248" t="s">
        <v>35</v>
      </c>
      <c r="BI347" s="1207" t="s">
        <v>35</v>
      </c>
      <c r="BJ347" s="1207" t="s">
        <v>35</v>
      </c>
      <c r="BK347" s="1207" t="s">
        <v>35</v>
      </c>
      <c r="BL347" s="1228" t="s">
        <v>35</v>
      </c>
      <c r="BM347" s="1248" t="s">
        <v>35</v>
      </c>
      <c r="BN347" s="1207" t="s">
        <v>35</v>
      </c>
      <c r="BO347" s="1207" t="s">
        <v>35</v>
      </c>
      <c r="BP347" s="1207" t="s">
        <v>35</v>
      </c>
      <c r="BQ347" s="1228" t="s">
        <v>35</v>
      </c>
      <c r="BR347" s="1248" t="s">
        <v>35</v>
      </c>
      <c r="BS347" s="1207" t="s">
        <v>35</v>
      </c>
      <c r="BT347" s="1207" t="s">
        <v>35</v>
      </c>
      <c r="BU347" s="1207" t="s">
        <v>35</v>
      </c>
      <c r="BV347" s="1207" t="s">
        <v>35</v>
      </c>
      <c r="BW347" s="1207" t="s">
        <v>35</v>
      </c>
      <c r="BX347" s="1207" t="s">
        <v>35</v>
      </c>
      <c r="BY347" s="1268" t="s">
        <v>35</v>
      </c>
      <c r="BZ347" s="1268" t="s">
        <v>35</v>
      </c>
      <c r="CA347" s="1268" t="s">
        <v>35</v>
      </c>
      <c r="CB347" s="2130"/>
      <c r="CC347" s="2130"/>
      <c r="CD347" s="2130"/>
      <c r="CE347" s="2130"/>
      <c r="CF347" s="2130"/>
      <c r="CG347" s="2130"/>
      <c r="CH347" s="2130"/>
      <c r="CI347" s="2130"/>
      <c r="CJ347" s="2130"/>
      <c r="CK347" s="2130"/>
      <c r="CL347" s="2130"/>
      <c r="CM347" s="2130"/>
      <c r="CN347" s="2130"/>
      <c r="CO347" s="2130"/>
      <c r="CP347" s="2130"/>
      <c r="CQ347" s="2130"/>
      <c r="CR347" s="2130"/>
      <c r="CS347" s="2130"/>
      <c r="CT347" s="2130"/>
      <c r="CU347" s="2130"/>
      <c r="CV347" s="2130"/>
      <c r="CW347" s="2130"/>
      <c r="CX347" s="2130"/>
      <c r="CY347" s="2130"/>
      <c r="CZ347" s="2130"/>
    </row>
    <row r="348" s="399" customFormat="true" ht="15" customHeight="true" x14ac:dyDescent="0.2">
      <c r="B348" s="398"/>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526"/>
      <c r="BB348" s="163" t="s">
        <v>48</v>
      </c>
      <c r="BC348" s="1186" t="s">
        <v>35</v>
      </c>
      <c r="BD348" s="1207" t="s">
        <v>35</v>
      </c>
      <c r="BE348" s="1207" t="s">
        <v>35</v>
      </c>
      <c r="BF348" s="1207" t="s">
        <v>35</v>
      </c>
      <c r="BG348" s="1228" t="s">
        <v>35</v>
      </c>
      <c r="BH348" s="1248" t="s">
        <v>35</v>
      </c>
      <c r="BI348" s="1207" t="s">
        <v>35</v>
      </c>
      <c r="BJ348" s="1207" t="s">
        <v>35</v>
      </c>
      <c r="BK348" s="1207" t="s">
        <v>35</v>
      </c>
      <c r="BL348" s="1228" t="s">
        <v>35</v>
      </c>
      <c r="BM348" s="1248" t="s">
        <v>35</v>
      </c>
      <c r="BN348" s="1207" t="s">
        <v>35</v>
      </c>
      <c r="BO348" s="1207" t="s">
        <v>35</v>
      </c>
      <c r="BP348" s="1207" t="s">
        <v>35</v>
      </c>
      <c r="BQ348" s="1228" t="s">
        <v>35</v>
      </c>
      <c r="BR348" s="1248" t="s">
        <v>35</v>
      </c>
      <c r="BS348" s="1207" t="s">
        <v>35</v>
      </c>
      <c r="BT348" s="1207" t="s">
        <v>35</v>
      </c>
      <c r="BU348" s="1207" t="s">
        <v>35</v>
      </c>
      <c r="BV348" s="1207" t="s">
        <v>35</v>
      </c>
      <c r="BW348" s="1207" t="s">
        <v>35</v>
      </c>
      <c r="BX348" s="1207" t="s">
        <v>35</v>
      </c>
      <c r="BY348" s="1268" t="s">
        <v>35</v>
      </c>
      <c r="BZ348" s="1268" t="s">
        <v>35</v>
      </c>
      <c r="CA348" s="1268" t="s">
        <v>35</v>
      </c>
      <c r="CB348" s="2130"/>
      <c r="CC348" s="2130"/>
      <c r="CD348" s="2130"/>
      <c r="CE348" s="2130"/>
      <c r="CF348" s="2130"/>
      <c r="CG348" s="2130"/>
      <c r="CH348" s="2130"/>
      <c r="CI348" s="2130"/>
      <c r="CJ348" s="2130"/>
      <c r="CK348" s="2130"/>
      <c r="CL348" s="2130"/>
      <c r="CM348" s="2130"/>
      <c r="CN348" s="2130"/>
      <c r="CO348" s="2130"/>
      <c r="CP348" s="2130"/>
      <c r="CQ348" s="2130"/>
      <c r="CR348" s="2130"/>
      <c r="CS348" s="2130"/>
      <c r="CT348" s="2130"/>
      <c r="CU348" s="2130"/>
      <c r="CV348" s="2130"/>
      <c r="CW348" s="2130"/>
      <c r="CX348" s="2130"/>
      <c r="CY348" s="2130"/>
      <c r="CZ348" s="2130"/>
    </row>
    <row r="349" s="399" customFormat="true" ht="15" customHeight="true" x14ac:dyDescent="0.2">
      <c r="B349" s="398"/>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527" t="s">
        <v>142</v>
      </c>
      <c r="BB349" s="163" t="s">
        <v>49</v>
      </c>
      <c r="BC349" s="1186" t="s">
        <v>35</v>
      </c>
      <c r="BD349" s="1207" t="s">
        <v>35</v>
      </c>
      <c r="BE349" s="1207" t="s">
        <v>35</v>
      </c>
      <c r="BF349" s="1207" t="s">
        <v>35</v>
      </c>
      <c r="BG349" s="1228" t="s">
        <v>35</v>
      </c>
      <c r="BH349" s="1248" t="s">
        <v>35</v>
      </c>
      <c r="BI349" s="1207" t="s">
        <v>35</v>
      </c>
      <c r="BJ349" s="1207" t="s">
        <v>35</v>
      </c>
      <c r="BK349" s="1207" t="s">
        <v>35</v>
      </c>
      <c r="BL349" s="1228" t="s">
        <v>35</v>
      </c>
      <c r="BM349" s="1248" t="s">
        <v>35</v>
      </c>
      <c r="BN349" s="1207" t="s">
        <v>35</v>
      </c>
      <c r="BO349" s="1207" t="s">
        <v>35</v>
      </c>
      <c r="BP349" s="1207" t="s">
        <v>35</v>
      </c>
      <c r="BQ349" s="1228" t="s">
        <v>35</v>
      </c>
      <c r="BR349" s="1248" t="s">
        <v>35</v>
      </c>
      <c r="BS349" s="1207" t="s">
        <v>35</v>
      </c>
      <c r="BT349" s="1207" t="s">
        <v>35</v>
      </c>
      <c r="BU349" s="1207" t="s">
        <v>35</v>
      </c>
      <c r="BV349" s="1207" t="s">
        <v>35</v>
      </c>
      <c r="BW349" s="1207" t="s">
        <v>35</v>
      </c>
      <c r="BX349" s="1207" t="s">
        <v>35</v>
      </c>
      <c r="BY349" s="1268" t="s">
        <v>35</v>
      </c>
      <c r="BZ349" s="1268" t="s">
        <v>35</v>
      </c>
      <c r="CA349" s="1268" t="s">
        <v>35</v>
      </c>
      <c r="CB349" s="2130"/>
      <c r="CC349" s="2130"/>
      <c r="CD349" s="2130"/>
      <c r="CE349" s="2130"/>
      <c r="CF349" s="2130"/>
      <c r="CG349" s="2130"/>
      <c r="CH349" s="2130"/>
      <c r="CI349" s="2130"/>
      <c r="CJ349" s="2130"/>
      <c r="CK349" s="2130"/>
      <c r="CL349" s="2130"/>
      <c r="CM349" s="2130"/>
      <c r="CN349" s="2130"/>
      <c r="CO349" s="2130"/>
      <c r="CP349" s="2130"/>
      <c r="CQ349" s="2130"/>
      <c r="CR349" s="2130"/>
      <c r="CS349" s="2130"/>
      <c r="CT349" s="2130"/>
      <c r="CU349" s="2130"/>
      <c r="CV349" s="2130"/>
      <c r="CW349" s="2130"/>
      <c r="CX349" s="2130"/>
      <c r="CY349" s="2130"/>
      <c r="CZ349" s="2130"/>
    </row>
    <row r="350" s="399" customFormat="true" ht="15" customHeight="true" x14ac:dyDescent="0.2">
      <c r="B350" s="398"/>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526"/>
      <c r="BB350" s="163" t="s">
        <v>48</v>
      </c>
      <c r="BC350" s="1186" t="s">
        <v>35</v>
      </c>
      <c r="BD350" s="1207" t="s">
        <v>35</v>
      </c>
      <c r="BE350" s="1207" t="s">
        <v>35</v>
      </c>
      <c r="BF350" s="1207" t="s">
        <v>35</v>
      </c>
      <c r="BG350" s="1228" t="s">
        <v>35</v>
      </c>
      <c r="BH350" s="1248" t="s">
        <v>35</v>
      </c>
      <c r="BI350" s="1207" t="s">
        <v>35</v>
      </c>
      <c r="BJ350" s="1207" t="s">
        <v>35</v>
      </c>
      <c r="BK350" s="1207" t="s">
        <v>35</v>
      </c>
      <c r="BL350" s="1228" t="s">
        <v>35</v>
      </c>
      <c r="BM350" s="1248" t="s">
        <v>35</v>
      </c>
      <c r="BN350" s="1207" t="s">
        <v>35</v>
      </c>
      <c r="BO350" s="1207" t="s">
        <v>35</v>
      </c>
      <c r="BP350" s="1207" t="s">
        <v>35</v>
      </c>
      <c r="BQ350" s="1228" t="s">
        <v>35</v>
      </c>
      <c r="BR350" s="1248" t="s">
        <v>35</v>
      </c>
      <c r="BS350" s="1207" t="s">
        <v>35</v>
      </c>
      <c r="BT350" s="1207" t="s">
        <v>35</v>
      </c>
      <c r="BU350" s="1207" t="s">
        <v>35</v>
      </c>
      <c r="BV350" s="1207" t="s">
        <v>35</v>
      </c>
      <c r="BW350" s="1207" t="s">
        <v>35</v>
      </c>
      <c r="BX350" s="1207" t="s">
        <v>35</v>
      </c>
      <c r="BY350" s="1268" t="s">
        <v>35</v>
      </c>
      <c r="BZ350" s="1268" t="s">
        <v>35</v>
      </c>
      <c r="CA350" s="1268" t="s">
        <v>35</v>
      </c>
      <c r="CB350" s="2130"/>
      <c r="CC350" s="2130"/>
      <c r="CD350" s="2130"/>
      <c r="CE350" s="2130"/>
      <c r="CF350" s="2130"/>
      <c r="CG350" s="2130"/>
      <c r="CH350" s="2130"/>
      <c r="CI350" s="2130"/>
      <c r="CJ350" s="2130"/>
      <c r="CK350" s="2130"/>
      <c r="CL350" s="2130"/>
      <c r="CM350" s="2130"/>
      <c r="CN350" s="2130"/>
      <c r="CO350" s="2130"/>
      <c r="CP350" s="2130"/>
      <c r="CQ350" s="2130"/>
      <c r="CR350" s="2130"/>
      <c r="CS350" s="2130"/>
      <c r="CT350" s="2130"/>
      <c r="CU350" s="2130"/>
      <c r="CV350" s="2130"/>
      <c r="CW350" s="2130"/>
      <c r="CX350" s="2130"/>
      <c r="CY350" s="2130"/>
      <c r="CZ350" s="2130"/>
    </row>
    <row r="351" s="399" customFormat="true" ht="15" customHeight="true" x14ac:dyDescent="0.2">
      <c r="B351" s="398"/>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527" t="s">
        <v>143</v>
      </c>
      <c r="BB351" s="163" t="s">
        <v>49</v>
      </c>
      <c r="BC351" s="1186" t="s">
        <v>35</v>
      </c>
      <c r="BD351" s="1207" t="s">
        <v>35</v>
      </c>
      <c r="BE351" s="1207" t="s">
        <v>35</v>
      </c>
      <c r="BF351" s="1207" t="s">
        <v>35</v>
      </c>
      <c r="BG351" s="1228" t="s">
        <v>35</v>
      </c>
      <c r="BH351" s="1248" t="s">
        <v>35</v>
      </c>
      <c r="BI351" s="1207" t="s">
        <v>35</v>
      </c>
      <c r="BJ351" s="1207" t="s">
        <v>35</v>
      </c>
      <c r="BK351" s="1207" t="s">
        <v>35</v>
      </c>
      <c r="BL351" s="1228" t="s">
        <v>35</v>
      </c>
      <c r="BM351" s="1248" t="s">
        <v>35</v>
      </c>
      <c r="BN351" s="1207" t="s">
        <v>35</v>
      </c>
      <c r="BO351" s="1207" t="s">
        <v>35</v>
      </c>
      <c r="BP351" s="1207" t="s">
        <v>35</v>
      </c>
      <c r="BQ351" s="1228" t="s">
        <v>35</v>
      </c>
      <c r="BR351" s="1248" t="s">
        <v>35</v>
      </c>
      <c r="BS351" s="1207" t="s">
        <v>35</v>
      </c>
      <c r="BT351" s="1207" t="s">
        <v>35</v>
      </c>
      <c r="BU351" s="1207" t="s">
        <v>35</v>
      </c>
      <c r="BV351" s="1207" t="s">
        <v>35</v>
      </c>
      <c r="BW351" s="1207" t="s">
        <v>35</v>
      </c>
      <c r="BX351" s="1207" t="s">
        <v>35</v>
      </c>
      <c r="BY351" s="1268" t="s">
        <v>35</v>
      </c>
      <c r="BZ351" s="1268" t="s">
        <v>35</v>
      </c>
      <c r="CA351" s="1268" t="s">
        <v>35</v>
      </c>
      <c r="CB351" s="2130"/>
      <c r="CC351" s="2130"/>
      <c r="CD351" s="2130"/>
      <c r="CE351" s="2130"/>
      <c r="CF351" s="2130"/>
      <c r="CG351" s="2130"/>
      <c r="CH351" s="2130"/>
      <c r="CI351" s="2130"/>
      <c r="CJ351" s="2130"/>
      <c r="CK351" s="2130"/>
      <c r="CL351" s="2130"/>
      <c r="CM351" s="2130"/>
      <c r="CN351" s="2130"/>
      <c r="CO351" s="2130"/>
      <c r="CP351" s="2130"/>
      <c r="CQ351" s="2130"/>
      <c r="CR351" s="2130"/>
      <c r="CS351" s="2130"/>
      <c r="CT351" s="2130"/>
      <c r="CU351" s="2130"/>
      <c r="CV351" s="2130"/>
      <c r="CW351" s="2130"/>
      <c r="CX351" s="2130"/>
      <c r="CY351" s="2130"/>
      <c r="CZ351" s="2130"/>
    </row>
    <row r="352" s="399" customFormat="true" ht="15" customHeight="true" x14ac:dyDescent="0.2">
      <c r="B352" s="398"/>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526"/>
      <c r="BB352" s="163" t="s">
        <v>48</v>
      </c>
      <c r="BC352" s="1186" t="s">
        <v>35</v>
      </c>
      <c r="BD352" s="1207" t="s">
        <v>35</v>
      </c>
      <c r="BE352" s="1207" t="s">
        <v>35</v>
      </c>
      <c r="BF352" s="1207" t="s">
        <v>35</v>
      </c>
      <c r="BG352" s="1228" t="s">
        <v>35</v>
      </c>
      <c r="BH352" s="1248" t="s">
        <v>35</v>
      </c>
      <c r="BI352" s="1207" t="s">
        <v>35</v>
      </c>
      <c r="BJ352" s="1207" t="s">
        <v>35</v>
      </c>
      <c r="BK352" s="1207" t="s">
        <v>35</v>
      </c>
      <c r="BL352" s="1228" t="s">
        <v>35</v>
      </c>
      <c r="BM352" s="1248" t="s">
        <v>35</v>
      </c>
      <c r="BN352" s="1207" t="s">
        <v>35</v>
      </c>
      <c r="BO352" s="1207" t="s">
        <v>35</v>
      </c>
      <c r="BP352" s="1207" t="s">
        <v>35</v>
      </c>
      <c r="BQ352" s="1228" t="s">
        <v>35</v>
      </c>
      <c r="BR352" s="1248" t="s">
        <v>35</v>
      </c>
      <c r="BS352" s="1207" t="s">
        <v>35</v>
      </c>
      <c r="BT352" s="1207" t="s">
        <v>35</v>
      </c>
      <c r="BU352" s="1207" t="s">
        <v>35</v>
      </c>
      <c r="BV352" s="1207" t="s">
        <v>35</v>
      </c>
      <c r="BW352" s="1207" t="s">
        <v>35</v>
      </c>
      <c r="BX352" s="1207" t="s">
        <v>35</v>
      </c>
      <c r="BY352" s="1268" t="s">
        <v>35</v>
      </c>
      <c r="BZ352" s="1268" t="s">
        <v>35</v>
      </c>
      <c r="CA352" s="1268" t="s">
        <v>35</v>
      </c>
      <c r="CB352" s="2130"/>
      <c r="CC352" s="2130"/>
      <c r="CD352" s="2130"/>
      <c r="CE352" s="2130"/>
      <c r="CF352" s="2130"/>
      <c r="CG352" s="2130"/>
      <c r="CH352" s="2130"/>
      <c r="CI352" s="2130"/>
      <c r="CJ352" s="2130"/>
      <c r="CK352" s="2130"/>
      <c r="CL352" s="2130"/>
      <c r="CM352" s="2130"/>
      <c r="CN352" s="2130"/>
      <c r="CO352" s="2130"/>
      <c r="CP352" s="2130"/>
      <c r="CQ352" s="2130"/>
      <c r="CR352" s="2130"/>
      <c r="CS352" s="2130"/>
      <c r="CT352" s="2130"/>
      <c r="CU352" s="2130"/>
      <c r="CV352" s="2130"/>
      <c r="CW352" s="2130"/>
      <c r="CX352" s="2130"/>
      <c r="CY352" s="2130"/>
      <c r="CZ352" s="2130"/>
    </row>
    <row r="353" s="399" customFormat="true" ht="15" customHeight="true" x14ac:dyDescent="0.2">
      <c r="B353" s="398"/>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527" t="s">
        <v>138</v>
      </c>
      <c r="BB353" s="163" t="s">
        <v>49</v>
      </c>
      <c r="BC353" s="1186" t="s">
        <v>35</v>
      </c>
      <c r="BD353" s="1207" t="s">
        <v>35</v>
      </c>
      <c r="BE353" s="1207" t="s">
        <v>35</v>
      </c>
      <c r="BF353" s="1207" t="s">
        <v>35</v>
      </c>
      <c r="BG353" s="1228" t="s">
        <v>35</v>
      </c>
      <c r="BH353" s="1248" t="s">
        <v>35</v>
      </c>
      <c r="BI353" s="1207" t="s">
        <v>35</v>
      </c>
      <c r="BJ353" s="1207" t="s">
        <v>35</v>
      </c>
      <c r="BK353" s="1207" t="s">
        <v>35</v>
      </c>
      <c r="BL353" s="1228" t="s">
        <v>35</v>
      </c>
      <c r="BM353" s="1248" t="s">
        <v>35</v>
      </c>
      <c r="BN353" s="1207" t="s">
        <v>35</v>
      </c>
      <c r="BO353" s="1207" t="s">
        <v>35</v>
      </c>
      <c r="BP353" s="1207" t="s">
        <v>35</v>
      </c>
      <c r="BQ353" s="1228" t="s">
        <v>35</v>
      </c>
      <c r="BR353" s="1248" t="s">
        <v>35</v>
      </c>
      <c r="BS353" s="1207" t="s">
        <v>35</v>
      </c>
      <c r="BT353" s="1207" t="s">
        <v>35</v>
      </c>
      <c r="BU353" s="1207" t="s">
        <v>35</v>
      </c>
      <c r="BV353" s="1207" t="s">
        <v>35</v>
      </c>
      <c r="BW353" s="1207" t="s">
        <v>35</v>
      </c>
      <c r="BX353" s="1207" t="s">
        <v>35</v>
      </c>
      <c r="BY353" s="1268" t="s">
        <v>35</v>
      </c>
      <c r="BZ353" s="1268" t="s">
        <v>35</v>
      </c>
      <c r="CA353" s="1268" t="s">
        <v>35</v>
      </c>
      <c r="CB353" s="2130"/>
      <c r="CC353" s="2130"/>
      <c r="CD353" s="2130"/>
      <c r="CE353" s="2130"/>
      <c r="CF353" s="2130"/>
      <c r="CG353" s="2130"/>
      <c r="CH353" s="2130"/>
      <c r="CI353" s="2130"/>
      <c r="CJ353" s="2130"/>
      <c r="CK353" s="2130"/>
      <c r="CL353" s="2130"/>
      <c r="CM353" s="2130"/>
      <c r="CN353" s="2130"/>
      <c r="CO353" s="2130"/>
      <c r="CP353" s="2130"/>
      <c r="CQ353" s="2130"/>
      <c r="CR353" s="2130"/>
      <c r="CS353" s="2130"/>
      <c r="CT353" s="2130"/>
      <c r="CU353" s="2130"/>
      <c r="CV353" s="2130"/>
      <c r="CW353" s="2130"/>
      <c r="CX353" s="2130"/>
      <c r="CY353" s="2130"/>
      <c r="CZ353" s="2130"/>
    </row>
    <row r="354" s="399" customFormat="true" ht="15" customHeight="true" x14ac:dyDescent="0.2">
      <c r="B354" s="398"/>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537"/>
      <c r="BB354" s="164" t="s">
        <v>48</v>
      </c>
      <c r="BC354" s="1187" t="s">
        <v>35</v>
      </c>
      <c r="BD354" s="1208" t="s">
        <v>35</v>
      </c>
      <c r="BE354" s="1208" t="s">
        <v>35</v>
      </c>
      <c r="BF354" s="1208" t="s">
        <v>35</v>
      </c>
      <c r="BG354" s="1229" t="s">
        <v>35</v>
      </c>
      <c r="BH354" s="1249" t="s">
        <v>35</v>
      </c>
      <c r="BI354" s="1208" t="s">
        <v>35</v>
      </c>
      <c r="BJ354" s="1208" t="s">
        <v>35</v>
      </c>
      <c r="BK354" s="1208" t="s">
        <v>35</v>
      </c>
      <c r="BL354" s="1229" t="s">
        <v>35</v>
      </c>
      <c r="BM354" s="1249" t="s">
        <v>35</v>
      </c>
      <c r="BN354" s="1208" t="s">
        <v>35</v>
      </c>
      <c r="BO354" s="1208" t="s">
        <v>35</v>
      </c>
      <c r="BP354" s="1208" t="s">
        <v>35</v>
      </c>
      <c r="BQ354" s="1229" t="s">
        <v>35</v>
      </c>
      <c r="BR354" s="1249" t="s">
        <v>35</v>
      </c>
      <c r="BS354" s="1208" t="s">
        <v>35</v>
      </c>
      <c r="BT354" s="1208" t="s">
        <v>35</v>
      </c>
      <c r="BU354" s="1208" t="s">
        <v>35</v>
      </c>
      <c r="BV354" s="1208" t="s">
        <v>35</v>
      </c>
      <c r="BW354" s="1208" t="s">
        <v>35</v>
      </c>
      <c r="BX354" s="1208" t="s">
        <v>35</v>
      </c>
      <c r="BY354" s="1269" t="s">
        <v>35</v>
      </c>
      <c r="BZ354" s="1269" t="s">
        <v>35</v>
      </c>
      <c r="CA354" s="1269" t="s">
        <v>35</v>
      </c>
      <c r="CB354" s="2131"/>
      <c r="CC354" s="2131"/>
      <c r="CD354" s="2131"/>
      <c r="CE354" s="2131"/>
      <c r="CF354" s="2131"/>
      <c r="CG354" s="2131"/>
      <c r="CH354" s="2131"/>
      <c r="CI354" s="2131"/>
      <c r="CJ354" s="2131"/>
      <c r="CK354" s="2131"/>
      <c r="CL354" s="2131"/>
      <c r="CM354" s="2131"/>
      <c r="CN354" s="2131"/>
      <c r="CO354" s="2131"/>
      <c r="CP354" s="2131"/>
      <c r="CQ354" s="2131"/>
      <c r="CR354" s="2131"/>
      <c r="CS354" s="2131"/>
      <c r="CT354" s="2131"/>
      <c r="CU354" s="2131"/>
      <c r="CV354" s="2131"/>
      <c r="CW354" s="2131"/>
      <c r="CX354" s="2131"/>
      <c r="CY354" s="2131"/>
      <c r="CZ354" s="2131"/>
    </row>
    <row r="355" s="399" customFormat="true" ht="15" customHeight="true" x14ac:dyDescent="0.2">
      <c r="B355" s="398"/>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9" customFormat="true" ht="15" customHeight="true" x14ac:dyDescent="0.2">
      <c r="B356" s="398"/>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9" customFormat="true" ht="15" customHeight="true" x14ac:dyDescent="0.2">
      <c r="B390" s="398"/>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9" customFormat="true" ht="15" customHeight="true" x14ac:dyDescent="0.2">
      <c r="B391" s="398"/>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9" customFormat="true" ht="15" customHeight="true" x14ac:dyDescent="0.2">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9" customFormat="true" ht="15" customHeight="true" x14ac:dyDescent="0.2">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9" customFormat="true" ht="15" customHeight="true" x14ac:dyDescent="0.2">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9" customFormat="true" ht="15" customHeight="true" x14ac:dyDescent="0.2">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9" customFormat="true" ht="15" customHeight="true" x14ac:dyDescent="0.2">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9" customFormat="true" ht="15" customHeight="true" x14ac:dyDescent="0.2">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9" customFormat="true" ht="15" customHeight="true" x14ac:dyDescent="0.2">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8" customFormat="true" ht="15" customHeight="true" x14ac:dyDescent="0.25">
      <c r="A399" s="136"/>
      <c r="B399" s="136"/>
      <c r="C399" s="2420" t="s">
        <v>129</v>
      </c>
      <c r="D399" s="2421"/>
      <c r="E399" s="2421"/>
      <c r="F399" s="2421"/>
      <c r="G399" s="136"/>
      <c r="H399" s="2393" t="s">
        <v>130</v>
      </c>
      <c r="I399" s="2394"/>
      <c r="J399" s="2394"/>
      <c r="K399" s="2394"/>
      <c r="M399" s="2393" t="s">
        <v>131</v>
      </c>
      <c r="N399" s="2394"/>
      <c r="O399" s="2394"/>
      <c r="P399" s="2394"/>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581" t="s">
        <v>197</v>
      </c>
      <c r="D400" s="2386"/>
      <c r="E400" s="2386"/>
      <c r="H400" s="2582" t="s">
        <v>197</v>
      </c>
      <c r="I400" s="2386"/>
      <c r="J400" s="2386"/>
      <c r="M400" s="2583" t="s">
        <v>197</v>
      </c>
      <c r="N400" s="2386"/>
      <c r="O400" s="2386"/>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8"/>
      <c r="BB400" s="136"/>
      <c r="BC400" s="418"/>
      <c r="BD400" s="418"/>
      <c r="BE400" s="418"/>
      <c r="BF400" s="418"/>
      <c r="BG400" s="418"/>
      <c r="BH400" s="418"/>
      <c r="BI400" s="418"/>
      <c r="BJ400" s="418"/>
      <c r="BK400" s="418"/>
      <c r="BL400" s="418"/>
      <c r="BM400" s="418"/>
      <c r="BN400" s="418"/>
      <c r="BO400" s="418"/>
      <c r="BP400" s="418"/>
      <c r="BQ400" s="418"/>
      <c r="BR400" s="418"/>
      <c r="BS400" s="418"/>
      <c r="BT400" s="418"/>
      <c r="BU400" s="418"/>
      <c r="BV400" s="418"/>
      <c r="BW400" s="418"/>
      <c r="BX400" s="418"/>
      <c r="BY400" s="41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398"/>
      <c r="D401" s="2386"/>
      <c r="E401" s="435" t="s">
        <v>198</v>
      </c>
      <c r="H401" s="2398"/>
      <c r="I401" s="2386"/>
      <c r="J401" s="436" t="s">
        <v>198</v>
      </c>
      <c r="M401" s="2398"/>
      <c r="N401" s="2386"/>
      <c r="O401" s="437" t="s">
        <v>198</v>
      </c>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8"/>
      <c r="BB401" s="136"/>
      <c r="BC401" s="418"/>
      <c r="BD401" s="418"/>
      <c r="BE401" s="418"/>
      <c r="BF401" s="418"/>
      <c r="BG401" s="418"/>
      <c r="BH401" s="418"/>
      <c r="BI401" s="418"/>
      <c r="BJ401" s="418"/>
      <c r="BK401" s="418"/>
      <c r="BL401" s="418"/>
      <c r="BM401" s="418"/>
      <c r="BN401" s="418"/>
      <c r="BO401" s="418"/>
      <c r="BP401" s="418"/>
      <c r="BQ401" s="418"/>
      <c r="BR401" s="418"/>
      <c r="BS401" s="418"/>
      <c r="BT401" s="418"/>
      <c r="BU401" s="418"/>
      <c r="BV401" s="418"/>
      <c r="BW401" s="418"/>
      <c r="BX401" s="418"/>
      <c r="BY401" s="41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385" t="s">
        <v>135</v>
      </c>
      <c r="C402" s="2386"/>
      <c r="D402" s="2386"/>
      <c r="E402" s="438" t="s">
        <v>199</v>
      </c>
      <c r="H402" s="2386"/>
      <c r="I402" s="2386"/>
      <c r="J402" s="439" t="s">
        <v>199</v>
      </c>
      <c r="M402" s="2386"/>
      <c r="N402" s="2386"/>
      <c r="O402" s="440" t="s">
        <v>199</v>
      </c>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8"/>
      <c r="BB402" s="136"/>
      <c r="BC402" s="418"/>
      <c r="BD402" s="418"/>
      <c r="BE402" s="418"/>
      <c r="BF402" s="418"/>
      <c r="BG402" s="418"/>
      <c r="BH402" s="418"/>
      <c r="BI402" s="418"/>
      <c r="BJ402" s="418"/>
      <c r="BK402" s="418"/>
      <c r="BL402" s="418"/>
      <c r="BM402" s="418"/>
      <c r="BN402" s="418"/>
      <c r="BO402" s="418"/>
      <c r="BP402" s="418"/>
      <c r="BQ402" s="418"/>
      <c r="BR402" s="418"/>
      <c r="BS402" s="418"/>
      <c r="BT402" s="418"/>
      <c r="BU402" s="418"/>
      <c r="BV402" s="418"/>
      <c r="BW402" s="418"/>
      <c r="BX402" s="418"/>
      <c r="BY402" s="41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386"/>
      <c r="C403" s="2568" t="s">
        <v>271</v>
      </c>
      <c r="D403" s="2354"/>
      <c r="E403" s="533">
        <v>-0.77596013617809179</v>
      </c>
      <c r="F403" s="471"/>
      <c r="G403" s="471"/>
      <c r="H403" s="2558" t="s">
        <v>203</v>
      </c>
      <c r="I403" s="2354"/>
      <c r="J403" s="534">
        <v>0.70304246377714663</v>
      </c>
      <c r="K403" s="471"/>
      <c r="L403" s="471"/>
      <c r="M403" s="2559" t="s">
        <v>203</v>
      </c>
      <c r="N403" s="2354"/>
      <c r="O403" s="535">
        <v>0.66959247085658691</v>
      </c>
      <c r="P403" s="471"/>
      <c r="Q403" s="47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386"/>
      <c r="C404" s="2556" t="s">
        <v>200</v>
      </c>
      <c r="D404" s="2354"/>
      <c r="E404" s="536">
        <v>0.75136732496051606</v>
      </c>
      <c r="F404" s="471"/>
      <c r="G404" s="471"/>
      <c r="H404" s="2548" t="s">
        <v>272</v>
      </c>
      <c r="I404" s="2354"/>
      <c r="J404" s="537">
        <v>0.69754970635337665</v>
      </c>
      <c r="K404" s="471"/>
      <c r="L404" s="471"/>
      <c r="M404" s="2552" t="s">
        <v>271</v>
      </c>
      <c r="N404" s="2354"/>
      <c r="O404" s="538">
        <v>-0.6575352529594245</v>
      </c>
      <c r="P404" s="471"/>
      <c r="Q404" s="47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386"/>
      <c r="C405" s="2556" t="s">
        <v>203</v>
      </c>
      <c r="D405" s="2354"/>
      <c r="E405" s="536">
        <v>0.75004294438112706</v>
      </c>
      <c r="F405" s="471"/>
      <c r="G405" s="471"/>
      <c r="H405" s="2548" t="s">
        <v>273</v>
      </c>
      <c r="I405" s="2354"/>
      <c r="J405" s="537">
        <v>-0.63038673538084899</v>
      </c>
      <c r="K405" s="471"/>
      <c r="L405" s="471"/>
      <c r="M405" s="2552" t="s">
        <v>274</v>
      </c>
      <c r="N405" s="2354"/>
      <c r="O405" s="538">
        <v>-0.63425903890562252</v>
      </c>
      <c r="P405" s="471"/>
      <c r="Q405" s="47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386"/>
      <c r="C406" s="2556" t="s">
        <v>274</v>
      </c>
      <c r="D406" s="2354"/>
      <c r="E406" s="536">
        <v>-0.70686104076746503</v>
      </c>
      <c r="F406" s="471"/>
      <c r="G406" s="471"/>
      <c r="H406" s="2548" t="s">
        <v>200</v>
      </c>
      <c r="I406" s="2354"/>
      <c r="J406" s="537">
        <v>0.62546302910513674</v>
      </c>
      <c r="K406" s="471"/>
      <c r="L406" s="471"/>
      <c r="M406" s="2552" t="s">
        <v>200</v>
      </c>
      <c r="N406" s="2354"/>
      <c r="O406" s="538">
        <v>0.62709727199416121</v>
      </c>
      <c r="P406" s="471"/>
      <c r="Q406" s="47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386"/>
      <c r="C407" s="2556" t="s">
        <v>272</v>
      </c>
      <c r="D407" s="2354"/>
      <c r="E407" s="536">
        <v>0.68833952465139125</v>
      </c>
      <c r="F407" s="471"/>
      <c r="G407" s="471"/>
      <c r="H407" s="2548" t="s">
        <v>275</v>
      </c>
      <c r="I407" s="2354"/>
      <c r="J407" s="537">
        <v>0.6157266862666656</v>
      </c>
      <c r="K407" s="471"/>
      <c r="L407" s="471"/>
      <c r="M407" s="2552" t="s">
        <v>272</v>
      </c>
      <c r="N407" s="2354"/>
      <c r="O407" s="538">
        <v>0.60227294518197583</v>
      </c>
      <c r="P407" s="471"/>
      <c r="Q407" s="47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386"/>
      <c r="C408" s="2556" t="s">
        <v>276</v>
      </c>
      <c r="D408" s="2354"/>
      <c r="E408" s="536">
        <v>0.64008213520578627</v>
      </c>
      <c r="F408" s="471"/>
      <c r="G408" s="471"/>
      <c r="H408" s="2548" t="s">
        <v>204</v>
      </c>
      <c r="I408" s="2354"/>
      <c r="J408" s="537">
        <v>0.60814106270076274</v>
      </c>
      <c r="K408" s="471"/>
      <c r="L408" s="471"/>
      <c r="M408" s="2552" t="s">
        <v>277</v>
      </c>
      <c r="N408" s="2354"/>
      <c r="O408" s="538">
        <v>0.58868790601388477</v>
      </c>
      <c r="P408" s="471"/>
      <c r="Q408" s="47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386"/>
      <c r="C409" s="2556" t="s">
        <v>275</v>
      </c>
      <c r="D409" s="2354"/>
      <c r="E409" s="536">
        <v>0.63452289347644841</v>
      </c>
      <c r="F409" s="471"/>
      <c r="G409" s="471"/>
      <c r="H409" s="2548" t="s">
        <v>206</v>
      </c>
      <c r="I409" s="2354"/>
      <c r="J409" s="537">
        <v>0.5321808309084759</v>
      </c>
      <c r="K409" s="471"/>
      <c r="L409" s="471"/>
      <c r="M409" s="2552" t="s">
        <v>276</v>
      </c>
      <c r="N409" s="2354"/>
      <c r="O409" s="538">
        <v>0.56961301833022593</v>
      </c>
      <c r="P409" s="471"/>
      <c r="Q409" s="47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386"/>
      <c r="C410" s="2556" t="s">
        <v>278</v>
      </c>
      <c r="D410" s="2354"/>
      <c r="E410" s="536">
        <v>0.60986476812334467</v>
      </c>
      <c r="F410" s="471"/>
      <c r="G410" s="471"/>
      <c r="H410" s="2548" t="s">
        <v>279</v>
      </c>
      <c r="I410" s="2354"/>
      <c r="J410" s="537">
        <v>0.51709439063002527</v>
      </c>
      <c r="K410" s="471"/>
      <c r="L410" s="471"/>
      <c r="M410" s="2552" t="s">
        <v>278</v>
      </c>
      <c r="N410" s="2354"/>
      <c r="O410" s="538">
        <v>0.52701711385516192</v>
      </c>
      <c r="P410" s="471"/>
      <c r="Q410" s="47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386"/>
      <c r="C411" s="2556" t="s">
        <v>277</v>
      </c>
      <c r="D411" s="2354"/>
      <c r="E411" s="536">
        <v>0.5926454339120143</v>
      </c>
      <c r="F411" s="471"/>
      <c r="G411" s="471"/>
      <c r="H411" s="2548" t="s">
        <v>274</v>
      </c>
      <c r="I411" s="2354"/>
      <c r="J411" s="537">
        <v>-0.51522484647327771</v>
      </c>
      <c r="K411" s="471"/>
      <c r="L411" s="471"/>
      <c r="M411" s="2552" t="s">
        <v>275</v>
      </c>
      <c r="N411" s="2354"/>
      <c r="O411" s="538">
        <v>0.52388308272298634</v>
      </c>
      <c r="P411" s="471"/>
      <c r="Q411" s="47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386"/>
      <c r="C412" s="2556" t="s">
        <v>204</v>
      </c>
      <c r="D412" s="2354"/>
      <c r="E412" s="536">
        <v>0.58338151468899757</v>
      </c>
      <c r="F412" s="471"/>
      <c r="G412" s="471"/>
      <c r="H412" s="2548" t="s">
        <v>271</v>
      </c>
      <c r="I412" s="2354"/>
      <c r="J412" s="537">
        <v>-0.49926852252292558</v>
      </c>
      <c r="K412" s="471"/>
      <c r="L412" s="471"/>
      <c r="M412" s="2552" t="s">
        <v>204</v>
      </c>
      <c r="N412" s="2354"/>
      <c r="O412" s="538">
        <v>0.51938075191459165</v>
      </c>
      <c r="P412" s="471"/>
      <c r="Q412" s="47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386"/>
      <c r="C413" s="2556" t="s">
        <v>206</v>
      </c>
      <c r="D413" s="2354"/>
      <c r="E413" s="536">
        <v>0.51028914664641545</v>
      </c>
      <c r="F413" s="471"/>
      <c r="G413" s="471"/>
      <c r="H413" s="2548" t="s">
        <v>280</v>
      </c>
      <c r="I413" s="2354"/>
      <c r="J413" s="537">
        <v>0.49748664904897499</v>
      </c>
      <c r="K413" s="471"/>
      <c r="L413" s="471"/>
      <c r="M413" s="2552" t="s">
        <v>279</v>
      </c>
      <c r="N413" s="2354"/>
      <c r="O413" s="538">
        <v>0.4595163094906547</v>
      </c>
      <c r="P413" s="471"/>
      <c r="Q413" s="47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386"/>
      <c r="C414" s="2556" t="s">
        <v>280</v>
      </c>
      <c r="D414" s="2354"/>
      <c r="E414" s="536">
        <v>0.46603944141684006</v>
      </c>
      <c r="F414" s="471"/>
      <c r="G414" s="471"/>
      <c r="H414" s="2548" t="s">
        <v>209</v>
      </c>
      <c r="I414" s="2354"/>
      <c r="J414" s="537">
        <v>0.43479423444305904</v>
      </c>
      <c r="K414" s="471"/>
      <c r="L414" s="471"/>
      <c r="M414" s="2552" t="s">
        <v>280</v>
      </c>
      <c r="N414" s="2354"/>
      <c r="O414" s="538">
        <v>0.44977182625459111</v>
      </c>
      <c r="P414" s="471"/>
      <c r="Q414" s="47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386"/>
      <c r="C415" s="2556" t="s">
        <v>281</v>
      </c>
      <c r="D415" s="2354"/>
      <c r="E415" s="536">
        <v>0.4243025233554949</v>
      </c>
      <c r="F415" s="471"/>
      <c r="G415" s="471"/>
      <c r="H415" s="2548" t="s">
        <v>208</v>
      </c>
      <c r="I415" s="2354"/>
      <c r="J415" s="537">
        <v>0.41925463520025963</v>
      </c>
      <c r="K415" s="471"/>
      <c r="L415" s="471"/>
      <c r="M415" s="2552" t="s">
        <v>209</v>
      </c>
      <c r="N415" s="2354"/>
      <c r="O415" s="538">
        <v>0.44891655485941362</v>
      </c>
      <c r="P415" s="471"/>
      <c r="Q415" s="47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386"/>
      <c r="C416" s="2556" t="s">
        <v>209</v>
      </c>
      <c r="D416" s="2354"/>
      <c r="E416" s="536">
        <v>0.42181286863330686</v>
      </c>
      <c r="F416" s="471"/>
      <c r="G416" s="471"/>
      <c r="H416" s="2548" t="s">
        <v>278</v>
      </c>
      <c r="I416" s="2354"/>
      <c r="J416" s="537">
        <v>0.40689062412278698</v>
      </c>
      <c r="K416" s="471"/>
      <c r="L416" s="471"/>
      <c r="M416" s="2552" t="s">
        <v>206</v>
      </c>
      <c r="N416" s="2354"/>
      <c r="O416" s="538">
        <v>0.4204252768256968</v>
      </c>
      <c r="P416" s="471"/>
      <c r="Q416" s="47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386"/>
      <c r="C417" s="2556" t="s">
        <v>208</v>
      </c>
      <c r="D417" s="2354"/>
      <c r="E417" s="536">
        <v>0.41915162115367477</v>
      </c>
      <c r="F417" s="471"/>
      <c r="G417" s="471"/>
      <c r="H417" s="2548" t="s">
        <v>282</v>
      </c>
      <c r="I417" s="2354"/>
      <c r="J417" s="537">
        <v>0.38730460395688227</v>
      </c>
      <c r="K417" s="471"/>
      <c r="L417" s="471"/>
      <c r="M417" s="2552" t="s">
        <v>208</v>
      </c>
      <c r="N417" s="2354"/>
      <c r="O417" s="538">
        <v>0.40793735083905774</v>
      </c>
      <c r="P417" s="471"/>
      <c r="Q417" s="47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386"/>
      <c r="C418" s="2556" t="s">
        <v>283</v>
      </c>
      <c r="D418" s="2354"/>
      <c r="E418" s="536">
        <v>-0.38589659378144131</v>
      </c>
      <c r="F418" s="471"/>
      <c r="G418" s="471"/>
      <c r="H418" s="2548" t="s">
        <v>284</v>
      </c>
      <c r="I418" s="2354"/>
      <c r="J418" s="537">
        <v>-0.35380431214796049</v>
      </c>
      <c r="K418" s="471"/>
      <c r="L418" s="471"/>
      <c r="M418" s="2552" t="s">
        <v>281</v>
      </c>
      <c r="N418" s="2354"/>
      <c r="O418" s="538">
        <v>0.39441795814977787</v>
      </c>
      <c r="P418" s="471"/>
      <c r="Q418" s="47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386"/>
      <c r="C419" s="2556" t="s">
        <v>285</v>
      </c>
      <c r="D419" s="2354"/>
      <c r="E419" s="536">
        <v>0.36631175277404249</v>
      </c>
      <c r="F419" s="471"/>
      <c r="G419" s="471"/>
      <c r="H419" s="2548" t="s">
        <v>286</v>
      </c>
      <c r="I419" s="2354"/>
      <c r="J419" s="537">
        <v>-0.29680003469826022</v>
      </c>
      <c r="K419" s="471"/>
      <c r="L419" s="471"/>
      <c r="M419" s="2552" t="s">
        <v>217</v>
      </c>
      <c r="N419" s="2354"/>
      <c r="O419" s="538">
        <v>0.37290459551362326</v>
      </c>
      <c r="P419" s="471"/>
      <c r="Q419" s="47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386"/>
      <c r="C420" s="2556" t="s">
        <v>282</v>
      </c>
      <c r="D420" s="2354"/>
      <c r="E420" s="536">
        <v>0.35645572134356124</v>
      </c>
      <c r="F420" s="471"/>
      <c r="G420" s="471"/>
      <c r="H420" s="2548" t="s">
        <v>285</v>
      </c>
      <c r="I420" s="2354"/>
      <c r="J420" s="537">
        <v>0.2864476348083651</v>
      </c>
      <c r="K420" s="471"/>
      <c r="L420" s="471"/>
      <c r="M420" s="2552" t="s">
        <v>285</v>
      </c>
      <c r="N420" s="2354"/>
      <c r="O420" s="538">
        <v>0.36768778074372016</v>
      </c>
      <c r="P420" s="471"/>
      <c r="Q420" s="47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386"/>
      <c r="C421" s="2556" t="s">
        <v>286</v>
      </c>
      <c r="D421" s="2354"/>
      <c r="E421" s="536">
        <v>-0.31740316127644114</v>
      </c>
      <c r="F421" s="471"/>
      <c r="G421" s="471"/>
      <c r="H421" s="2548" t="s">
        <v>287</v>
      </c>
      <c r="I421" s="2354"/>
      <c r="J421" s="537">
        <v>-0.27056779491079269</v>
      </c>
      <c r="K421" s="471"/>
      <c r="L421" s="471"/>
      <c r="M421" s="2552" t="s">
        <v>283</v>
      </c>
      <c r="N421" s="2354"/>
      <c r="O421" s="538">
        <v>-0.36586482302132178</v>
      </c>
      <c r="P421" s="471"/>
      <c r="Q421" s="47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386"/>
      <c r="C422" s="2556" t="s">
        <v>288</v>
      </c>
      <c r="D422" s="2354"/>
      <c r="E422" s="536">
        <v>-0.29873723294988908</v>
      </c>
      <c r="F422" s="471"/>
      <c r="G422" s="471"/>
      <c r="H422" s="2548" t="s">
        <v>289</v>
      </c>
      <c r="I422" s="2354"/>
      <c r="J422" s="537">
        <v>0.25841887114534867</v>
      </c>
      <c r="K422" s="471"/>
      <c r="L422" s="471"/>
      <c r="M422" s="2552" t="s">
        <v>282</v>
      </c>
      <c r="N422" s="2354"/>
      <c r="O422" s="538">
        <v>0.35957752408400961</v>
      </c>
      <c r="P422" s="471"/>
      <c r="Q422" s="47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386"/>
      <c r="C423" s="2556" t="s">
        <v>290</v>
      </c>
      <c r="D423" s="2354"/>
      <c r="E423" s="536">
        <v>0.2857250972889423</v>
      </c>
      <c r="F423" s="471"/>
      <c r="G423" s="471"/>
      <c r="H423" s="2548" t="s">
        <v>281</v>
      </c>
      <c r="I423" s="2354"/>
      <c r="J423" s="537">
        <v>0.25771688545579524</v>
      </c>
      <c r="K423" s="471"/>
      <c r="L423" s="471"/>
      <c r="M423" s="2552" t="s">
        <v>290</v>
      </c>
      <c r="N423" s="2354"/>
      <c r="O423" s="538">
        <v>0.33068118272385399</v>
      </c>
      <c r="P423" s="471"/>
      <c r="Q423" s="47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386"/>
      <c r="C424" s="2556" t="s">
        <v>217</v>
      </c>
      <c r="D424" s="2354"/>
      <c r="E424" s="536">
        <v>0.26892948606557227</v>
      </c>
      <c r="F424" s="471"/>
      <c r="G424" s="471"/>
      <c r="H424" s="2548" t="s">
        <v>288</v>
      </c>
      <c r="I424" s="2354"/>
      <c r="J424" s="537">
        <v>-0.24162260916469377</v>
      </c>
      <c r="K424" s="471"/>
      <c r="L424" s="471"/>
      <c r="M424" s="2552" t="s">
        <v>220</v>
      </c>
      <c r="N424" s="2354"/>
      <c r="O424" s="538">
        <v>0.28577053212869397</v>
      </c>
      <c r="P424" s="471"/>
      <c r="Q424" s="47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386"/>
      <c r="C425" s="2556" t="s">
        <v>289</v>
      </c>
      <c r="D425" s="2354"/>
      <c r="E425" s="536">
        <v>0.24912872334219188</v>
      </c>
      <c r="F425" s="471"/>
      <c r="G425" s="471"/>
      <c r="H425" s="2548" t="s">
        <v>277</v>
      </c>
      <c r="I425" s="2354"/>
      <c r="J425" s="537">
        <v>0.23241779678420901</v>
      </c>
      <c r="K425" s="471"/>
      <c r="L425" s="471"/>
      <c r="M425" s="2552" t="s">
        <v>286</v>
      </c>
      <c r="N425" s="2354"/>
      <c r="O425" s="538">
        <v>-0.25457774018827195</v>
      </c>
      <c r="P425" s="471"/>
      <c r="Q425" s="47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386"/>
      <c r="C426" s="2556" t="s">
        <v>284</v>
      </c>
      <c r="D426" s="2354"/>
      <c r="E426" s="536">
        <v>-0.24221918462557152</v>
      </c>
      <c r="F426" s="471"/>
      <c r="G426" s="471"/>
      <c r="H426" s="2548" t="s">
        <v>283</v>
      </c>
      <c r="I426" s="2354"/>
      <c r="J426" s="537">
        <v>-0.21409511932902897</v>
      </c>
      <c r="K426" s="471"/>
      <c r="L426" s="471"/>
      <c r="M426" s="2552" t="s">
        <v>289</v>
      </c>
      <c r="N426" s="2354"/>
      <c r="O426" s="538">
        <v>0.24608383909849529</v>
      </c>
      <c r="P426" s="471"/>
      <c r="Q426" s="47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386"/>
      <c r="C427" s="2556" t="s">
        <v>273</v>
      </c>
      <c r="D427" s="2354"/>
      <c r="E427" s="536">
        <v>-0.24154197551158096</v>
      </c>
      <c r="F427" s="471"/>
      <c r="G427" s="471"/>
      <c r="H427" s="2548" t="s">
        <v>291</v>
      </c>
      <c r="I427" s="2354"/>
      <c r="J427" s="537">
        <v>0.20580468755852716</v>
      </c>
      <c r="K427" s="471"/>
      <c r="L427" s="471"/>
      <c r="M427" s="2552" t="s">
        <v>291</v>
      </c>
      <c r="N427" s="2354"/>
      <c r="O427" s="538">
        <v>0.23364366101991535</v>
      </c>
      <c r="P427" s="471"/>
      <c r="Q427" s="47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386"/>
      <c r="C428" s="2556" t="s">
        <v>292</v>
      </c>
      <c r="D428" s="2354"/>
      <c r="E428" s="536">
        <v>-0.23241307016864951</v>
      </c>
      <c r="F428" s="471"/>
      <c r="G428" s="471"/>
      <c r="H428" s="2548" t="s">
        <v>292</v>
      </c>
      <c r="I428" s="2354"/>
      <c r="J428" s="537">
        <v>-0.19909548853190259</v>
      </c>
      <c r="K428" s="471"/>
      <c r="L428" s="471"/>
      <c r="M428" s="2552" t="s">
        <v>288</v>
      </c>
      <c r="N428" s="2354"/>
      <c r="O428" s="538">
        <v>-0.22868894853763849</v>
      </c>
      <c r="P428" s="471"/>
      <c r="Q428" s="47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386"/>
      <c r="C429" s="2556" t="s">
        <v>291</v>
      </c>
      <c r="D429" s="2354"/>
      <c r="E429" s="536">
        <v>0.22895531597621116</v>
      </c>
      <c r="F429" s="471"/>
      <c r="G429" s="471"/>
      <c r="H429" s="2548" t="s">
        <v>276</v>
      </c>
      <c r="I429" s="2354"/>
      <c r="J429" s="537">
        <v>0.1922030738449356</v>
      </c>
      <c r="K429" s="471"/>
      <c r="L429" s="471"/>
      <c r="M429" s="2552" t="s">
        <v>293</v>
      </c>
      <c r="N429" s="2354"/>
      <c r="O429" s="538">
        <v>0.20384836603554154</v>
      </c>
      <c r="P429" s="471"/>
      <c r="Q429" s="47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386"/>
      <c r="C430" s="2556" t="s">
        <v>220</v>
      </c>
      <c r="D430" s="2354"/>
      <c r="E430" s="536">
        <v>0.19226004516755199</v>
      </c>
      <c r="F430" s="471"/>
      <c r="G430" s="471"/>
      <c r="H430" s="2548" t="s">
        <v>294</v>
      </c>
      <c r="I430" s="2354"/>
      <c r="J430" s="537">
        <v>-0.17557470087303326</v>
      </c>
      <c r="K430" s="471"/>
      <c r="L430" s="471"/>
      <c r="M430" s="2552" t="s">
        <v>295</v>
      </c>
      <c r="N430" s="2354"/>
      <c r="O430" s="538">
        <v>0.19611449026371339</v>
      </c>
      <c r="P430" s="471"/>
      <c r="Q430" s="47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386"/>
      <c r="C431" s="2556" t="s">
        <v>296</v>
      </c>
      <c r="D431" s="2354"/>
      <c r="E431" s="536">
        <v>0.17633620020076046</v>
      </c>
      <c r="F431" s="471"/>
      <c r="G431" s="471"/>
      <c r="H431" s="2548" t="s">
        <v>297</v>
      </c>
      <c r="I431" s="2354"/>
      <c r="J431" s="537">
        <v>0.1620513262201507</v>
      </c>
      <c r="K431" s="471"/>
      <c r="L431" s="471"/>
      <c r="M431" s="2552" t="s">
        <v>296</v>
      </c>
      <c r="N431" s="2354"/>
      <c r="O431" s="538">
        <v>0.19180421372676448</v>
      </c>
      <c r="P431" s="471"/>
      <c r="Q431" s="47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386"/>
      <c r="C432" s="2556" t="s">
        <v>293</v>
      </c>
      <c r="D432" s="2354"/>
      <c r="E432" s="536">
        <v>0.16664060076163059</v>
      </c>
      <c r="F432" s="471"/>
      <c r="G432" s="471"/>
      <c r="H432" s="2548" t="s">
        <v>295</v>
      </c>
      <c r="I432" s="2354"/>
      <c r="J432" s="537">
        <v>0.15844929210813097</v>
      </c>
      <c r="K432" s="471"/>
      <c r="L432" s="471"/>
      <c r="M432" s="2552" t="s">
        <v>284</v>
      </c>
      <c r="N432" s="2354"/>
      <c r="O432" s="538">
        <v>-0.17574643774388723</v>
      </c>
      <c r="P432" s="471"/>
      <c r="Q432" s="47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386"/>
      <c r="C433" s="2556" t="s">
        <v>287</v>
      </c>
      <c r="D433" s="2354"/>
      <c r="E433" s="536">
        <v>-0.16280473170643239</v>
      </c>
      <c r="F433" s="471"/>
      <c r="G433" s="471"/>
      <c r="H433" s="2548" t="s">
        <v>298</v>
      </c>
      <c r="I433" s="2354"/>
      <c r="J433" s="537">
        <v>-0.14455106217330646</v>
      </c>
      <c r="K433" s="471"/>
      <c r="L433" s="471"/>
      <c r="M433" s="2552" t="s">
        <v>292</v>
      </c>
      <c r="N433" s="2354"/>
      <c r="O433" s="538">
        <v>-0.17168353019577345</v>
      </c>
      <c r="P433" s="471"/>
      <c r="Q433" s="47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386"/>
      <c r="C434" s="2556" t="s">
        <v>295</v>
      </c>
      <c r="D434" s="2354"/>
      <c r="E434" s="536">
        <v>0.15631012585584769</v>
      </c>
      <c r="F434" s="471"/>
      <c r="G434" s="471"/>
      <c r="H434" s="2548" t="s">
        <v>217</v>
      </c>
      <c r="I434" s="2354"/>
      <c r="J434" s="537">
        <v>0.1428719351905923</v>
      </c>
      <c r="K434" s="471"/>
      <c r="L434" s="471"/>
      <c r="M434" s="2552" t="s">
        <v>294</v>
      </c>
      <c r="N434" s="2354"/>
      <c r="O434" s="538">
        <v>-0.14811431472819037</v>
      </c>
      <c r="P434" s="471"/>
      <c r="Q434" s="47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386"/>
      <c r="C435" s="2556" t="s">
        <v>294</v>
      </c>
      <c r="D435" s="2354"/>
      <c r="E435" s="536">
        <v>-0.151985192424513</v>
      </c>
      <c r="F435" s="471"/>
      <c r="G435" s="471"/>
      <c r="H435" s="2548" t="s">
        <v>296</v>
      </c>
      <c r="I435" s="2354"/>
      <c r="J435" s="537">
        <v>0.13603275927590683</v>
      </c>
      <c r="K435" s="471"/>
      <c r="L435" s="471"/>
      <c r="M435" s="2552" t="s">
        <v>299</v>
      </c>
      <c r="N435" s="2354"/>
      <c r="O435" s="538">
        <v>0.12647213482447023</v>
      </c>
      <c r="P435" s="471"/>
      <c r="Q435" s="47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386"/>
      <c r="C436" s="2556" t="s">
        <v>298</v>
      </c>
      <c r="D436" s="2354"/>
      <c r="E436" s="536">
        <v>-0.1159793664998193</v>
      </c>
      <c r="F436" s="471"/>
      <c r="G436" s="471"/>
      <c r="H436" s="2548" t="s">
        <v>220</v>
      </c>
      <c r="I436" s="2354"/>
      <c r="J436" s="537">
        <v>0.10471340161474994</v>
      </c>
      <c r="K436" s="471"/>
      <c r="L436" s="471"/>
      <c r="M436" s="2552" t="s">
        <v>273</v>
      </c>
      <c r="N436" s="2354"/>
      <c r="O436" s="538">
        <v>0.10939658707647601</v>
      </c>
      <c r="P436" s="471"/>
      <c r="Q436" s="47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386"/>
      <c r="C437" s="2556" t="s">
        <v>300</v>
      </c>
      <c r="D437" s="2354"/>
      <c r="E437" s="536">
        <v>-9.7091966773183991E-2</v>
      </c>
      <c r="F437" s="471"/>
      <c r="G437" s="471"/>
      <c r="H437" s="2548" t="s">
        <v>290</v>
      </c>
      <c r="I437" s="2354"/>
      <c r="J437" s="537">
        <v>9.5614345621752306E-2</v>
      </c>
      <c r="K437" s="471"/>
      <c r="L437" s="471"/>
      <c r="M437" s="2552" t="s">
        <v>300</v>
      </c>
      <c r="N437" s="2354"/>
      <c r="O437" s="538">
        <v>-9.0361500551994031E-2</v>
      </c>
      <c r="P437" s="471"/>
      <c r="Q437" s="47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386"/>
      <c r="C438" s="2556" t="s">
        <v>301</v>
      </c>
      <c r="D438" s="2354"/>
      <c r="E438" s="536">
        <v>5.4381038857659943E-2</v>
      </c>
      <c r="F438" s="471"/>
      <c r="G438" s="471"/>
      <c r="H438" s="2548" t="s">
        <v>302</v>
      </c>
      <c r="I438" s="2354"/>
      <c r="J438" s="537">
        <v>-6.8300133275929473E-2</v>
      </c>
      <c r="K438" s="471"/>
      <c r="L438" s="471"/>
      <c r="M438" s="2552" t="s">
        <v>301</v>
      </c>
      <c r="N438" s="2354"/>
      <c r="O438" s="538">
        <v>8.6324893815833262E-2</v>
      </c>
      <c r="P438" s="471"/>
      <c r="Q438" s="47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386"/>
      <c r="C439" s="2556" t="s">
        <v>303</v>
      </c>
      <c r="D439" s="2354"/>
      <c r="E439" s="536">
        <v>-5.3113786831934913E-2</v>
      </c>
      <c r="F439" s="471"/>
      <c r="G439" s="471"/>
      <c r="H439" s="2548" t="s">
        <v>300</v>
      </c>
      <c r="I439" s="2354"/>
      <c r="J439" s="537">
        <v>-6.5266321860192517E-2</v>
      </c>
      <c r="K439" s="471"/>
      <c r="L439" s="471"/>
      <c r="M439" s="2552" t="s">
        <v>298</v>
      </c>
      <c r="N439" s="2354"/>
      <c r="O439" s="538">
        <v>-7.1549512398861842E-2</v>
      </c>
      <c r="P439" s="471"/>
      <c r="Q439" s="47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386"/>
      <c r="C440" s="2556" t="s">
        <v>299</v>
      </c>
      <c r="D440" s="2354"/>
      <c r="E440" s="536">
        <v>4.0547064427180167E-2</v>
      </c>
      <c r="F440" s="471"/>
      <c r="G440" s="471"/>
      <c r="H440" s="2548" t="s">
        <v>293</v>
      </c>
      <c r="I440" s="2354"/>
      <c r="J440" s="537">
        <v>6.3110414800786926E-2</v>
      </c>
      <c r="K440" s="471"/>
      <c r="L440" s="471"/>
      <c r="M440" s="2552" t="s">
        <v>304</v>
      </c>
      <c r="N440" s="2354"/>
      <c r="O440" s="538">
        <v>5.4709818526380821E-2</v>
      </c>
      <c r="P440" s="471"/>
      <c r="Q440" s="47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386"/>
      <c r="C441" s="2556" t="s">
        <v>304</v>
      </c>
      <c r="D441" s="2354"/>
      <c r="E441" s="536">
        <v>3.4760189448689853E-2</v>
      </c>
      <c r="F441" s="471"/>
      <c r="G441" s="471"/>
      <c r="H441" s="2548" t="s">
        <v>305</v>
      </c>
      <c r="I441" s="2354"/>
      <c r="J441" s="537">
        <v>-5.9905275637465547E-2</v>
      </c>
      <c r="K441" s="471"/>
      <c r="L441" s="471"/>
      <c r="M441" s="2552" t="s">
        <v>297</v>
      </c>
      <c r="N441" s="2354"/>
      <c r="O441" s="538">
        <v>5.0226371077093795E-2</v>
      </c>
      <c r="P441" s="471"/>
      <c r="Q441" s="47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386"/>
      <c r="C442" s="2556" t="s">
        <v>306</v>
      </c>
      <c r="D442" s="2354"/>
      <c r="E442" s="536">
        <v>-3.0220778077946448E-2</v>
      </c>
      <c r="F442" s="471"/>
      <c r="G442" s="471"/>
      <c r="H442" s="2548" t="s">
        <v>307</v>
      </c>
      <c r="I442" s="2354"/>
      <c r="J442" s="537">
        <v>-5.8993702324441552E-2</v>
      </c>
      <c r="K442" s="471"/>
      <c r="L442" s="471"/>
      <c r="M442" s="2552" t="s">
        <v>308</v>
      </c>
      <c r="N442" s="2354"/>
      <c r="O442" s="538">
        <v>4.8425367795080422E-2</v>
      </c>
      <c r="P442" s="471"/>
      <c r="Q442" s="47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386"/>
      <c r="C443" s="2556" t="s">
        <v>309</v>
      </c>
      <c r="D443" s="2354"/>
      <c r="E443" s="536">
        <v>2.883962630427573E-2</v>
      </c>
      <c r="F443" s="471"/>
      <c r="G443" s="471"/>
      <c r="H443" s="2548" t="s">
        <v>303</v>
      </c>
      <c r="I443" s="2354"/>
      <c r="J443" s="537">
        <v>-5.651934885834823E-2</v>
      </c>
      <c r="K443" s="471"/>
      <c r="L443" s="471"/>
      <c r="M443" s="2552" t="s">
        <v>305</v>
      </c>
      <c r="N443" s="2354"/>
      <c r="O443" s="538">
        <v>4.040659382737348E-2</v>
      </c>
      <c r="P443" s="471"/>
      <c r="Q443" s="47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386"/>
      <c r="C444" s="2556" t="s">
        <v>310</v>
      </c>
      <c r="D444" s="2354"/>
      <c r="E444" s="536">
        <v>-2.7670185650361806E-2</v>
      </c>
      <c r="F444" s="471"/>
      <c r="G444" s="471"/>
      <c r="H444" s="2548" t="s">
        <v>306</v>
      </c>
      <c r="I444" s="2354"/>
      <c r="J444" s="537">
        <v>-5.5320385088689257E-2</v>
      </c>
      <c r="K444" s="471"/>
      <c r="L444" s="471"/>
      <c r="M444" s="2552" t="s">
        <v>311</v>
      </c>
      <c r="N444" s="2354"/>
      <c r="O444" s="538">
        <v>3.9307344274483416E-2</v>
      </c>
      <c r="P444" s="471"/>
      <c r="Q444" s="47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386"/>
      <c r="C445" s="2556" t="s">
        <v>312</v>
      </c>
      <c r="D445" s="2354"/>
      <c r="E445" s="536">
        <v>-2.1085142033677135E-2</v>
      </c>
      <c r="F445" s="471"/>
      <c r="G445" s="471"/>
      <c r="H445" s="2548" t="s">
        <v>310</v>
      </c>
      <c r="I445" s="2354"/>
      <c r="J445" s="537">
        <v>-4.7838572430355629E-2</v>
      </c>
      <c r="K445" s="471"/>
      <c r="L445" s="471"/>
      <c r="M445" s="2552" t="s">
        <v>309</v>
      </c>
      <c r="N445" s="2354"/>
      <c r="O445" s="538">
        <v>3.2079629995464515E-2</v>
      </c>
      <c r="P445" s="471"/>
      <c r="Q445" s="47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556" t="s">
        <v>297</v>
      </c>
      <c r="D446" s="2354"/>
      <c r="E446" s="536">
        <v>-2.0121616214465711E-2</v>
      </c>
      <c r="F446" s="471"/>
      <c r="G446" s="471"/>
      <c r="H446" s="2548" t="s">
        <v>313</v>
      </c>
      <c r="I446" s="2354"/>
      <c r="J446" s="537">
        <v>-4.4069918567032275E-2</v>
      </c>
      <c r="K446" s="471"/>
      <c r="L446" s="471"/>
      <c r="M446" s="2552" t="s">
        <v>313</v>
      </c>
      <c r="N446" s="2354"/>
      <c r="O446" s="538">
        <v>2.9850130645106339E-2</v>
      </c>
      <c r="P446" s="471"/>
      <c r="Q446" s="47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556" t="s">
        <v>314</v>
      </c>
      <c r="D447" s="2354"/>
      <c r="E447" s="536">
        <v>1.9023020681165782E-2</v>
      </c>
      <c r="F447" s="471"/>
      <c r="G447" s="471"/>
      <c r="H447" s="2548" t="s">
        <v>312</v>
      </c>
      <c r="I447" s="2354"/>
      <c r="J447" s="537">
        <v>-3.7289352643122893E-2</v>
      </c>
      <c r="K447" s="471"/>
      <c r="L447" s="471"/>
      <c r="M447" s="2552" t="s">
        <v>315</v>
      </c>
      <c r="N447" s="2354"/>
      <c r="O447" s="538">
        <v>2.8810309798209699E-2</v>
      </c>
      <c r="P447" s="471"/>
      <c r="Q447" s="47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556" t="s">
        <v>307</v>
      </c>
      <c r="D448" s="2354"/>
      <c r="E448" s="536">
        <v>-1.8524522573802171E-2</v>
      </c>
      <c r="F448" s="471"/>
      <c r="G448" s="471"/>
      <c r="H448" s="2548" t="s">
        <v>316</v>
      </c>
      <c r="I448" s="2354"/>
      <c r="J448" s="537">
        <v>-2.692634220410044E-2</v>
      </c>
      <c r="K448" s="471"/>
      <c r="L448" s="471"/>
      <c r="M448" s="2552" t="s">
        <v>303</v>
      </c>
      <c r="N448" s="2354"/>
      <c r="O448" s="538">
        <v>-2.7571360354764485E-2</v>
      </c>
      <c r="P448" s="471"/>
      <c r="Q448" s="47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556" t="s">
        <v>317</v>
      </c>
      <c r="D449" s="2354"/>
      <c r="E449" s="536">
        <v>-1.8111728360385295E-2</v>
      </c>
      <c r="F449" s="471"/>
      <c r="G449" s="471"/>
      <c r="H449" s="2548" t="s">
        <v>318</v>
      </c>
      <c r="I449" s="2354"/>
      <c r="J449" s="537">
        <v>-2.6493630622377872E-2</v>
      </c>
      <c r="K449" s="471"/>
      <c r="L449" s="471"/>
      <c r="M449" s="2552" t="s">
        <v>287</v>
      </c>
      <c r="N449" s="2354"/>
      <c r="O449" s="538">
        <v>2.6691740472356902E-2</v>
      </c>
      <c r="P449" s="471"/>
      <c r="Q449" s="47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556" t="s">
        <v>315</v>
      </c>
      <c r="D450" s="2354"/>
      <c r="E450" s="536">
        <v>1.3185750191334488E-2</v>
      </c>
      <c r="F450" s="471"/>
      <c r="G450" s="471"/>
      <c r="H450" s="2548" t="s">
        <v>304</v>
      </c>
      <c r="I450" s="2354"/>
      <c r="J450" s="537">
        <v>2.5345690185480472E-2</v>
      </c>
      <c r="K450" s="471"/>
      <c r="L450" s="471"/>
      <c r="M450" s="2552" t="s">
        <v>319</v>
      </c>
      <c r="N450" s="2354"/>
      <c r="O450" s="538">
        <v>2.6543008579749672E-2</v>
      </c>
      <c r="P450" s="471"/>
      <c r="Q450" s="47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556" t="s">
        <v>320</v>
      </c>
      <c r="D451" s="2354"/>
      <c r="E451" s="536">
        <v>1.2559420880988964E-2</v>
      </c>
      <c r="F451" s="471"/>
      <c r="G451" s="471"/>
      <c r="H451" s="2548" t="s">
        <v>321</v>
      </c>
      <c r="I451" s="2354"/>
      <c r="J451" s="537">
        <v>-2.4457244176766223E-2</v>
      </c>
      <c r="K451" s="471"/>
      <c r="L451" s="471"/>
      <c r="M451" s="2552" t="s">
        <v>321</v>
      </c>
      <c r="N451" s="2354"/>
      <c r="O451" s="538">
        <v>-2.641321973180074E-2</v>
      </c>
      <c r="P451" s="471"/>
      <c r="Q451" s="47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556" t="s">
        <v>316</v>
      </c>
      <c r="D452" s="2354"/>
      <c r="E452" s="536">
        <v>-1.1898673928077757E-2</v>
      </c>
      <c r="F452" s="471"/>
      <c r="G452" s="471"/>
      <c r="H452" s="2548" t="s">
        <v>311</v>
      </c>
      <c r="I452" s="2354"/>
      <c r="J452" s="537">
        <v>-2.2969168813249879E-2</v>
      </c>
      <c r="K452" s="471"/>
      <c r="L452" s="471"/>
      <c r="M452" s="2552" t="s">
        <v>306</v>
      </c>
      <c r="N452" s="2354"/>
      <c r="O452" s="538">
        <v>-2.5732003133725572E-2</v>
      </c>
      <c r="P452" s="471"/>
      <c r="Q452" s="47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556" t="s">
        <v>322</v>
      </c>
      <c r="D453" s="2354"/>
      <c r="E453" s="536">
        <v>1.1031792198005855E-2</v>
      </c>
      <c r="F453" s="471"/>
      <c r="G453" s="471"/>
      <c r="H453" s="2548" t="s">
        <v>323</v>
      </c>
      <c r="I453" s="2354"/>
      <c r="J453" s="537">
        <v>-2.2120573513628294E-2</v>
      </c>
      <c r="K453" s="471"/>
      <c r="L453" s="471"/>
      <c r="M453" s="2552" t="s">
        <v>322</v>
      </c>
      <c r="N453" s="2354"/>
      <c r="O453" s="538">
        <v>2.3701017074670341E-2</v>
      </c>
      <c r="P453" s="471"/>
      <c r="Q453" s="47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556" t="s">
        <v>324</v>
      </c>
      <c r="D454" s="2354"/>
      <c r="E454" s="536">
        <v>1.0442915478920253E-2</v>
      </c>
      <c r="F454" s="471"/>
      <c r="G454" s="471"/>
      <c r="H454" s="2548" t="s">
        <v>325</v>
      </c>
      <c r="I454" s="2354"/>
      <c r="J454" s="537">
        <v>2.1117069681324364E-2</v>
      </c>
      <c r="K454" s="471"/>
      <c r="L454" s="471"/>
      <c r="M454" s="2552" t="s">
        <v>317</v>
      </c>
      <c r="N454" s="2354"/>
      <c r="O454" s="538">
        <v>-1.866440687792132E-2</v>
      </c>
      <c r="P454" s="471"/>
      <c r="Q454" s="47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556" t="s">
        <v>325</v>
      </c>
      <c r="D455" s="2354"/>
      <c r="E455" s="536">
        <v>1.0076455497261577E-2</v>
      </c>
      <c r="F455" s="471"/>
      <c r="G455" s="471"/>
      <c r="H455" s="2548" t="s">
        <v>324</v>
      </c>
      <c r="I455" s="2354"/>
      <c r="J455" s="537">
        <v>-1.8319593634711376E-2</v>
      </c>
      <c r="K455" s="471"/>
      <c r="L455" s="471"/>
      <c r="M455" s="2552" t="s">
        <v>310</v>
      </c>
      <c r="N455" s="2354"/>
      <c r="O455" s="538">
        <v>-1.6309492275846497E-2</v>
      </c>
      <c r="P455" s="471"/>
      <c r="Q455" s="47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556" t="s">
        <v>311</v>
      </c>
      <c r="D456" s="2354"/>
      <c r="E456" s="536">
        <v>8.9971277396163375E-3</v>
      </c>
      <c r="F456" s="471"/>
      <c r="G456" s="471"/>
      <c r="H456" s="2548" t="s">
        <v>326</v>
      </c>
      <c r="I456" s="2354"/>
      <c r="J456" s="537">
        <v>-1.8014032261481825E-2</v>
      </c>
      <c r="K456" s="471"/>
      <c r="L456" s="471"/>
      <c r="M456" s="2552" t="s">
        <v>312</v>
      </c>
      <c r="N456" s="2354"/>
      <c r="O456" s="538">
        <v>-1.4611772117755604E-2</v>
      </c>
      <c r="P456" s="471"/>
      <c r="Q456" s="47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556" t="s">
        <v>327</v>
      </c>
      <c r="D457" s="2354"/>
      <c r="E457" s="536">
        <v>7.5627184387264401E-3</v>
      </c>
      <c r="F457" s="471"/>
      <c r="G457" s="471"/>
      <c r="H457" s="2548" t="s">
        <v>320</v>
      </c>
      <c r="I457" s="2354"/>
      <c r="J457" s="537">
        <v>1.7603290463771328E-2</v>
      </c>
      <c r="K457" s="471"/>
      <c r="L457" s="471"/>
      <c r="M457" s="2552" t="s">
        <v>328</v>
      </c>
      <c r="N457" s="2354"/>
      <c r="O457" s="538">
        <v>1.3682845536897859E-2</v>
      </c>
      <c r="P457" s="471"/>
      <c r="Q457" s="47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556" t="s">
        <v>328</v>
      </c>
      <c r="D458" s="2354"/>
      <c r="E458" s="536">
        <v>5.1298273448660793E-3</v>
      </c>
      <c r="F458" s="471"/>
      <c r="G458" s="471"/>
      <c r="H458" s="2548" t="s">
        <v>329</v>
      </c>
      <c r="I458" s="2354"/>
      <c r="J458" s="537">
        <v>-1.7265782929977075E-2</v>
      </c>
      <c r="K458" s="471"/>
      <c r="L458" s="471"/>
      <c r="M458" s="2552" t="s">
        <v>324</v>
      </c>
      <c r="N458" s="2354"/>
      <c r="O458" s="538">
        <v>-1.3070119809402217E-2</v>
      </c>
      <c r="P458" s="471"/>
      <c r="Q458" s="47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556" t="s">
        <v>330</v>
      </c>
      <c r="D459" s="2354"/>
      <c r="E459" s="536">
        <v>-1.927565062663965E-3</v>
      </c>
      <c r="F459" s="471"/>
      <c r="G459" s="471"/>
      <c r="H459" s="2548" t="s">
        <v>315</v>
      </c>
      <c r="I459" s="2354"/>
      <c r="J459" s="537">
        <v>-1.6471142343381592E-2</v>
      </c>
      <c r="K459" s="471"/>
      <c r="L459" s="471"/>
      <c r="M459" s="2552" t="s">
        <v>330</v>
      </c>
      <c r="N459" s="2354"/>
      <c r="O459" s="538">
        <v>-1.2678232902552281E-2</v>
      </c>
      <c r="P459" s="471"/>
      <c r="Q459" s="47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557" t="s">
        <v>329</v>
      </c>
      <c r="D460" s="2354"/>
      <c r="E460" s="539">
        <v>9.574445583151104E-4</v>
      </c>
      <c r="F460" s="471"/>
      <c r="G460" s="471"/>
      <c r="H460" s="2548" t="s">
        <v>314</v>
      </c>
      <c r="I460" s="2354"/>
      <c r="J460" s="537">
        <v>1.1022261562369788E-2</v>
      </c>
      <c r="K460" s="471"/>
      <c r="L460" s="471"/>
      <c r="M460" s="2552" t="s">
        <v>302</v>
      </c>
      <c r="N460" s="2354"/>
      <c r="O460" s="538">
        <v>1.2189683992631437E-2</v>
      </c>
      <c r="P460" s="471"/>
      <c r="Q460" s="47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353"/>
      <c r="D461" s="2354"/>
      <c r="E461" s="487"/>
      <c r="F461" s="471"/>
      <c r="G461" s="471"/>
      <c r="H461" s="2548" t="s">
        <v>299</v>
      </c>
      <c r="I461" s="2354"/>
      <c r="J461" s="537">
        <v>-8.7825447713647808E-3</v>
      </c>
      <c r="K461" s="471"/>
      <c r="L461" s="471"/>
      <c r="M461" s="2552" t="s">
        <v>314</v>
      </c>
      <c r="N461" s="2354"/>
      <c r="O461" s="538">
        <v>1.1433064185333817E-2</v>
      </c>
      <c r="P461" s="471"/>
      <c r="Q461" s="47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353"/>
      <c r="D462" s="2354"/>
      <c r="E462" s="487"/>
      <c r="F462" s="471"/>
      <c r="G462" s="471"/>
      <c r="H462" s="2548" t="s">
        <v>327</v>
      </c>
      <c r="I462" s="2354"/>
      <c r="J462" s="537">
        <v>-8.214271860317493E-3</v>
      </c>
      <c r="K462" s="471"/>
      <c r="L462" s="471"/>
      <c r="M462" s="2552" t="s">
        <v>320</v>
      </c>
      <c r="N462" s="2354"/>
      <c r="O462" s="538">
        <v>-1.072007670633459E-2</v>
      </c>
      <c r="P462" s="471"/>
      <c r="Q462" s="47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353"/>
      <c r="D463" s="2354"/>
      <c r="E463" s="471"/>
      <c r="F463" s="471"/>
      <c r="G463" s="471"/>
      <c r="H463" s="2548" t="s">
        <v>309</v>
      </c>
      <c r="I463" s="2354"/>
      <c r="J463" s="537">
        <v>7.9057558047255869E-3</v>
      </c>
      <c r="K463" s="471"/>
      <c r="L463" s="471"/>
      <c r="M463" s="2552" t="s">
        <v>329</v>
      </c>
      <c r="N463" s="2354"/>
      <c r="O463" s="538">
        <v>9.5004060550062212E-3</v>
      </c>
      <c r="P463" s="471"/>
      <c r="Q463" s="47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554" t="s">
        <v>230</v>
      </c>
      <c r="D464" s="2354"/>
      <c r="E464" s="2354"/>
      <c r="F464" s="471"/>
      <c r="G464" s="471"/>
      <c r="H464" s="2548" t="s">
        <v>317</v>
      </c>
      <c r="I464" s="2354"/>
      <c r="J464" s="537">
        <v>-4.2560638001497095E-3</v>
      </c>
      <c r="K464" s="471"/>
      <c r="L464" s="471"/>
      <c r="M464" s="2552" t="s">
        <v>316</v>
      </c>
      <c r="N464" s="2354"/>
      <c r="O464" s="538">
        <v>-8.4733381590306415E-3</v>
      </c>
      <c r="P464" s="471"/>
      <c r="Q464" s="47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353"/>
      <c r="D465" s="2354"/>
      <c r="E465" s="518" t="s">
        <v>231</v>
      </c>
      <c r="F465" s="471"/>
      <c r="G465" s="471"/>
      <c r="H465" s="2548" t="s">
        <v>330</v>
      </c>
      <c r="I465" s="2354"/>
      <c r="J465" s="537">
        <v>-3.5959521185910627E-3</v>
      </c>
      <c r="K465" s="471"/>
      <c r="L465" s="471"/>
      <c r="M465" s="2552" t="s">
        <v>307</v>
      </c>
      <c r="N465" s="2354"/>
      <c r="O465" s="538">
        <v>-7.2405579374292669E-3</v>
      </c>
      <c r="P465" s="471"/>
      <c r="Q465" s="47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568" t="s">
        <v>294</v>
      </c>
      <c r="D466" s="2354"/>
      <c r="E466" s="533">
        <v>2.3099498716316242E-2</v>
      </c>
      <c r="F466" s="471"/>
      <c r="G466" s="471"/>
      <c r="H466" s="2548" t="s">
        <v>319</v>
      </c>
      <c r="I466" s="2354"/>
      <c r="J466" s="537">
        <v>-2.1160317181960131E-3</v>
      </c>
      <c r="K466" s="471"/>
      <c r="L466" s="471"/>
      <c r="M466" s="2552" t="s">
        <v>327</v>
      </c>
      <c r="N466" s="2354"/>
      <c r="O466" s="538">
        <v>-2.0017148996684269E-3</v>
      </c>
      <c r="P466" s="471"/>
      <c r="Q466" s="47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556" t="s">
        <v>274</v>
      </c>
      <c r="D467" s="2354"/>
      <c r="E467" s="536">
        <v>0.49965253095486384</v>
      </c>
      <c r="F467" s="471"/>
      <c r="G467" s="471"/>
      <c r="H467" s="2548" t="s">
        <v>308</v>
      </c>
      <c r="I467" s="2354"/>
      <c r="J467" s="537">
        <v>-2.0223922071339116E-3</v>
      </c>
      <c r="K467" s="471"/>
      <c r="L467" s="471"/>
      <c r="M467" s="2552" t="s">
        <v>325</v>
      </c>
      <c r="N467" s="2354"/>
      <c r="O467" s="538">
        <v>-1.8255754924412077E-3</v>
      </c>
      <c r="P467" s="471"/>
      <c r="Q467" s="47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556" t="s">
        <v>303</v>
      </c>
      <c r="D468" s="2354"/>
      <c r="E468" s="536">
        <v>2.8210743516282224E-3</v>
      </c>
      <c r="F468" s="471"/>
      <c r="G468" s="471"/>
      <c r="H468" s="2548" t="s">
        <v>322</v>
      </c>
      <c r="I468" s="2354"/>
      <c r="J468" s="537">
        <v>-1.9904461019436106E-3</v>
      </c>
      <c r="K468" s="471"/>
      <c r="L468" s="471"/>
      <c r="M468" s="2552" t="s">
        <v>326</v>
      </c>
      <c r="N468" s="2354"/>
      <c r="O468" s="538">
        <v>-5.8065294920608729E-4</v>
      </c>
      <c r="P468" s="471"/>
      <c r="Q468" s="47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556" t="s">
        <v>307</v>
      </c>
      <c r="D469" s="2354"/>
      <c r="E469" s="536">
        <v>3.4315793658730621E-4</v>
      </c>
      <c r="F469" s="471"/>
      <c r="G469" s="471"/>
      <c r="H469" s="2548" t="s">
        <v>301</v>
      </c>
      <c r="I469" s="2354"/>
      <c r="J469" s="537">
        <v>-1.1019789578268482E-3</v>
      </c>
      <c r="K469" s="471"/>
      <c r="L469" s="471"/>
      <c r="M469" s="2551" t="s">
        <v>323</v>
      </c>
      <c r="N469" s="2354"/>
      <c r="O469" s="540">
        <v>3.9080707678478015E-4</v>
      </c>
      <c r="P469" s="471"/>
      <c r="Q469" s="47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556" t="s">
        <v>306</v>
      </c>
      <c r="D470" s="2354"/>
      <c r="E470" s="536">
        <v>9.1329542763648867E-4</v>
      </c>
      <c r="F470" s="471"/>
      <c r="G470" s="471"/>
      <c r="H470" s="2549" t="s">
        <v>328</v>
      </c>
      <c r="I470" s="2354"/>
      <c r="J470" s="541">
        <v>4.6745297970192298E-4</v>
      </c>
      <c r="K470" s="471"/>
      <c r="L470" s="471"/>
      <c r="M470" s="2353"/>
      <c r="N470" s="2354"/>
      <c r="O470" s="487"/>
      <c r="P470" s="471"/>
      <c r="Q470" s="47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556" t="s">
        <v>301</v>
      </c>
      <c r="D471" s="2354"/>
      <c r="E471" s="536">
        <v>2.9572973872383206E-3</v>
      </c>
      <c r="F471" s="471"/>
      <c r="G471" s="471"/>
      <c r="H471" s="2353"/>
      <c r="I471" s="2354"/>
      <c r="J471" s="487"/>
      <c r="K471" s="471"/>
      <c r="L471" s="471"/>
      <c r="M471" s="2353"/>
      <c r="N471" s="2354"/>
      <c r="O471" s="487"/>
      <c r="P471" s="471"/>
      <c r="Q471" s="47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556" t="s">
        <v>277</v>
      </c>
      <c r="D472" s="2354"/>
      <c r="E472" s="536">
        <v>0.35122861033675973</v>
      </c>
      <c r="F472" s="471"/>
      <c r="G472" s="471"/>
      <c r="H472" s="2353"/>
      <c r="I472" s="2354"/>
      <c r="J472" s="487"/>
      <c r="K472" s="471"/>
      <c r="L472" s="471"/>
      <c r="M472" s="2353"/>
      <c r="N472" s="2354"/>
      <c r="O472" s="471"/>
      <c r="P472" s="471"/>
      <c r="Q472" s="47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556" t="s">
        <v>327</v>
      </c>
      <c r="D473" s="2354"/>
      <c r="E473" s="542">
        <v>5.7194710183452886E-5</v>
      </c>
      <c r="F473" s="471"/>
      <c r="G473" s="471"/>
      <c r="H473" s="2353"/>
      <c r="I473" s="2354"/>
      <c r="J473" s="471"/>
      <c r="K473" s="471"/>
      <c r="L473" s="471"/>
      <c r="M473" s="2550" t="s">
        <v>230</v>
      </c>
      <c r="N473" s="2354"/>
      <c r="O473" s="2354"/>
      <c r="P473" s="471"/>
      <c r="Q473" s="47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556" t="s">
        <v>282</v>
      </c>
      <c r="D474" s="2354"/>
      <c r="E474" s="536">
        <v>0.12706068127855857</v>
      </c>
      <c r="F474" s="471"/>
      <c r="G474" s="471"/>
      <c r="H474" s="2544" t="s">
        <v>230</v>
      </c>
      <c r="I474" s="2354"/>
      <c r="J474" s="2354"/>
      <c r="K474" s="471"/>
      <c r="L474" s="471"/>
      <c r="M474" s="2353"/>
      <c r="N474" s="2354"/>
      <c r="O474" s="519" t="s">
        <v>231</v>
      </c>
      <c r="P474" s="471"/>
      <c r="Q474" s="47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556" t="s">
        <v>310</v>
      </c>
      <c r="D475" s="2354"/>
      <c r="E475" s="536">
        <v>7.6563917392548841E-4</v>
      </c>
      <c r="F475" s="471"/>
      <c r="G475" s="471"/>
      <c r="H475" s="2353"/>
      <c r="I475" s="2354"/>
      <c r="J475" s="520" t="s">
        <v>231</v>
      </c>
      <c r="K475" s="471"/>
      <c r="L475" s="471"/>
      <c r="M475" s="2559" t="s">
        <v>294</v>
      </c>
      <c r="N475" s="2354"/>
      <c r="O475" s="535">
        <v>2.1937850227401429E-2</v>
      </c>
      <c r="P475" s="471"/>
      <c r="Q475" s="47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556" t="s">
        <v>286</v>
      </c>
      <c r="D476" s="2354"/>
      <c r="E476" s="536">
        <v>0.1007447667882785</v>
      </c>
      <c r="F476" s="471"/>
      <c r="G476" s="471"/>
      <c r="H476" s="2558" t="s">
        <v>294</v>
      </c>
      <c r="I476" s="2354"/>
      <c r="J476" s="534">
        <v>3.0826475586655105E-2</v>
      </c>
      <c r="K476" s="471"/>
      <c r="L476" s="471"/>
      <c r="M476" s="2552" t="s">
        <v>274</v>
      </c>
      <c r="N476" s="2354"/>
      <c r="O476" s="538">
        <v>0.402284528433484</v>
      </c>
      <c r="P476" s="471"/>
      <c r="Q476" s="47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556" t="s">
        <v>292</v>
      </c>
      <c r="D477" s="2354"/>
      <c r="E477" s="536">
        <v>5.4015835185217603E-2</v>
      </c>
      <c r="F477" s="471"/>
      <c r="G477" s="471"/>
      <c r="H477" s="2548" t="s">
        <v>274</v>
      </c>
      <c r="I477" s="2354"/>
      <c r="J477" s="537">
        <v>0.2654566424234126</v>
      </c>
      <c r="K477" s="471"/>
      <c r="L477" s="471"/>
      <c r="M477" s="2552" t="s">
        <v>303</v>
      </c>
      <c r="N477" s="2354"/>
      <c r="O477" s="538">
        <v>7.6017991181227883E-4</v>
      </c>
      <c r="P477" s="471"/>
      <c r="Q477" s="47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556" t="s">
        <v>288</v>
      </c>
      <c r="D478" s="2354"/>
      <c r="E478" s="536">
        <v>8.9243934350556289E-2</v>
      </c>
      <c r="F478" s="471"/>
      <c r="G478" s="471"/>
      <c r="H478" s="2548" t="s">
        <v>303</v>
      </c>
      <c r="I478" s="2354"/>
      <c r="J478" s="537">
        <v>3.1944367953716693E-3</v>
      </c>
      <c r="K478" s="471"/>
      <c r="L478" s="471"/>
      <c r="M478" s="2552" t="s">
        <v>307</v>
      </c>
      <c r="N478" s="2354"/>
      <c r="O478" s="543">
        <v>5.2425679245269961E-5</v>
      </c>
      <c r="P478" s="471"/>
      <c r="Q478" s="47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556" t="s">
        <v>287</v>
      </c>
      <c r="D479" s="2354"/>
      <c r="E479" s="536">
        <v>2.6505380666003431E-2</v>
      </c>
      <c r="F479" s="471"/>
      <c r="G479" s="471"/>
      <c r="H479" s="2548" t="s">
        <v>307</v>
      </c>
      <c r="I479" s="2354"/>
      <c r="J479" s="537">
        <v>3.4802569139448206E-3</v>
      </c>
      <c r="K479" s="471"/>
      <c r="L479" s="471"/>
      <c r="M479" s="2552" t="s">
        <v>306</v>
      </c>
      <c r="N479" s="2354"/>
      <c r="O479" s="538">
        <v>6.6213598527406264E-4</v>
      </c>
      <c r="P479" s="471"/>
      <c r="Q479" s="47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556" t="s">
        <v>316</v>
      </c>
      <c r="D480" s="2354"/>
      <c r="E480" s="536">
        <v>1.4157844124671737E-4</v>
      </c>
      <c r="F480" s="471"/>
      <c r="G480" s="471"/>
      <c r="H480" s="2548" t="s">
        <v>306</v>
      </c>
      <c r="I480" s="2354"/>
      <c r="J480" s="537">
        <v>3.0603450063608727E-3</v>
      </c>
      <c r="K480" s="471"/>
      <c r="L480" s="471"/>
      <c r="M480" s="2552" t="s">
        <v>301</v>
      </c>
      <c r="N480" s="2354"/>
      <c r="O480" s="538">
        <v>7.4519872923148878E-3</v>
      </c>
      <c r="P480" s="471"/>
      <c r="Q480" s="47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556" t="s">
        <v>320</v>
      </c>
      <c r="D481" s="2354"/>
      <c r="E481" s="536">
        <v>1.5773905286582161E-4</v>
      </c>
      <c r="F481" s="471"/>
      <c r="G481" s="471"/>
      <c r="H481" s="2548" t="s">
        <v>301</v>
      </c>
      <c r="I481" s="2354"/>
      <c r="J481" s="544">
        <v>1.2143576234931465E-6</v>
      </c>
      <c r="K481" s="471"/>
      <c r="L481" s="471"/>
      <c r="M481" s="2552" t="s">
        <v>277</v>
      </c>
      <c r="N481" s="2354"/>
      <c r="O481" s="538">
        <v>0.34655345068701243</v>
      </c>
      <c r="P481" s="471"/>
      <c r="Q481" s="47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556" t="s">
        <v>324</v>
      </c>
      <c r="D482" s="2354"/>
      <c r="E482" s="536">
        <v>1.0905448369987222E-4</v>
      </c>
      <c r="F482" s="471"/>
      <c r="G482" s="471"/>
      <c r="H482" s="2548" t="s">
        <v>318</v>
      </c>
      <c r="I482" s="2354"/>
      <c r="J482" s="537">
        <v>7.0191246355499849E-4</v>
      </c>
      <c r="K482" s="471"/>
      <c r="L482" s="471"/>
      <c r="M482" s="2552" t="s">
        <v>327</v>
      </c>
      <c r="N482" s="2354"/>
      <c r="O482" s="543">
        <v>4.0068625395545807E-6</v>
      </c>
      <c r="P482" s="471"/>
      <c r="Q482" s="47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556" t="s">
        <v>312</v>
      </c>
      <c r="D483" s="2354"/>
      <c r="E483" s="536">
        <v>4.4458321458033833E-4</v>
      </c>
      <c r="F483" s="471"/>
      <c r="G483" s="471"/>
      <c r="H483" s="2548" t="s">
        <v>277</v>
      </c>
      <c r="I483" s="2354"/>
      <c r="J483" s="537">
        <v>5.4018032262025881E-2</v>
      </c>
      <c r="K483" s="471"/>
      <c r="L483" s="471"/>
      <c r="M483" s="2552" t="s">
        <v>282</v>
      </c>
      <c r="N483" s="2354"/>
      <c r="O483" s="538">
        <v>0.12929599582638651</v>
      </c>
      <c r="P483" s="471"/>
      <c r="Q483" s="47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556" t="s">
        <v>290</v>
      </c>
      <c r="D484" s="2354"/>
      <c r="E484" s="536">
        <v>8.1638831220775546E-2</v>
      </c>
      <c r="F484" s="471"/>
      <c r="G484" s="471"/>
      <c r="H484" s="2548" t="s">
        <v>327</v>
      </c>
      <c r="I484" s="2354"/>
      <c r="J484" s="544">
        <v>6.7474262195203806E-5</v>
      </c>
      <c r="K484" s="471"/>
      <c r="L484" s="471"/>
      <c r="M484" s="2552" t="s">
        <v>310</v>
      </c>
      <c r="N484" s="2354"/>
      <c r="O484" s="538">
        <v>2.6599953829589652E-4</v>
      </c>
      <c r="P484" s="471"/>
      <c r="Q484" s="47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556" t="s">
        <v>329</v>
      </c>
      <c r="D485" s="2354"/>
      <c r="E485" s="542">
        <v>9.1670008224721687E-7</v>
      </c>
      <c r="F485" s="471"/>
      <c r="G485" s="471"/>
      <c r="H485" s="2548" t="s">
        <v>282</v>
      </c>
      <c r="I485" s="2354"/>
      <c r="J485" s="537">
        <v>0.15000485624619742</v>
      </c>
      <c r="K485" s="471"/>
      <c r="L485" s="471"/>
      <c r="M485" s="2552" t="s">
        <v>286</v>
      </c>
      <c r="N485" s="2354"/>
      <c r="O485" s="538">
        <v>6.4809825799367296E-2</v>
      </c>
      <c r="P485" s="471"/>
      <c r="Q485" s="47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556" t="s">
        <v>278</v>
      </c>
      <c r="D486" s="2354"/>
      <c r="E486" s="536">
        <v>0.37193503539814093</v>
      </c>
      <c r="F486" s="471"/>
      <c r="G486" s="471"/>
      <c r="H486" s="2548" t="s">
        <v>310</v>
      </c>
      <c r="I486" s="2354"/>
      <c r="J486" s="537">
        <v>2.2885290121743818E-3</v>
      </c>
      <c r="K486" s="471"/>
      <c r="L486" s="471"/>
      <c r="M486" s="2552" t="s">
        <v>292</v>
      </c>
      <c r="N486" s="2354"/>
      <c r="O486" s="538">
        <v>2.9475234540483054E-2</v>
      </c>
      <c r="P486" s="471"/>
      <c r="Q486" s="47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556" t="s">
        <v>314</v>
      </c>
      <c r="D487" s="2354"/>
      <c r="E487" s="536">
        <v>3.6187531583606103E-4</v>
      </c>
      <c r="F487" s="471"/>
      <c r="G487" s="471"/>
      <c r="H487" s="2548" t="s">
        <v>286</v>
      </c>
      <c r="I487" s="2354"/>
      <c r="J487" s="537">
        <v>8.8090260596888473E-2</v>
      </c>
      <c r="K487" s="471"/>
      <c r="L487" s="471"/>
      <c r="M487" s="2552" t="s">
        <v>288</v>
      </c>
      <c r="N487" s="2354"/>
      <c r="O487" s="538">
        <v>5.2298635183250668E-2</v>
      </c>
      <c r="P487" s="471"/>
      <c r="Q487" s="47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556" t="s">
        <v>298</v>
      </c>
      <c r="D488" s="2354"/>
      <c r="E488" s="536">
        <v>1.3451213453699406E-2</v>
      </c>
      <c r="F488" s="471"/>
      <c r="G488" s="471"/>
      <c r="H488" s="2548" t="s">
        <v>292</v>
      </c>
      <c r="I488" s="2354"/>
      <c r="J488" s="537">
        <v>3.9639013553756958E-2</v>
      </c>
      <c r="K488" s="471"/>
      <c r="L488" s="471"/>
      <c r="M488" s="2552" t="s">
        <v>287</v>
      </c>
      <c r="N488" s="2354"/>
      <c r="O488" s="538">
        <v>7.1244900944365547E-4</v>
      </c>
      <c r="P488" s="471"/>
      <c r="Q488" s="47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556" t="s">
        <v>317</v>
      </c>
      <c r="D489" s="2354"/>
      <c r="E489" s="536">
        <v>3.2803470420038501E-4</v>
      </c>
      <c r="F489" s="471"/>
      <c r="G489" s="471"/>
      <c r="H489" s="2548" t="s">
        <v>288</v>
      </c>
      <c r="I489" s="2354"/>
      <c r="J489" s="537">
        <v>5.8381485259554361E-2</v>
      </c>
      <c r="K489" s="471"/>
      <c r="L489" s="471"/>
      <c r="M489" s="2552" t="s">
        <v>316</v>
      </c>
      <c r="N489" s="2354"/>
      <c r="O489" s="543">
        <v>7.1797459557284781E-5</v>
      </c>
      <c r="P489" s="471"/>
      <c r="Q489" s="47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556" t="s">
        <v>283</v>
      </c>
      <c r="D490" s="2354"/>
      <c r="E490" s="536">
        <v>0.14891618109211874</v>
      </c>
      <c r="F490" s="471"/>
      <c r="G490" s="471"/>
      <c r="H490" s="2548" t="s">
        <v>287</v>
      </c>
      <c r="I490" s="2354"/>
      <c r="J490" s="537">
        <v>7.3206931642888773E-2</v>
      </c>
      <c r="K490" s="471"/>
      <c r="L490" s="471"/>
      <c r="M490" s="2552" t="s">
        <v>320</v>
      </c>
      <c r="N490" s="2354"/>
      <c r="O490" s="538">
        <v>1.1492004458969747E-4</v>
      </c>
      <c r="P490" s="471"/>
      <c r="Q490" s="47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556" t="s">
        <v>300</v>
      </c>
      <c r="D491" s="2354"/>
      <c r="E491" s="536">
        <v>9.4268500118850646E-3</v>
      </c>
      <c r="F491" s="471"/>
      <c r="G491" s="471"/>
      <c r="H491" s="2548" t="s">
        <v>316</v>
      </c>
      <c r="I491" s="2354"/>
      <c r="J491" s="537">
        <v>7.2502790449232061E-4</v>
      </c>
      <c r="K491" s="471"/>
      <c r="L491" s="471"/>
      <c r="M491" s="2552" t="s">
        <v>324</v>
      </c>
      <c r="N491" s="2354"/>
      <c r="O491" s="538">
        <v>1.7082803183212825E-4</v>
      </c>
      <c r="P491" s="471"/>
      <c r="Q491" s="47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556" t="s">
        <v>330</v>
      </c>
      <c r="D492" s="2354"/>
      <c r="E492" s="542">
        <v>3.7155070708027351E-6</v>
      </c>
      <c r="F492" s="471"/>
      <c r="G492" s="471"/>
      <c r="H492" s="2548" t="s">
        <v>320</v>
      </c>
      <c r="I492" s="2354"/>
      <c r="J492" s="537">
        <v>3.0987583515190253E-4</v>
      </c>
      <c r="K492" s="471"/>
      <c r="L492" s="471"/>
      <c r="M492" s="2552" t="s">
        <v>312</v>
      </c>
      <c r="N492" s="2354"/>
      <c r="O492" s="538">
        <v>2.135038844212201E-4</v>
      </c>
      <c r="P492" s="471"/>
      <c r="Q492" s="47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556" t="s">
        <v>273</v>
      </c>
      <c r="D493" s="2354"/>
      <c r="E493" s="536">
        <v>5.834252593403718E-2</v>
      </c>
      <c r="F493" s="471"/>
      <c r="G493" s="471"/>
      <c r="H493" s="2548" t="s">
        <v>324</v>
      </c>
      <c r="I493" s="2354"/>
      <c r="J493" s="537">
        <v>3.3560751094095754E-4</v>
      </c>
      <c r="K493" s="471"/>
      <c r="L493" s="471"/>
      <c r="M493" s="2552" t="s">
        <v>290</v>
      </c>
      <c r="N493" s="2354"/>
      <c r="O493" s="538">
        <v>0.10935004460764691</v>
      </c>
      <c r="P493" s="471"/>
      <c r="Q493" s="47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556" t="s">
        <v>309</v>
      </c>
      <c r="D494" s="2354"/>
      <c r="E494" s="536">
        <v>8.3172404537027258E-4</v>
      </c>
      <c r="F494" s="471"/>
      <c r="G494" s="471"/>
      <c r="H494" s="2548" t="s">
        <v>312</v>
      </c>
      <c r="I494" s="2354"/>
      <c r="J494" s="537">
        <v>1.3904958205431762E-3</v>
      </c>
      <c r="K494" s="471"/>
      <c r="L494" s="471"/>
      <c r="M494" s="2552" t="s">
        <v>329</v>
      </c>
      <c r="N494" s="2354"/>
      <c r="O494" s="543">
        <v>9.0257715209998877E-5</v>
      </c>
      <c r="P494" s="471"/>
      <c r="Q494" s="47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556" t="s">
        <v>325</v>
      </c>
      <c r="D495" s="2354"/>
      <c r="E495" s="536">
        <v>1.0153495538829306E-4</v>
      </c>
      <c r="F495" s="471"/>
      <c r="G495" s="471"/>
      <c r="H495" s="2548" t="s">
        <v>290</v>
      </c>
      <c r="I495" s="2354"/>
      <c r="J495" s="537">
        <v>9.1421030886759038E-3</v>
      </c>
      <c r="K495" s="471"/>
      <c r="L495" s="471"/>
      <c r="M495" s="2552" t="s">
        <v>278</v>
      </c>
      <c r="N495" s="2354"/>
      <c r="O495" s="538">
        <v>0.27774703829622471</v>
      </c>
      <c r="P495" s="471"/>
      <c r="Q495" s="47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556" t="s">
        <v>272</v>
      </c>
      <c r="D496" s="2354"/>
      <c r="E496" s="536">
        <v>0.47381130119730325</v>
      </c>
      <c r="F496" s="471"/>
      <c r="G496" s="471"/>
      <c r="H496" s="2548" t="s">
        <v>329</v>
      </c>
      <c r="I496" s="2354"/>
      <c r="J496" s="537">
        <v>2.9810726018508776E-4</v>
      </c>
      <c r="K496" s="471"/>
      <c r="L496" s="471"/>
      <c r="M496" s="2552" t="s">
        <v>314</v>
      </c>
      <c r="N496" s="2354"/>
      <c r="O496" s="538">
        <v>1.3071495666596282E-4</v>
      </c>
      <c r="P496" s="471"/>
      <c r="Q496" s="47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556" t="s">
        <v>304</v>
      </c>
      <c r="D497" s="2354"/>
      <c r="E497" s="536">
        <v>1.2082707705088093E-3</v>
      </c>
      <c r="F497" s="471"/>
      <c r="G497" s="471"/>
      <c r="H497" s="2548" t="s">
        <v>278</v>
      </c>
      <c r="I497" s="2354"/>
      <c r="J497" s="537">
        <v>0.16555997999903113</v>
      </c>
      <c r="K497" s="471"/>
      <c r="L497" s="471"/>
      <c r="M497" s="2552" t="s">
        <v>298</v>
      </c>
      <c r="N497" s="2354"/>
      <c r="O497" s="538">
        <v>5.1193327245148846E-3</v>
      </c>
      <c r="P497" s="471"/>
      <c r="Q497" s="47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556" t="s">
        <v>311</v>
      </c>
      <c r="D498" s="2354"/>
      <c r="E498" s="542">
        <v>8.0948307562973785E-5</v>
      </c>
      <c r="F498" s="471"/>
      <c r="G498" s="471"/>
      <c r="H498" s="2548" t="s">
        <v>314</v>
      </c>
      <c r="I498" s="2354"/>
      <c r="J498" s="537">
        <v>1.2149024994929449E-4</v>
      </c>
      <c r="K498" s="471"/>
      <c r="L498" s="471"/>
      <c r="M498" s="2552" t="s">
        <v>317</v>
      </c>
      <c r="N498" s="2354"/>
      <c r="O498" s="538">
        <v>3.4836008410459669E-4</v>
      </c>
      <c r="P498" s="471"/>
      <c r="Q498" s="47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556" t="s">
        <v>289</v>
      </c>
      <c r="D499" s="2354"/>
      <c r="E499" s="536">
        <v>6.2065120794110383E-2</v>
      </c>
      <c r="F499" s="471"/>
      <c r="G499" s="471"/>
      <c r="H499" s="2548" t="s">
        <v>298</v>
      </c>
      <c r="I499" s="2354"/>
      <c r="J499" s="537">
        <v>2.0895009575431108E-2</v>
      </c>
      <c r="K499" s="471"/>
      <c r="L499" s="471"/>
      <c r="M499" s="2552" t="s">
        <v>283</v>
      </c>
      <c r="N499" s="2354"/>
      <c r="O499" s="538">
        <v>0.1338570687244231</v>
      </c>
      <c r="P499" s="471"/>
      <c r="Q499" s="47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556" t="s">
        <v>295</v>
      </c>
      <c r="D500" s="2354"/>
      <c r="E500" s="536">
        <v>2.4432855445070945E-2</v>
      </c>
      <c r="F500" s="471"/>
      <c r="G500" s="471"/>
      <c r="H500" s="2548" t="s">
        <v>317</v>
      </c>
      <c r="I500" s="2354"/>
      <c r="J500" s="544">
        <v>1.8114079070944785E-5</v>
      </c>
      <c r="K500" s="471"/>
      <c r="L500" s="471"/>
      <c r="M500" s="2552" t="s">
        <v>300</v>
      </c>
      <c r="N500" s="2354"/>
      <c r="O500" s="538">
        <v>8.1652007820080183E-3</v>
      </c>
      <c r="P500" s="471"/>
      <c r="Q500" s="47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556" t="s">
        <v>291</v>
      </c>
      <c r="D501" s="2354"/>
      <c r="E501" s="536">
        <v>5.2420536713766695E-2</v>
      </c>
      <c r="F501" s="471"/>
      <c r="G501" s="471"/>
      <c r="H501" s="2548" t="s">
        <v>283</v>
      </c>
      <c r="I501" s="2354"/>
      <c r="J501" s="537">
        <v>4.5836720120511154E-2</v>
      </c>
      <c r="K501" s="471"/>
      <c r="L501" s="471"/>
      <c r="M501" s="2552" t="s">
        <v>330</v>
      </c>
      <c r="N501" s="2354"/>
      <c r="O501" s="538">
        <v>1.6073758953135921E-4</v>
      </c>
      <c r="P501" s="471"/>
      <c r="Q501" s="47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556" t="s">
        <v>315</v>
      </c>
      <c r="D502" s="2354"/>
      <c r="E502" s="536">
        <v>1.7386400810827748E-4</v>
      </c>
      <c r="F502" s="471"/>
      <c r="G502" s="471"/>
      <c r="H502" s="2548" t="s">
        <v>300</v>
      </c>
      <c r="I502" s="2354"/>
      <c r="J502" s="537">
        <v>4.2596927691582439E-3</v>
      </c>
      <c r="K502" s="471"/>
      <c r="L502" s="471"/>
      <c r="M502" s="2552" t="s">
        <v>273</v>
      </c>
      <c r="N502" s="2354"/>
      <c r="O502" s="538">
        <v>1.1967613263980999E-2</v>
      </c>
      <c r="P502" s="471"/>
      <c r="Q502" s="47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556" t="s">
        <v>276</v>
      </c>
      <c r="D503" s="2354"/>
      <c r="E503" s="536">
        <v>0.40970513980959844</v>
      </c>
      <c r="F503" s="471"/>
      <c r="G503" s="471"/>
      <c r="H503" s="2548" t="s">
        <v>330</v>
      </c>
      <c r="I503" s="2354"/>
      <c r="J503" s="544">
        <v>1.2930871639199552E-5</v>
      </c>
      <c r="K503" s="471"/>
      <c r="L503" s="471"/>
      <c r="M503" s="2552" t="s">
        <v>309</v>
      </c>
      <c r="N503" s="2354"/>
      <c r="O503" s="538">
        <v>1.0291026606459065E-3</v>
      </c>
      <c r="P503" s="471"/>
      <c r="Q503" s="47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556" t="s">
        <v>271</v>
      </c>
      <c r="D504" s="2354"/>
      <c r="E504" s="536">
        <v>0.60211413293752269</v>
      </c>
      <c r="F504" s="471"/>
      <c r="G504" s="471"/>
      <c r="H504" s="2548" t="s">
        <v>273</v>
      </c>
      <c r="I504" s="2354"/>
      <c r="J504" s="537">
        <v>0.39738743614412453</v>
      </c>
      <c r="K504" s="471"/>
      <c r="L504" s="471"/>
      <c r="M504" s="2552" t="s">
        <v>325</v>
      </c>
      <c r="N504" s="2354"/>
      <c r="O504" s="543">
        <v>3.3327258786019579E-6</v>
      </c>
      <c r="P504" s="471"/>
      <c r="Q504" s="47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556" t="s">
        <v>297</v>
      </c>
      <c r="D505" s="2354"/>
      <c r="E505" s="536">
        <v>4.0487943908224942E-4</v>
      </c>
      <c r="F505" s="471"/>
      <c r="G505" s="471"/>
      <c r="H505" s="2548" t="s">
        <v>309</v>
      </c>
      <c r="I505" s="2354"/>
      <c r="J505" s="544">
        <v>6.2500974843952308E-5</v>
      </c>
      <c r="K505" s="471"/>
      <c r="L505" s="471"/>
      <c r="M505" s="2552" t="s">
        <v>272</v>
      </c>
      <c r="N505" s="2354"/>
      <c r="O505" s="538">
        <v>0.36273270049817125</v>
      </c>
      <c r="P505" s="471"/>
      <c r="Q505" s="47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556" t="s">
        <v>281</v>
      </c>
      <c r="D506" s="2354"/>
      <c r="E506" s="536">
        <v>0.1800326313258403</v>
      </c>
      <c r="F506" s="471"/>
      <c r="G506" s="471"/>
      <c r="H506" s="2548" t="s">
        <v>325</v>
      </c>
      <c r="I506" s="2354"/>
      <c r="J506" s="537">
        <v>4.4593063192590866E-4</v>
      </c>
      <c r="K506" s="471"/>
      <c r="L506" s="471"/>
      <c r="M506" s="2552" t="s">
        <v>304</v>
      </c>
      <c r="N506" s="2354"/>
      <c r="O506" s="538">
        <v>2.9931642431895223E-3</v>
      </c>
      <c r="P506" s="471"/>
      <c r="Q506" s="47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556" t="s">
        <v>284</v>
      </c>
      <c r="D507" s="2354"/>
      <c r="E507" s="536">
        <v>5.8670133400676699E-2</v>
      </c>
      <c r="F507" s="471"/>
      <c r="G507" s="471"/>
      <c r="H507" s="2548" t="s">
        <v>272</v>
      </c>
      <c r="I507" s="2354"/>
      <c r="J507" s="537">
        <v>0.48657559283368201</v>
      </c>
      <c r="K507" s="471"/>
      <c r="L507" s="471"/>
      <c r="M507" s="2552" t="s">
        <v>311</v>
      </c>
      <c r="N507" s="2354"/>
      <c r="O507" s="538">
        <v>1.5450673139127643E-3</v>
      </c>
      <c r="P507" s="471"/>
      <c r="Q507" s="47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556" t="s">
        <v>200</v>
      </c>
      <c r="D508" s="2354"/>
      <c r="E508" s="536">
        <v>0.5645528570183217</v>
      </c>
      <c r="F508" s="471"/>
      <c r="G508" s="471"/>
      <c r="H508" s="2548" t="s">
        <v>304</v>
      </c>
      <c r="I508" s="2354"/>
      <c r="J508" s="537">
        <v>6.4240401097836108E-4</v>
      </c>
      <c r="K508" s="471"/>
      <c r="L508" s="471"/>
      <c r="M508" s="2552" t="s">
        <v>289</v>
      </c>
      <c r="N508" s="2354"/>
      <c r="O508" s="538">
        <v>6.0557255865454122E-2</v>
      </c>
      <c r="P508" s="471"/>
      <c r="Q508" s="47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556" t="s">
        <v>206</v>
      </c>
      <c r="D509" s="2354"/>
      <c r="E509" s="536">
        <v>0.26039501318512687</v>
      </c>
      <c r="F509" s="471"/>
      <c r="G509" s="471"/>
      <c r="H509" s="2548" t="s">
        <v>311</v>
      </c>
      <c r="I509" s="2354"/>
      <c r="J509" s="537">
        <v>5.2758271597157084E-4</v>
      </c>
      <c r="K509" s="471"/>
      <c r="L509" s="471"/>
      <c r="M509" s="2552" t="s">
        <v>295</v>
      </c>
      <c r="N509" s="2354"/>
      <c r="O509" s="538">
        <v>3.8460893291396132E-2</v>
      </c>
      <c r="P509" s="471"/>
      <c r="Q509" s="47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556" t="s">
        <v>203</v>
      </c>
      <c r="D510" s="2354"/>
      <c r="E510" s="536">
        <v>0.56256441841591043</v>
      </c>
      <c r="F510" s="471"/>
      <c r="G510" s="471"/>
      <c r="H510" s="2548" t="s">
        <v>289</v>
      </c>
      <c r="I510" s="2354"/>
      <c r="J510" s="537">
        <v>6.6780312964036317E-2</v>
      </c>
      <c r="K510" s="471"/>
      <c r="L510" s="471"/>
      <c r="M510" s="2552" t="s">
        <v>291</v>
      </c>
      <c r="N510" s="2354"/>
      <c r="O510" s="538">
        <v>5.458936033478911E-2</v>
      </c>
      <c r="P510" s="471"/>
      <c r="Q510" s="47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556" t="s">
        <v>204</v>
      </c>
      <c r="D511" s="2354"/>
      <c r="E511" s="536">
        <v>0.34033399168082906</v>
      </c>
      <c r="F511" s="471"/>
      <c r="G511" s="471"/>
      <c r="H511" s="2548" t="s">
        <v>295</v>
      </c>
      <c r="I511" s="2354"/>
      <c r="J511" s="537">
        <v>2.5106178169567814E-2</v>
      </c>
      <c r="K511" s="471"/>
      <c r="L511" s="471"/>
      <c r="M511" s="2552" t="s">
        <v>315</v>
      </c>
      <c r="N511" s="2354"/>
      <c r="O511" s="538">
        <v>8.3003395066881774E-4</v>
      </c>
      <c r="P511" s="471"/>
      <c r="Q511" s="47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556" t="s">
        <v>217</v>
      </c>
      <c r="D512" s="2354"/>
      <c r="E512" s="536">
        <v>7.232306847549283E-2</v>
      </c>
      <c r="F512" s="471"/>
      <c r="G512" s="471"/>
      <c r="H512" s="2548" t="s">
        <v>291</v>
      </c>
      <c r="I512" s="2354"/>
      <c r="J512" s="537">
        <v>4.2355569421062979E-2</v>
      </c>
      <c r="K512" s="471"/>
      <c r="L512" s="471"/>
      <c r="M512" s="2552" t="s">
        <v>276</v>
      </c>
      <c r="N512" s="2354"/>
      <c r="O512" s="538">
        <v>0.32445899065127032</v>
      </c>
      <c r="P512" s="471"/>
      <c r="Q512" s="47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556" t="s">
        <v>220</v>
      </c>
      <c r="D513" s="2354"/>
      <c r="E513" s="536">
        <v>3.6963924967829132E-2</v>
      </c>
      <c r="F513" s="471"/>
      <c r="G513" s="471"/>
      <c r="H513" s="2548" t="s">
        <v>315</v>
      </c>
      <c r="I513" s="2354"/>
      <c r="J513" s="537">
        <v>2.7129853009593801E-4</v>
      </c>
      <c r="K513" s="471"/>
      <c r="L513" s="471"/>
      <c r="M513" s="2552" t="s">
        <v>271</v>
      </c>
      <c r="N513" s="2354"/>
      <c r="O513" s="538">
        <v>0.43235260888441435</v>
      </c>
      <c r="P513" s="471"/>
      <c r="Q513" s="47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556" t="s">
        <v>209</v>
      </c>
      <c r="D514" s="2354"/>
      <c r="E514" s="536">
        <v>0.1779260961446594</v>
      </c>
      <c r="F514" s="471"/>
      <c r="G514" s="471"/>
      <c r="H514" s="2548" t="s">
        <v>276</v>
      </c>
      <c r="I514" s="2354"/>
      <c r="J514" s="537">
        <v>3.6942021595441764E-2</v>
      </c>
      <c r="K514" s="471"/>
      <c r="L514" s="471"/>
      <c r="M514" s="2552" t="s">
        <v>297</v>
      </c>
      <c r="N514" s="2354"/>
      <c r="O514" s="538">
        <v>2.522688351573924E-3</v>
      </c>
      <c r="P514" s="471"/>
      <c r="Q514" s="47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556" t="s">
        <v>208</v>
      </c>
      <c r="D515" s="2354"/>
      <c r="E515" s="536">
        <v>0.17568808151575369</v>
      </c>
      <c r="F515" s="471"/>
      <c r="G515" s="471"/>
      <c r="H515" s="2548" t="s">
        <v>271</v>
      </c>
      <c r="I515" s="2354"/>
      <c r="J515" s="537">
        <v>0.24926905758222506</v>
      </c>
      <c r="K515" s="471"/>
      <c r="L515" s="471"/>
      <c r="M515" s="2552" t="s">
        <v>281</v>
      </c>
      <c r="N515" s="2354"/>
      <c r="O515" s="538">
        <v>0.15556552571103993</v>
      </c>
      <c r="P515" s="471"/>
      <c r="Q515" s="47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556" t="s">
        <v>328</v>
      </c>
      <c r="D516" s="2354"/>
      <c r="E516" s="542">
        <v>2.631512858813577E-5</v>
      </c>
      <c r="F516" s="471"/>
      <c r="G516" s="471"/>
      <c r="H516" s="2548" t="s">
        <v>297</v>
      </c>
      <c r="I516" s="2354"/>
      <c r="J516" s="537">
        <v>2.6260632329709703E-2</v>
      </c>
      <c r="K516" s="471"/>
      <c r="L516" s="471"/>
      <c r="M516" s="2552" t="s">
        <v>284</v>
      </c>
      <c r="N516" s="2354"/>
      <c r="O516" s="538">
        <v>3.0886810379666032E-2</v>
      </c>
      <c r="P516" s="471"/>
      <c r="Q516" s="47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556" t="s">
        <v>299</v>
      </c>
      <c r="D517" s="2354"/>
      <c r="E517" s="536">
        <v>1.6440644336618993E-3</v>
      </c>
      <c r="F517" s="471"/>
      <c r="G517" s="471"/>
      <c r="H517" s="2548" t="s">
        <v>281</v>
      </c>
      <c r="I517" s="2354"/>
      <c r="J517" s="537">
        <v>6.6417993049035479E-2</v>
      </c>
      <c r="K517" s="471"/>
      <c r="L517" s="471"/>
      <c r="M517" s="2552" t="s">
        <v>323</v>
      </c>
      <c r="N517" s="2354"/>
      <c r="O517" s="543">
        <v>1.5273017126506504E-7</v>
      </c>
      <c r="P517" s="471"/>
      <c r="Q517" s="47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556" t="s">
        <v>275</v>
      </c>
      <c r="D518" s="2354"/>
      <c r="E518" s="536">
        <v>0.40261930234572429</v>
      </c>
      <c r="F518" s="471"/>
      <c r="G518" s="471"/>
      <c r="H518" s="2548" t="s">
        <v>284</v>
      </c>
      <c r="I518" s="2354"/>
      <c r="J518" s="537">
        <v>0.12517749129449146</v>
      </c>
      <c r="K518" s="471"/>
      <c r="L518" s="471"/>
      <c r="M518" s="2552" t="s">
        <v>308</v>
      </c>
      <c r="N518" s="2354"/>
      <c r="O518" s="538">
        <v>2.3450162460888122E-3</v>
      </c>
      <c r="P518" s="471"/>
      <c r="Q518" s="47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556" t="s">
        <v>285</v>
      </c>
      <c r="D519" s="2354"/>
      <c r="E519" s="536">
        <v>0.13418430022039121</v>
      </c>
      <c r="F519" s="471"/>
      <c r="G519" s="471"/>
      <c r="H519" s="2548" t="s">
        <v>323</v>
      </c>
      <c r="I519" s="2354"/>
      <c r="J519" s="537">
        <v>4.8931977257183354E-4</v>
      </c>
      <c r="K519" s="471"/>
      <c r="L519" s="471"/>
      <c r="M519" s="2552" t="s">
        <v>305</v>
      </c>
      <c r="N519" s="2354"/>
      <c r="O519" s="538">
        <v>1.6326928247303366E-3</v>
      </c>
      <c r="P519" s="471"/>
      <c r="Q519" s="47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556" t="s">
        <v>280</v>
      </c>
      <c r="D520" s="2354"/>
      <c r="E520" s="536">
        <v>0.21719276095612031</v>
      </c>
      <c r="F520" s="471"/>
      <c r="G520" s="471"/>
      <c r="H520" s="2548" t="s">
        <v>308</v>
      </c>
      <c r="I520" s="2354"/>
      <c r="J520" s="544">
        <v>4.0900702394759742E-6</v>
      </c>
      <c r="K520" s="471"/>
      <c r="L520" s="471"/>
      <c r="M520" s="2552" t="s">
        <v>319</v>
      </c>
      <c r="N520" s="2354"/>
      <c r="O520" s="538">
        <v>7.0453130446466474E-4</v>
      </c>
      <c r="P520" s="471"/>
      <c r="Q520" s="47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556" t="s">
        <v>296</v>
      </c>
      <c r="D521" s="2354"/>
      <c r="E521" s="536">
        <v>3.1094455501242672E-2</v>
      </c>
      <c r="F521" s="471"/>
      <c r="G521" s="471"/>
      <c r="H521" s="2548" t="s">
        <v>305</v>
      </c>
      <c r="I521" s="2354"/>
      <c r="J521" s="537">
        <v>3.5886420492007233E-3</v>
      </c>
      <c r="K521" s="471"/>
      <c r="L521" s="471"/>
      <c r="M521" s="2552" t="s">
        <v>321</v>
      </c>
      <c r="N521" s="2354"/>
      <c r="O521" s="538">
        <v>6.9765817660038794E-4</v>
      </c>
      <c r="P521" s="471"/>
      <c r="Q521" s="47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556" t="s">
        <v>293</v>
      </c>
      <c r="D522" s="2354"/>
      <c r="E522" s="536">
        <v>2.7769089822197158E-2</v>
      </c>
      <c r="F522" s="471"/>
      <c r="G522" s="471"/>
      <c r="H522" s="2548" t="s">
        <v>319</v>
      </c>
      <c r="I522" s="2354"/>
      <c r="J522" s="544">
        <v>4.477590232411571E-6</v>
      </c>
      <c r="K522" s="471"/>
      <c r="L522" s="471"/>
      <c r="M522" s="2552" t="s">
        <v>302</v>
      </c>
      <c r="N522" s="2354"/>
      <c r="O522" s="538">
        <v>1.4858839584021508E-4</v>
      </c>
      <c r="P522" s="471"/>
      <c r="Q522" s="47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557" t="s">
        <v>322</v>
      </c>
      <c r="D523" s="2354"/>
      <c r="E523" s="539">
        <v>1.2170043909998286E-4</v>
      </c>
      <c r="F523" s="471"/>
      <c r="G523" s="471"/>
      <c r="H523" s="2548" t="s">
        <v>321</v>
      </c>
      <c r="I523" s="2354"/>
      <c r="J523" s="537">
        <v>5.981567927219653E-4</v>
      </c>
      <c r="K523" s="471"/>
      <c r="L523" s="471"/>
      <c r="M523" s="2552" t="s">
        <v>326</v>
      </c>
      <c r="N523" s="2354"/>
      <c r="O523" s="543">
        <v>3.3715784742172697E-7</v>
      </c>
      <c r="P523" s="471"/>
      <c r="Q523" s="47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353"/>
      <c r="D524" s="2354"/>
      <c r="E524" s="487"/>
      <c r="F524" s="471"/>
      <c r="G524" s="471"/>
      <c r="H524" s="2548" t="s">
        <v>302</v>
      </c>
      <c r="I524" s="2354"/>
      <c r="J524" s="537">
        <v>4.6649082055097288E-3</v>
      </c>
      <c r="K524" s="471"/>
      <c r="L524" s="471"/>
      <c r="M524" s="2552" t="s">
        <v>313</v>
      </c>
      <c r="N524" s="2354"/>
      <c r="O524" s="538">
        <v>8.9103029952991662E-4</v>
      </c>
      <c r="P524" s="471"/>
      <c r="Q524" s="47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353"/>
      <c r="D525" s="2354"/>
      <c r="E525" s="471"/>
      <c r="F525" s="471"/>
      <c r="G525" s="471"/>
      <c r="H525" s="2548" t="s">
        <v>326</v>
      </c>
      <c r="I525" s="2354"/>
      <c r="J525" s="537">
        <v>3.2450535831770802E-4</v>
      </c>
      <c r="K525" s="471"/>
      <c r="L525" s="471"/>
      <c r="M525" s="2552" t="s">
        <v>200</v>
      </c>
      <c r="N525" s="2354"/>
      <c r="O525" s="538">
        <v>0.393250988542519</v>
      </c>
      <c r="P525" s="471"/>
      <c r="Q525" s="47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554" t="s">
        <v>232</v>
      </c>
      <c r="D526" s="2354"/>
      <c r="E526" s="2354"/>
      <c r="F526" s="2354"/>
      <c r="G526" s="2354"/>
      <c r="H526" s="2548" t="s">
        <v>313</v>
      </c>
      <c r="I526" s="2354"/>
      <c r="J526" s="537">
        <v>1.942157722504856E-3</v>
      </c>
      <c r="K526" s="471"/>
      <c r="L526" s="471"/>
      <c r="M526" s="2552" t="s">
        <v>206</v>
      </c>
      <c r="N526" s="2354"/>
      <c r="O526" s="538">
        <v>0.17675741339396378</v>
      </c>
      <c r="P526" s="471"/>
      <c r="Q526" s="47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569" t="s">
        <v>198</v>
      </c>
      <c r="D527" s="2354"/>
      <c r="E527" s="2570" t="s">
        <v>233</v>
      </c>
      <c r="F527" s="2571"/>
      <c r="G527" s="2572"/>
      <c r="H527" s="2548" t="s">
        <v>200</v>
      </c>
      <c r="I527" s="2354"/>
      <c r="J527" s="537">
        <v>0.39120400077737311</v>
      </c>
      <c r="K527" s="471"/>
      <c r="L527" s="471"/>
      <c r="M527" s="2552" t="s">
        <v>203</v>
      </c>
      <c r="N527" s="2354"/>
      <c r="O527" s="538">
        <v>0.4483540770278292</v>
      </c>
      <c r="P527" s="471"/>
      <c r="Q527" s="47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354"/>
      <c r="D528" s="2354"/>
      <c r="E528" s="521" t="s">
        <v>181</v>
      </c>
      <c r="F528" s="522" t="s">
        <v>234</v>
      </c>
      <c r="G528" s="523" t="s">
        <v>235</v>
      </c>
      <c r="H528" s="2548" t="s">
        <v>206</v>
      </c>
      <c r="I528" s="2354"/>
      <c r="J528" s="537">
        <v>0.28321643678643582</v>
      </c>
      <c r="K528" s="471"/>
      <c r="L528" s="471"/>
      <c r="M528" s="2552" t="s">
        <v>204</v>
      </c>
      <c r="N528" s="2354"/>
      <c r="O528" s="538">
        <v>0.2697563654593666</v>
      </c>
      <c r="P528" s="471"/>
      <c r="Q528" s="47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553" t="s">
        <v>199</v>
      </c>
      <c r="D529" s="2354"/>
      <c r="E529" s="545">
        <v>6.836119545194852</v>
      </c>
      <c r="F529" s="546">
        <v>11.786413008956641</v>
      </c>
      <c r="G529" s="547">
        <v>11.786413008956641</v>
      </c>
      <c r="H529" s="2548" t="s">
        <v>203</v>
      </c>
      <c r="I529" s="2354"/>
      <c r="J529" s="537">
        <v>0.49426870587384053</v>
      </c>
      <c r="K529" s="471"/>
      <c r="L529" s="471"/>
      <c r="M529" s="2552" t="s">
        <v>217</v>
      </c>
      <c r="N529" s="2354"/>
      <c r="O529" s="538">
        <v>0.13905783735517896</v>
      </c>
      <c r="P529" s="471"/>
      <c r="Q529" s="47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353"/>
      <c r="D530" s="2354"/>
      <c r="E530" s="487"/>
      <c r="F530" s="487"/>
      <c r="G530" s="487"/>
      <c r="H530" s="2548" t="s">
        <v>204</v>
      </c>
      <c r="I530" s="2354"/>
      <c r="J530" s="537">
        <v>0.36983555214281305</v>
      </c>
      <c r="K530" s="471"/>
      <c r="L530" s="471"/>
      <c r="M530" s="2552" t="s">
        <v>220</v>
      </c>
      <c r="N530" s="2354"/>
      <c r="O530" s="538">
        <v>8.1664797033116909E-2</v>
      </c>
      <c r="P530" s="471"/>
      <c r="Q530" s="47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353"/>
      <c r="D531" s="2354"/>
      <c r="E531" s="471"/>
      <c r="F531" s="471"/>
      <c r="G531" s="471"/>
      <c r="H531" s="2548" t="s">
        <v>217</v>
      </c>
      <c r="I531" s="2354"/>
      <c r="J531" s="537">
        <v>2.0412389865104807E-2</v>
      </c>
      <c r="K531" s="471"/>
      <c r="L531" s="471"/>
      <c r="M531" s="2552" t="s">
        <v>209</v>
      </c>
      <c r="N531" s="2354"/>
      <c r="O531" s="538">
        <v>0.2015260732268449</v>
      </c>
      <c r="P531" s="471"/>
      <c r="Q531" s="47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554" t="s">
        <v>236</v>
      </c>
      <c r="D532" s="2354"/>
      <c r="E532" s="2354"/>
      <c r="F532" s="471"/>
      <c r="G532" s="471"/>
      <c r="H532" s="2548" t="s">
        <v>220</v>
      </c>
      <c r="I532" s="2354"/>
      <c r="J532" s="537">
        <v>1.0964896477731917E-2</v>
      </c>
      <c r="K532" s="471"/>
      <c r="L532" s="471"/>
      <c r="M532" s="2552" t="s">
        <v>208</v>
      </c>
      <c r="N532" s="2354"/>
      <c r="O532" s="538">
        <v>0.1664128822095885</v>
      </c>
      <c r="P532" s="471"/>
      <c r="Q532" s="47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353"/>
      <c r="D533" s="2354"/>
      <c r="E533" s="524" t="s">
        <v>198</v>
      </c>
      <c r="F533" s="471"/>
      <c r="G533" s="471"/>
      <c r="H533" s="2548" t="s">
        <v>209</v>
      </c>
      <c r="I533" s="2354"/>
      <c r="J533" s="537">
        <v>0.18904602630492578</v>
      </c>
      <c r="K533" s="471"/>
      <c r="L533" s="471"/>
      <c r="M533" s="2552" t="s">
        <v>279</v>
      </c>
      <c r="N533" s="2354"/>
      <c r="O533" s="538">
        <v>0.21115523868791114</v>
      </c>
      <c r="P533" s="471"/>
      <c r="Q533" s="47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354"/>
      <c r="D534" s="2354"/>
      <c r="E534" s="548" t="s">
        <v>199</v>
      </c>
      <c r="F534" s="471"/>
      <c r="G534" s="471"/>
      <c r="H534" s="2548" t="s">
        <v>208</v>
      </c>
      <c r="I534" s="2354"/>
      <c r="J534" s="537">
        <v>0.17577444913690279</v>
      </c>
      <c r="K534" s="471"/>
      <c r="L534" s="471"/>
      <c r="M534" s="2552" t="s">
        <v>328</v>
      </c>
      <c r="N534" s="2354"/>
      <c r="O534" s="538">
        <v>1.8722026198660565E-4</v>
      </c>
      <c r="P534" s="471"/>
      <c r="Q534" s="47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568" t="s">
        <v>294</v>
      </c>
      <c r="D535" s="2354"/>
      <c r="E535" s="533">
        <v>-2.2232670365067604E-2</v>
      </c>
      <c r="F535" s="471"/>
      <c r="G535" s="471"/>
      <c r="H535" s="2548" t="s">
        <v>279</v>
      </c>
      <c r="I535" s="2354"/>
      <c r="J535" s="537">
        <v>0.26738660882103715</v>
      </c>
      <c r="K535" s="471"/>
      <c r="L535" s="471"/>
      <c r="M535" s="2552" t="s">
        <v>299</v>
      </c>
      <c r="N535" s="2354"/>
      <c r="O535" s="538">
        <v>1.5995200887058976E-2</v>
      </c>
      <c r="P535" s="471"/>
      <c r="Q535" s="47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556" t="s">
        <v>274</v>
      </c>
      <c r="D536" s="2354"/>
      <c r="E536" s="536">
        <v>-0.10340091861973388</v>
      </c>
      <c r="F536" s="471"/>
      <c r="G536" s="471"/>
      <c r="H536" s="2548" t="s">
        <v>328</v>
      </c>
      <c r="I536" s="2354"/>
      <c r="J536" s="544">
        <v>2.1851228823220641E-7</v>
      </c>
      <c r="K536" s="471"/>
      <c r="L536" s="471"/>
      <c r="M536" s="2552" t="s">
        <v>275</v>
      </c>
      <c r="N536" s="2354"/>
      <c r="O536" s="538">
        <v>0.27445348436333933</v>
      </c>
      <c r="P536" s="471"/>
      <c r="Q536" s="47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556" t="s">
        <v>303</v>
      </c>
      <c r="D537" s="2354"/>
      <c r="E537" s="536">
        <v>-7.7695813364277557E-3</v>
      </c>
      <c r="F537" s="471"/>
      <c r="G537" s="471"/>
      <c r="H537" s="2548" t="s">
        <v>299</v>
      </c>
      <c r="I537" s="2354"/>
      <c r="J537" s="544">
        <v>7.713309266102685E-5</v>
      </c>
      <c r="K537" s="471"/>
      <c r="L537" s="471"/>
      <c r="M537" s="2552" t="s">
        <v>285</v>
      </c>
      <c r="N537" s="2354"/>
      <c r="O537" s="538">
        <v>0.13519430410824204</v>
      </c>
      <c r="P537" s="471"/>
      <c r="Q537" s="47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556" t="s">
        <v>307</v>
      </c>
      <c r="D538" s="2354"/>
      <c r="E538" s="536">
        <v>-2.7098008528571105E-3</v>
      </c>
      <c r="F538" s="471"/>
      <c r="G538" s="471"/>
      <c r="H538" s="2548" t="s">
        <v>275</v>
      </c>
      <c r="I538" s="2354"/>
      <c r="J538" s="537">
        <v>0.37911935218092885</v>
      </c>
      <c r="K538" s="471"/>
      <c r="L538" s="471"/>
      <c r="M538" s="2552" t="s">
        <v>280</v>
      </c>
      <c r="N538" s="2354"/>
      <c r="O538" s="538">
        <v>0.20229469569239009</v>
      </c>
      <c r="P538" s="471"/>
      <c r="Q538" s="47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556" t="s">
        <v>306</v>
      </c>
      <c r="D539" s="2354"/>
      <c r="E539" s="536">
        <v>-4.420750380117155E-3</v>
      </c>
      <c r="F539" s="471"/>
      <c r="G539" s="471"/>
      <c r="H539" s="2548" t="s">
        <v>285</v>
      </c>
      <c r="I539" s="2354"/>
      <c r="J539" s="537">
        <v>8.2052247487306496E-2</v>
      </c>
      <c r="K539" s="471"/>
      <c r="L539" s="471"/>
      <c r="M539" s="2552" t="s">
        <v>296</v>
      </c>
      <c r="N539" s="2354"/>
      <c r="O539" s="538">
        <v>3.6788856403342347E-2</v>
      </c>
      <c r="P539" s="471"/>
      <c r="Q539" s="47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556" t="s">
        <v>301</v>
      </c>
      <c r="D540" s="2354"/>
      <c r="E540" s="536">
        <v>7.9549572675165839E-3</v>
      </c>
      <c r="F540" s="471"/>
      <c r="G540" s="471"/>
      <c r="H540" s="2548" t="s">
        <v>280</v>
      </c>
      <c r="I540" s="2354"/>
      <c r="J540" s="537">
        <v>0.24749296598197801</v>
      </c>
      <c r="K540" s="471"/>
      <c r="L540" s="471"/>
      <c r="M540" s="2552" t="s">
        <v>293</v>
      </c>
      <c r="N540" s="2354"/>
      <c r="O540" s="538">
        <v>4.155415633536013E-2</v>
      </c>
      <c r="P540" s="471"/>
      <c r="Q540" s="47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556" t="s">
        <v>277</v>
      </c>
      <c r="D541" s="2354"/>
      <c r="E541" s="536">
        <v>8.6693251923686487E-2</v>
      </c>
      <c r="F541" s="471"/>
      <c r="G541" s="471"/>
      <c r="H541" s="2548" t="s">
        <v>296</v>
      </c>
      <c r="I541" s="2354"/>
      <c r="J541" s="537">
        <v>1.8504911596216814E-2</v>
      </c>
      <c r="K541" s="471"/>
      <c r="L541" s="471"/>
      <c r="M541" s="2551" t="s">
        <v>322</v>
      </c>
      <c r="N541" s="2354"/>
      <c r="O541" s="540">
        <v>5.6173821037381504E-4</v>
      </c>
      <c r="P541" s="471"/>
      <c r="Q541" s="47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556" t="s">
        <v>327</v>
      </c>
      <c r="D542" s="2354"/>
      <c r="E542" s="536">
        <v>1.1062882076195288E-3</v>
      </c>
      <c r="F542" s="471"/>
      <c r="G542" s="471"/>
      <c r="H542" s="2548" t="s">
        <v>293</v>
      </c>
      <c r="I542" s="2354"/>
      <c r="J542" s="537">
        <v>3.9829244563273853E-3</v>
      </c>
      <c r="K542" s="471"/>
      <c r="L542" s="471"/>
      <c r="M542" s="2353"/>
      <c r="N542" s="2354"/>
      <c r="O542" s="487"/>
      <c r="P542" s="471"/>
      <c r="Q542" s="47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556" t="s">
        <v>282</v>
      </c>
      <c r="D543" s="2354"/>
      <c r="E543" s="536">
        <v>5.2142991208238315E-2</v>
      </c>
      <c r="F543" s="471"/>
      <c r="G543" s="471"/>
      <c r="H543" s="2549" t="s">
        <v>322</v>
      </c>
      <c r="I543" s="2354"/>
      <c r="J543" s="549">
        <v>3.9618756847425138E-6</v>
      </c>
      <c r="K543" s="471"/>
      <c r="L543" s="471"/>
      <c r="M543" s="2353"/>
      <c r="N543" s="2354"/>
      <c r="O543" s="471"/>
      <c r="P543" s="471"/>
      <c r="Q543" s="47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556" t="s">
        <v>310</v>
      </c>
      <c r="D544" s="2354"/>
      <c r="E544" s="536">
        <v>-4.0476450810184184E-3</v>
      </c>
      <c r="F544" s="471"/>
      <c r="G544" s="471"/>
      <c r="H544" s="2353"/>
      <c r="I544" s="2354"/>
      <c r="J544" s="487"/>
      <c r="K544" s="471"/>
      <c r="L544" s="471"/>
      <c r="M544" s="2550" t="s">
        <v>232</v>
      </c>
      <c r="N544" s="2354"/>
      <c r="O544" s="2354"/>
      <c r="P544" s="2354"/>
      <c r="Q544" s="2354"/>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556" t="s">
        <v>286</v>
      </c>
      <c r="D545" s="2354"/>
      <c r="E545" s="536">
        <v>-4.6430311696281805E-2</v>
      </c>
      <c r="F545" s="471"/>
      <c r="G545" s="471"/>
      <c r="H545" s="2353"/>
      <c r="I545" s="2354"/>
      <c r="J545" s="471"/>
      <c r="K545" s="471"/>
      <c r="L545" s="471"/>
      <c r="M545" s="2564" t="s">
        <v>198</v>
      </c>
      <c r="N545" s="2354"/>
      <c r="O545" s="2565" t="s">
        <v>233</v>
      </c>
      <c r="P545" s="2566"/>
      <c r="Q545" s="2567"/>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556" t="s">
        <v>292</v>
      </c>
      <c r="D546" s="2354"/>
      <c r="E546" s="536">
        <v>-3.3997806596582122E-2</v>
      </c>
      <c r="F546" s="471"/>
      <c r="G546" s="471"/>
      <c r="H546" s="2544" t="s">
        <v>232</v>
      </c>
      <c r="I546" s="2354"/>
      <c r="J546" s="2354"/>
      <c r="K546" s="2354"/>
      <c r="L546" s="2354"/>
      <c r="M546" s="2354"/>
      <c r="N546" s="2354"/>
      <c r="O546" s="525" t="s">
        <v>181</v>
      </c>
      <c r="P546" s="526" t="s">
        <v>234</v>
      </c>
      <c r="Q546" s="527" t="s">
        <v>235</v>
      </c>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556" t="s">
        <v>288</v>
      </c>
      <c r="D547" s="2354"/>
      <c r="E547" s="536">
        <v>-4.3699825752736177E-2</v>
      </c>
      <c r="F547" s="471"/>
      <c r="G547" s="471"/>
      <c r="H547" s="2560" t="s">
        <v>198</v>
      </c>
      <c r="I547" s="2354"/>
      <c r="J547" s="2561" t="s">
        <v>233</v>
      </c>
      <c r="K547" s="2562"/>
      <c r="L547" s="2563"/>
      <c r="M547" s="2547" t="s">
        <v>199</v>
      </c>
      <c r="N547" s="2354"/>
      <c r="O547" s="550">
        <v>5.8739849943367783</v>
      </c>
      <c r="P547" s="551">
        <v>8.7671417825922067</v>
      </c>
      <c r="Q547" s="552">
        <v>8.7671417825922067</v>
      </c>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556" t="s">
        <v>287</v>
      </c>
      <c r="D548" s="2354"/>
      <c r="E548" s="536">
        <v>-2.381537224884676E-2</v>
      </c>
      <c r="F548" s="471"/>
      <c r="G548" s="471"/>
      <c r="H548" s="2354"/>
      <c r="I548" s="2354"/>
      <c r="J548" s="528" t="s">
        <v>181</v>
      </c>
      <c r="K548" s="529" t="s">
        <v>234</v>
      </c>
      <c r="L548" s="530" t="s">
        <v>235</v>
      </c>
      <c r="M548" s="2353"/>
      <c r="N548" s="2354"/>
      <c r="O548" s="487"/>
      <c r="P548" s="487"/>
      <c r="Q548" s="487"/>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556" t="s">
        <v>316</v>
      </c>
      <c r="D549" s="2354"/>
      <c r="E549" s="536">
        <v>-1.7405596624537388E-3</v>
      </c>
      <c r="F549" s="471"/>
      <c r="G549" s="471"/>
      <c r="H549" s="2543" t="s">
        <v>199</v>
      </c>
      <c r="I549" s="2354"/>
      <c r="J549" s="553">
        <v>5.4905040626454333</v>
      </c>
      <c r="K549" s="554">
        <v>8.0742706803609323</v>
      </c>
      <c r="L549" s="555">
        <v>8.0742706803609323</v>
      </c>
      <c r="M549" s="2353"/>
      <c r="N549" s="2354"/>
      <c r="O549" s="471"/>
      <c r="P549" s="471"/>
      <c r="Q549" s="47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556" t="s">
        <v>320</v>
      </c>
      <c r="D550" s="2354"/>
      <c r="E550" s="536">
        <v>1.8372149284336396E-3</v>
      </c>
      <c r="F550" s="471"/>
      <c r="G550" s="471"/>
      <c r="H550" s="2353"/>
      <c r="I550" s="2354"/>
      <c r="J550" s="487"/>
      <c r="K550" s="487"/>
      <c r="L550" s="487"/>
      <c r="M550" s="2550" t="s">
        <v>236</v>
      </c>
      <c r="N550" s="2354"/>
      <c r="O550" s="2354"/>
      <c r="P550" s="471"/>
      <c r="Q550" s="47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556" t="s">
        <v>324</v>
      </c>
      <c r="D551" s="2354"/>
      <c r="E551" s="536">
        <v>1.5276086689064178E-3</v>
      </c>
      <c r="F551" s="471"/>
      <c r="G551" s="471"/>
      <c r="H551" s="2353"/>
      <c r="I551" s="2354"/>
      <c r="J551" s="471"/>
      <c r="K551" s="471"/>
      <c r="L551" s="471"/>
      <c r="M551" s="2353"/>
      <c r="N551" s="2354"/>
      <c r="O551" s="531" t="s">
        <v>198</v>
      </c>
      <c r="P551" s="471"/>
      <c r="Q551" s="47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556" t="s">
        <v>312</v>
      </c>
      <c r="D552" s="2354"/>
      <c r="E552" s="536">
        <v>-3.0843729244755536E-3</v>
      </c>
      <c r="F552" s="471"/>
      <c r="G552" s="471"/>
      <c r="H552" s="2544" t="s">
        <v>236</v>
      </c>
      <c r="I552" s="2354"/>
      <c r="J552" s="2354"/>
      <c r="K552" s="471"/>
      <c r="L552" s="471"/>
      <c r="M552" s="2354"/>
      <c r="N552" s="2354"/>
      <c r="O552" s="556" t="s">
        <v>199</v>
      </c>
      <c r="P552" s="471"/>
      <c r="Q552" s="47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556" t="s">
        <v>290</v>
      </c>
      <c r="D553" s="2354"/>
      <c r="E553" s="536">
        <v>4.1796386882932753E-2</v>
      </c>
      <c r="F553" s="471"/>
      <c r="G553" s="471"/>
      <c r="H553" s="2353"/>
      <c r="I553" s="2354"/>
      <c r="J553" s="532" t="s">
        <v>198</v>
      </c>
      <c r="K553" s="471"/>
      <c r="L553" s="471"/>
      <c r="M553" s="2559" t="s">
        <v>294</v>
      </c>
      <c r="N553" s="2354"/>
      <c r="O553" s="535">
        <v>-2.521530355814498E-2</v>
      </c>
      <c r="P553" s="471"/>
      <c r="Q553" s="47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556" t="s">
        <v>329</v>
      </c>
      <c r="D554" s="2354"/>
      <c r="E554" s="536">
        <v>1.4005673130571624E-4</v>
      </c>
      <c r="F554" s="471"/>
      <c r="G554" s="471"/>
      <c r="H554" s="2354"/>
      <c r="I554" s="2354"/>
      <c r="J554" s="557" t="s">
        <v>199</v>
      </c>
      <c r="K554" s="471"/>
      <c r="L554" s="471"/>
      <c r="M554" s="2552" t="s">
        <v>274</v>
      </c>
      <c r="N554" s="2354"/>
      <c r="O554" s="538">
        <v>-0.10797764031013424</v>
      </c>
      <c r="P554" s="471"/>
      <c r="Q554" s="47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556" t="s">
        <v>278</v>
      </c>
      <c r="D555" s="2354"/>
      <c r="E555" s="536">
        <v>8.9212127449120202E-2</v>
      </c>
      <c r="F555" s="471"/>
      <c r="G555" s="471"/>
      <c r="H555" s="2558" t="s">
        <v>294</v>
      </c>
      <c r="I555" s="2354"/>
      <c r="J555" s="534">
        <v>-3.1977883791681948E-2</v>
      </c>
      <c r="K555" s="471"/>
      <c r="L555" s="471"/>
      <c r="M555" s="2552" t="s">
        <v>303</v>
      </c>
      <c r="N555" s="2354"/>
      <c r="O555" s="538">
        <v>-4.6938084420281231E-3</v>
      </c>
      <c r="P555" s="471"/>
      <c r="Q555" s="47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556" t="s">
        <v>314</v>
      </c>
      <c r="D556" s="2354"/>
      <c r="E556" s="536">
        <v>2.7827220626264757E-3</v>
      </c>
      <c r="F556" s="471"/>
      <c r="G556" s="471"/>
      <c r="H556" s="2548" t="s">
        <v>274</v>
      </c>
      <c r="I556" s="2354"/>
      <c r="J556" s="537">
        <v>-9.3839261494878534E-2</v>
      </c>
      <c r="K556" s="471"/>
      <c r="L556" s="471"/>
      <c r="M556" s="2552" t="s">
        <v>307</v>
      </c>
      <c r="N556" s="2354"/>
      <c r="O556" s="538">
        <v>-1.2326483544663508E-3</v>
      </c>
      <c r="P556" s="471"/>
      <c r="Q556" s="47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556" t="s">
        <v>298</v>
      </c>
      <c r="D557" s="2354"/>
      <c r="E557" s="536">
        <v>-1.6965672664595498E-2</v>
      </c>
      <c r="F557" s="471"/>
      <c r="G557" s="471"/>
      <c r="H557" s="2548" t="s">
        <v>303</v>
      </c>
      <c r="I557" s="2354"/>
      <c r="J557" s="537">
        <v>-1.0294018220089633E-2</v>
      </c>
      <c r="K557" s="471"/>
      <c r="L557" s="471"/>
      <c r="M557" s="2552" t="s">
        <v>306</v>
      </c>
      <c r="N557" s="2354"/>
      <c r="O557" s="538">
        <v>-4.3806722622775325E-3</v>
      </c>
      <c r="P557" s="471"/>
      <c r="Q557" s="47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556" t="s">
        <v>317</v>
      </c>
      <c r="D558" s="2354"/>
      <c r="E558" s="536">
        <v>-2.6494165645649273E-3</v>
      </c>
      <c r="F558" s="471"/>
      <c r="G558" s="471"/>
      <c r="H558" s="2548" t="s">
        <v>307</v>
      </c>
      <c r="I558" s="2354"/>
      <c r="J558" s="537">
        <v>-1.0744678749225299E-2</v>
      </c>
      <c r="K558" s="471"/>
      <c r="L558" s="471"/>
      <c r="M558" s="2552" t="s">
        <v>301</v>
      </c>
      <c r="N558" s="2354"/>
      <c r="O558" s="538">
        <v>1.4696137953886629E-2</v>
      </c>
      <c r="P558" s="471"/>
      <c r="Q558" s="47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556" t="s">
        <v>283</v>
      </c>
      <c r="D559" s="2354"/>
      <c r="E559" s="536">
        <v>-5.644965557290324E-2</v>
      </c>
      <c r="F559" s="471"/>
      <c r="G559" s="471"/>
      <c r="H559" s="2548" t="s">
        <v>306</v>
      </c>
      <c r="I559" s="2354"/>
      <c r="J559" s="537">
        <v>-1.0075647783426792E-2</v>
      </c>
      <c r="K559" s="471"/>
      <c r="L559" s="471"/>
      <c r="M559" s="2552" t="s">
        <v>277</v>
      </c>
      <c r="N559" s="2354"/>
      <c r="O559" s="538">
        <v>0.10021951138476692</v>
      </c>
      <c r="P559" s="471"/>
      <c r="Q559" s="47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556" t="s">
        <v>300</v>
      </c>
      <c r="D560" s="2354"/>
      <c r="E560" s="536">
        <v>-1.4202789481853124E-2</v>
      </c>
      <c r="F560" s="471"/>
      <c r="G560" s="471"/>
      <c r="H560" s="2548" t="s">
        <v>301</v>
      </c>
      <c r="I560" s="2354"/>
      <c r="J560" s="537">
        <v>-2.0070633684148357E-4</v>
      </c>
      <c r="K560" s="471"/>
      <c r="L560" s="471"/>
      <c r="M560" s="2552" t="s">
        <v>327</v>
      </c>
      <c r="N560" s="2354"/>
      <c r="O560" s="538">
        <v>-3.4077630460382837E-4</v>
      </c>
      <c r="P560" s="471"/>
      <c r="Q560" s="47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556" t="s">
        <v>330</v>
      </c>
      <c r="D561" s="2354"/>
      <c r="E561" s="536">
        <v>-2.8196772305113681E-4</v>
      </c>
      <c r="F561" s="471"/>
      <c r="G561" s="471"/>
      <c r="H561" s="2548" t="s">
        <v>318</v>
      </c>
      <c r="I561" s="2354"/>
      <c r="J561" s="537">
        <v>-4.825354889112443E-3</v>
      </c>
      <c r="K561" s="471"/>
      <c r="L561" s="471"/>
      <c r="M561" s="2552" t="s">
        <v>282</v>
      </c>
      <c r="N561" s="2354"/>
      <c r="O561" s="538">
        <v>6.1215260922641991E-2</v>
      </c>
      <c r="P561" s="471"/>
      <c r="Q561" s="47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556" t="s">
        <v>273</v>
      </c>
      <c r="D562" s="2354"/>
      <c r="E562" s="536">
        <v>-3.5333199472990823E-2</v>
      </c>
      <c r="F562" s="471"/>
      <c r="G562" s="471"/>
      <c r="H562" s="2548" t="s">
        <v>277</v>
      </c>
      <c r="I562" s="2354"/>
      <c r="J562" s="537">
        <v>4.2330866917203509E-2</v>
      </c>
      <c r="K562" s="471"/>
      <c r="L562" s="471"/>
      <c r="M562" s="2552" t="s">
        <v>310</v>
      </c>
      <c r="N562" s="2354"/>
      <c r="O562" s="538">
        <v>-2.7765634899596767E-3</v>
      </c>
      <c r="P562" s="471"/>
      <c r="Q562" s="47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556" t="s">
        <v>309</v>
      </c>
      <c r="D563" s="2354"/>
      <c r="E563" s="536">
        <v>4.218712986748056E-3</v>
      </c>
      <c r="F563" s="471"/>
      <c r="G563" s="471"/>
      <c r="H563" s="2548" t="s">
        <v>327</v>
      </c>
      <c r="I563" s="2354"/>
      <c r="J563" s="537">
        <v>-1.4960870198062826E-3</v>
      </c>
      <c r="K563" s="471"/>
      <c r="L563" s="471"/>
      <c r="M563" s="2552" t="s">
        <v>286</v>
      </c>
      <c r="N563" s="2354"/>
      <c r="O563" s="538">
        <v>-4.3339869004383781E-2</v>
      </c>
      <c r="P563" s="471"/>
      <c r="Q563" s="47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556" t="s">
        <v>325</v>
      </c>
      <c r="D564" s="2354"/>
      <c r="E564" s="536">
        <v>1.4740022363044219E-3</v>
      </c>
      <c r="F564" s="471"/>
      <c r="G564" s="471"/>
      <c r="H564" s="2548" t="s">
        <v>282</v>
      </c>
      <c r="I564" s="2354"/>
      <c r="J564" s="537">
        <v>7.0540810012673275E-2</v>
      </c>
      <c r="K564" s="471"/>
      <c r="L564" s="471"/>
      <c r="M564" s="2552" t="s">
        <v>292</v>
      </c>
      <c r="N564" s="2354"/>
      <c r="O564" s="538">
        <v>-2.9227778137209552E-2</v>
      </c>
      <c r="P564" s="471"/>
      <c r="Q564" s="47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556" t="s">
        <v>272</v>
      </c>
      <c r="D565" s="2354"/>
      <c r="E565" s="536">
        <v>0.10069155755698117</v>
      </c>
      <c r="F565" s="471"/>
      <c r="G565" s="471"/>
      <c r="H565" s="2548" t="s">
        <v>310</v>
      </c>
      <c r="I565" s="2354"/>
      <c r="J565" s="537">
        <v>-8.7129654917887569E-3</v>
      </c>
      <c r="K565" s="471"/>
      <c r="L565" s="471"/>
      <c r="M565" s="2552" t="s">
        <v>288</v>
      </c>
      <c r="N565" s="2354"/>
      <c r="O565" s="538">
        <v>-3.8932504723475106E-2</v>
      </c>
      <c r="P565" s="471"/>
      <c r="Q565" s="47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556" t="s">
        <v>304</v>
      </c>
      <c r="D566" s="2354"/>
      <c r="E566" s="536">
        <v>5.0847837313089403E-3</v>
      </c>
      <c r="F566" s="471"/>
      <c r="G566" s="471"/>
      <c r="H566" s="2548" t="s">
        <v>286</v>
      </c>
      <c r="I566" s="2354"/>
      <c r="J566" s="537">
        <v>-5.4056973879235436E-2</v>
      </c>
      <c r="K566" s="471"/>
      <c r="L566" s="471"/>
      <c r="M566" s="2552" t="s">
        <v>287</v>
      </c>
      <c r="N566" s="2354"/>
      <c r="O566" s="538">
        <v>4.5440600372814921E-3</v>
      </c>
      <c r="P566" s="471"/>
      <c r="Q566" s="47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556" t="s">
        <v>311</v>
      </c>
      <c r="D567" s="2354"/>
      <c r="E567" s="536">
        <v>1.316116208930324E-3</v>
      </c>
      <c r="F567" s="471"/>
      <c r="G567" s="471"/>
      <c r="H567" s="2548" t="s">
        <v>292</v>
      </c>
      <c r="I567" s="2354"/>
      <c r="J567" s="537">
        <v>-3.6261786943469536E-2</v>
      </c>
      <c r="K567" s="471"/>
      <c r="L567" s="471"/>
      <c r="M567" s="2552" t="s">
        <v>316</v>
      </c>
      <c r="N567" s="2354"/>
      <c r="O567" s="538">
        <v>-1.4425195446021654E-3</v>
      </c>
      <c r="P567" s="471"/>
      <c r="Q567" s="47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556" t="s">
        <v>289</v>
      </c>
      <c r="D568" s="2354"/>
      <c r="E568" s="536">
        <v>3.6443002743757738E-2</v>
      </c>
      <c r="F568" s="471"/>
      <c r="G568" s="471"/>
      <c r="H568" s="2548" t="s">
        <v>288</v>
      </c>
      <c r="I568" s="2354"/>
      <c r="J568" s="537">
        <v>-4.4007363697000028E-2</v>
      </c>
      <c r="K568" s="471"/>
      <c r="L568" s="471"/>
      <c r="M568" s="2552" t="s">
        <v>320</v>
      </c>
      <c r="N568" s="2354"/>
      <c r="O568" s="538">
        <v>-1.8250092086837168E-3</v>
      </c>
      <c r="P568" s="471"/>
      <c r="Q568" s="47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556" t="s">
        <v>295</v>
      </c>
      <c r="D569" s="2354"/>
      <c r="E569" s="536">
        <v>2.2865329493209199E-2</v>
      </c>
      <c r="F569" s="471"/>
      <c r="G569" s="471"/>
      <c r="H569" s="2548" t="s">
        <v>287</v>
      </c>
      <c r="I569" s="2354"/>
      <c r="J569" s="537">
        <v>-4.9279226792963669E-2</v>
      </c>
      <c r="K569" s="471"/>
      <c r="L569" s="471"/>
      <c r="M569" s="2552" t="s">
        <v>324</v>
      </c>
      <c r="N569" s="2354"/>
      <c r="O569" s="538">
        <v>-2.2250856653538223E-3</v>
      </c>
      <c r="P569" s="471"/>
      <c r="Q569" s="47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556" t="s">
        <v>291</v>
      </c>
      <c r="D570" s="2354"/>
      <c r="E570" s="536">
        <v>3.3492000024655098E-2</v>
      </c>
      <c r="F570" s="471"/>
      <c r="G570" s="471"/>
      <c r="H570" s="2548" t="s">
        <v>316</v>
      </c>
      <c r="I570" s="2354"/>
      <c r="J570" s="537">
        <v>-4.9041657918611576E-3</v>
      </c>
      <c r="K570" s="471"/>
      <c r="L570" s="471"/>
      <c r="M570" s="2552" t="s">
        <v>312</v>
      </c>
      <c r="N570" s="2354"/>
      <c r="O570" s="538">
        <v>-2.4875399123155907E-3</v>
      </c>
      <c r="P570" s="471"/>
      <c r="Q570" s="47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556" t="s">
        <v>315</v>
      </c>
      <c r="D571" s="2354"/>
      <c r="E571" s="536">
        <v>1.9288355190632718E-3</v>
      </c>
      <c r="F571" s="471"/>
      <c r="G571" s="471"/>
      <c r="H571" s="2548" t="s">
        <v>320</v>
      </c>
      <c r="I571" s="2354"/>
      <c r="J571" s="537">
        <v>3.206133765301271E-3</v>
      </c>
      <c r="K571" s="471"/>
      <c r="L571" s="471"/>
      <c r="M571" s="2552" t="s">
        <v>290</v>
      </c>
      <c r="N571" s="2354"/>
      <c r="O571" s="538">
        <v>5.6295884828216292E-2</v>
      </c>
      <c r="P571" s="471"/>
      <c r="Q571" s="47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556" t="s">
        <v>276</v>
      </c>
      <c r="D572" s="2354"/>
      <c r="E572" s="536">
        <v>9.363237886261129E-2</v>
      </c>
      <c r="F572" s="471"/>
      <c r="G572" s="471"/>
      <c r="H572" s="2548" t="s">
        <v>324</v>
      </c>
      <c r="I572" s="2354"/>
      <c r="J572" s="537">
        <v>-3.3365959528831738E-3</v>
      </c>
      <c r="K572" s="471"/>
      <c r="L572" s="471"/>
      <c r="M572" s="2552" t="s">
        <v>329</v>
      </c>
      <c r="N572" s="2354"/>
      <c r="O572" s="538">
        <v>1.6173698203461101E-3</v>
      </c>
      <c r="P572" s="471"/>
      <c r="Q572" s="47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556" t="s">
        <v>271</v>
      </c>
      <c r="D573" s="2354"/>
      <c r="E573" s="536">
        <v>-0.11350885996771644</v>
      </c>
      <c r="F573" s="471"/>
      <c r="G573" s="471"/>
      <c r="H573" s="2548" t="s">
        <v>312</v>
      </c>
      <c r="I573" s="2354"/>
      <c r="J573" s="537">
        <v>-6.7916082417314796E-3</v>
      </c>
      <c r="K573" s="471"/>
      <c r="L573" s="471"/>
      <c r="M573" s="2552" t="s">
        <v>278</v>
      </c>
      <c r="N573" s="2354"/>
      <c r="O573" s="538">
        <v>8.9720541397921391E-2</v>
      </c>
      <c r="P573" s="471"/>
      <c r="Q573" s="47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556" t="s">
        <v>297</v>
      </c>
      <c r="D574" s="2354"/>
      <c r="E574" s="536">
        <v>-2.9434266152658659E-3</v>
      </c>
      <c r="F574" s="471"/>
      <c r="G574" s="471"/>
      <c r="H574" s="2548" t="s">
        <v>290</v>
      </c>
      <c r="I574" s="2354"/>
      <c r="J574" s="537">
        <v>1.7414493192394329E-2</v>
      </c>
      <c r="K574" s="471"/>
      <c r="L574" s="471"/>
      <c r="M574" s="2552" t="s">
        <v>314</v>
      </c>
      <c r="N574" s="2354"/>
      <c r="O574" s="538">
        <v>1.9463897501196641E-3</v>
      </c>
      <c r="P574" s="471"/>
      <c r="Q574" s="47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556" t="s">
        <v>281</v>
      </c>
      <c r="D575" s="2354"/>
      <c r="E575" s="536">
        <v>6.2067744800299703E-2</v>
      </c>
      <c r="F575" s="471"/>
      <c r="G575" s="471"/>
      <c r="H575" s="2548" t="s">
        <v>329</v>
      </c>
      <c r="I575" s="2354"/>
      <c r="J575" s="537">
        <v>-3.1446626271428493E-3</v>
      </c>
      <c r="K575" s="471"/>
      <c r="L575" s="471"/>
      <c r="M575" s="2552" t="s">
        <v>298</v>
      </c>
      <c r="N575" s="2354"/>
      <c r="O575" s="538">
        <v>-1.2180744838102942E-2</v>
      </c>
      <c r="P575" s="471"/>
      <c r="Q575" s="47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556" t="s">
        <v>284</v>
      </c>
      <c r="D576" s="2354"/>
      <c r="E576" s="536">
        <v>-3.543226285383333E-2</v>
      </c>
      <c r="F576" s="471"/>
      <c r="G576" s="471"/>
      <c r="H576" s="2548" t="s">
        <v>278</v>
      </c>
      <c r="I576" s="2354"/>
      <c r="J576" s="537">
        <v>7.4108063573080959E-2</v>
      </c>
      <c r="K576" s="471"/>
      <c r="L576" s="471"/>
      <c r="M576" s="2552" t="s">
        <v>317</v>
      </c>
      <c r="N576" s="2354"/>
      <c r="O576" s="538">
        <v>-3.1774692812317419E-3</v>
      </c>
      <c r="P576" s="471"/>
      <c r="Q576" s="47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556" t="s">
        <v>200</v>
      </c>
      <c r="D577" s="2354"/>
      <c r="E577" s="536">
        <v>0.10991137881558209</v>
      </c>
      <c r="F577" s="471"/>
      <c r="G577" s="471"/>
      <c r="H577" s="2548" t="s">
        <v>314</v>
      </c>
      <c r="I577" s="2354"/>
      <c r="J577" s="537">
        <v>2.0075135974053073E-3</v>
      </c>
      <c r="K577" s="471"/>
      <c r="L577" s="471"/>
      <c r="M577" s="2552" t="s">
        <v>283</v>
      </c>
      <c r="N577" s="2354"/>
      <c r="O577" s="538">
        <v>-6.2285624388563998E-2</v>
      </c>
      <c r="P577" s="471"/>
      <c r="Q577" s="47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556" t="s">
        <v>206</v>
      </c>
      <c r="D578" s="2354"/>
      <c r="E578" s="536">
        <v>7.4646024440151976E-2</v>
      </c>
      <c r="F578" s="471"/>
      <c r="G578" s="471"/>
      <c r="H578" s="2548" t="s">
        <v>298</v>
      </c>
      <c r="I578" s="2354"/>
      <c r="J578" s="537">
        <v>-2.6327466572105388E-2</v>
      </c>
      <c r="K578" s="471"/>
      <c r="L578" s="471"/>
      <c r="M578" s="2552" t="s">
        <v>300</v>
      </c>
      <c r="N578" s="2354"/>
      <c r="O578" s="538">
        <v>-1.5383338677084347E-2</v>
      </c>
      <c r="P578" s="471"/>
      <c r="Q578" s="47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556" t="s">
        <v>203</v>
      </c>
      <c r="D579" s="2354"/>
      <c r="E579" s="536">
        <v>0.10971764601576295</v>
      </c>
      <c r="F579" s="471"/>
      <c r="G579" s="471"/>
      <c r="H579" s="2548" t="s">
        <v>317</v>
      </c>
      <c r="I579" s="2354"/>
      <c r="J579" s="537">
        <v>-7.7516813603796053E-4</v>
      </c>
      <c r="K579" s="471"/>
      <c r="L579" s="471"/>
      <c r="M579" s="2552" t="s">
        <v>330</v>
      </c>
      <c r="N579" s="2354"/>
      <c r="O579" s="538">
        <v>-2.1583699847336365E-3</v>
      </c>
      <c r="P579" s="471"/>
      <c r="Q579" s="47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556" t="s">
        <v>204</v>
      </c>
      <c r="D580" s="2354"/>
      <c r="E580" s="536">
        <v>8.5338108971347623E-2</v>
      </c>
      <c r="F580" s="471"/>
      <c r="G580" s="471"/>
      <c r="H580" s="2548" t="s">
        <v>283</v>
      </c>
      <c r="I580" s="2354"/>
      <c r="J580" s="537">
        <v>-3.8993709299957012E-2</v>
      </c>
      <c r="K580" s="471"/>
      <c r="L580" s="471"/>
      <c r="M580" s="2552" t="s">
        <v>273</v>
      </c>
      <c r="N580" s="2354"/>
      <c r="O580" s="538">
        <v>1.8623913268751513E-2</v>
      </c>
      <c r="P580" s="471"/>
      <c r="Q580" s="47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556" t="s">
        <v>217</v>
      </c>
      <c r="D581" s="2354"/>
      <c r="E581" s="536">
        <v>3.9339494326807729E-2</v>
      </c>
      <c r="F581" s="471"/>
      <c r="G581" s="471"/>
      <c r="H581" s="2548" t="s">
        <v>300</v>
      </c>
      <c r="I581" s="2354"/>
      <c r="J581" s="537">
        <v>-1.1887127505146753E-2</v>
      </c>
      <c r="K581" s="471"/>
      <c r="L581" s="471"/>
      <c r="M581" s="2552" t="s">
        <v>309</v>
      </c>
      <c r="N581" s="2354"/>
      <c r="O581" s="538">
        <v>5.4613060854586965E-3</v>
      </c>
      <c r="P581" s="471"/>
      <c r="Q581" s="47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556" t="s">
        <v>220</v>
      </c>
      <c r="D582" s="2354"/>
      <c r="E582" s="536">
        <v>2.812414907265522E-2</v>
      </c>
      <c r="F582" s="471"/>
      <c r="G582" s="471"/>
      <c r="H582" s="2548" t="s">
        <v>330</v>
      </c>
      <c r="I582" s="2354"/>
      <c r="J582" s="537">
        <v>-6.5494025276405352E-4</v>
      </c>
      <c r="K582" s="471"/>
      <c r="L582" s="471"/>
      <c r="M582" s="2552" t="s">
        <v>325</v>
      </c>
      <c r="N582" s="2354"/>
      <c r="O582" s="538">
        <v>-3.1078994825510791E-4</v>
      </c>
      <c r="P582" s="471"/>
      <c r="Q582" s="47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556" t="s">
        <v>209</v>
      </c>
      <c r="D583" s="2354"/>
      <c r="E583" s="536">
        <v>6.1703553579574487E-2</v>
      </c>
      <c r="F583" s="471"/>
      <c r="G583" s="471"/>
      <c r="H583" s="2548" t="s">
        <v>273</v>
      </c>
      <c r="I583" s="2354"/>
      <c r="J583" s="537">
        <v>-0.11481400035193058</v>
      </c>
      <c r="K583" s="471"/>
      <c r="L583" s="471"/>
      <c r="M583" s="2552" t="s">
        <v>272</v>
      </c>
      <c r="N583" s="2354"/>
      <c r="O583" s="538">
        <v>0.10253225804332813</v>
      </c>
      <c r="P583" s="471"/>
      <c r="Q583" s="47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556" t="s">
        <v>208</v>
      </c>
      <c r="D584" s="2354"/>
      <c r="E584" s="536">
        <v>6.1314261458212636E-2</v>
      </c>
      <c r="F584" s="471"/>
      <c r="G584" s="471"/>
      <c r="H584" s="2548" t="s">
        <v>309</v>
      </c>
      <c r="I584" s="2354"/>
      <c r="J584" s="537">
        <v>1.4398961761110942E-3</v>
      </c>
      <c r="K584" s="471"/>
      <c r="L584" s="471"/>
      <c r="M584" s="2552" t="s">
        <v>304</v>
      </c>
      <c r="N584" s="2354"/>
      <c r="O584" s="538">
        <v>9.313918673460625E-3</v>
      </c>
      <c r="P584" s="471"/>
      <c r="Q584" s="47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556" t="s">
        <v>328</v>
      </c>
      <c r="D585" s="2354"/>
      <c r="E585" s="536">
        <v>7.5040047368274377E-4</v>
      </c>
      <c r="F585" s="471"/>
      <c r="G585" s="471"/>
      <c r="H585" s="2548" t="s">
        <v>325</v>
      </c>
      <c r="I585" s="2354"/>
      <c r="J585" s="537">
        <v>3.8461076506607198E-3</v>
      </c>
      <c r="K585" s="471"/>
      <c r="L585" s="471"/>
      <c r="M585" s="2552" t="s">
        <v>311</v>
      </c>
      <c r="N585" s="2354"/>
      <c r="O585" s="538">
        <v>6.6917679075415388E-3</v>
      </c>
      <c r="P585" s="471"/>
      <c r="Q585" s="47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556" t="s">
        <v>299</v>
      </c>
      <c r="D586" s="2354"/>
      <c r="E586" s="536">
        <v>5.9312983278182923E-3</v>
      </c>
      <c r="F586" s="471"/>
      <c r="G586" s="471"/>
      <c r="H586" s="2548" t="s">
        <v>272</v>
      </c>
      <c r="I586" s="2354"/>
      <c r="J586" s="537">
        <v>0.12704656956710883</v>
      </c>
      <c r="K586" s="471"/>
      <c r="L586" s="471"/>
      <c r="M586" s="2552" t="s">
        <v>289</v>
      </c>
      <c r="N586" s="2354"/>
      <c r="O586" s="538">
        <v>4.1893848781661761E-2</v>
      </c>
      <c r="P586" s="471"/>
      <c r="Q586" s="47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556" t="s">
        <v>275</v>
      </c>
      <c r="D587" s="2354"/>
      <c r="E587" s="536">
        <v>9.2819162871787153E-2</v>
      </c>
      <c r="F587" s="471"/>
      <c r="G587" s="471"/>
      <c r="H587" s="2548" t="s">
        <v>304</v>
      </c>
      <c r="I587" s="2354"/>
      <c r="J587" s="537">
        <v>4.6162774667483659E-3</v>
      </c>
      <c r="K587" s="471"/>
      <c r="L587" s="471"/>
      <c r="M587" s="2552" t="s">
        <v>295</v>
      </c>
      <c r="N587" s="2354"/>
      <c r="O587" s="538">
        <v>3.3386957994068954E-2</v>
      </c>
      <c r="P587" s="471"/>
      <c r="Q587" s="47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556" t="s">
        <v>285</v>
      </c>
      <c r="D588" s="2354"/>
      <c r="E588" s="536">
        <v>5.3584749411166338E-2</v>
      </c>
      <c r="F588" s="471"/>
      <c r="G588" s="471"/>
      <c r="H588" s="2548" t="s">
        <v>311</v>
      </c>
      <c r="I588" s="2354"/>
      <c r="J588" s="537">
        <v>-4.183435355147134E-3</v>
      </c>
      <c r="K588" s="471"/>
      <c r="L588" s="471"/>
      <c r="M588" s="2552" t="s">
        <v>291</v>
      </c>
      <c r="N588" s="2354"/>
      <c r="O588" s="538">
        <v>3.9776005768686111E-2</v>
      </c>
      <c r="P588" s="471"/>
      <c r="Q588" s="47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556" t="s">
        <v>280</v>
      </c>
      <c r="D589" s="2354"/>
      <c r="E589" s="536">
        <v>6.8173097081724088E-2</v>
      </c>
      <c r="F589" s="471"/>
      <c r="G589" s="471"/>
      <c r="H589" s="2548" t="s">
        <v>289</v>
      </c>
      <c r="I589" s="2354"/>
      <c r="J589" s="537">
        <v>4.7066511234095575E-2</v>
      </c>
      <c r="K589" s="471"/>
      <c r="L589" s="471"/>
      <c r="M589" s="2552" t="s">
        <v>315</v>
      </c>
      <c r="N589" s="2354"/>
      <c r="O589" s="538">
        <v>4.9047298939282743E-3</v>
      </c>
      <c r="P589" s="471"/>
      <c r="Q589" s="47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556" t="s">
        <v>296</v>
      </c>
      <c r="D590" s="2354"/>
      <c r="E590" s="536">
        <v>2.579478007003377E-2</v>
      </c>
      <c r="F590" s="471"/>
      <c r="G590" s="471"/>
      <c r="H590" s="2548" t="s">
        <v>295</v>
      </c>
      <c r="I590" s="2354"/>
      <c r="J590" s="537">
        <v>2.8858787881815534E-2</v>
      </c>
      <c r="K590" s="471"/>
      <c r="L590" s="471"/>
      <c r="M590" s="2552" t="s">
        <v>276</v>
      </c>
      <c r="N590" s="2354"/>
      <c r="O590" s="538">
        <v>9.6972160957067607E-2</v>
      </c>
      <c r="P590" s="471"/>
      <c r="Q590" s="47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556" t="s">
        <v>293</v>
      </c>
      <c r="D591" s="2354"/>
      <c r="E591" s="536">
        <v>2.4376490150580129E-2</v>
      </c>
      <c r="F591" s="471"/>
      <c r="G591" s="471"/>
      <c r="H591" s="2548" t="s">
        <v>291</v>
      </c>
      <c r="I591" s="2354"/>
      <c r="J591" s="537">
        <v>3.7483751074644758E-2</v>
      </c>
      <c r="K591" s="471"/>
      <c r="L591" s="471"/>
      <c r="M591" s="2552" t="s">
        <v>271</v>
      </c>
      <c r="N591" s="2354"/>
      <c r="O591" s="538">
        <v>-0.11194023369030852</v>
      </c>
      <c r="P591" s="471"/>
      <c r="Q591" s="47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557" t="s">
        <v>322</v>
      </c>
      <c r="D592" s="2354"/>
      <c r="E592" s="539">
        <v>1.6137506263710919E-3</v>
      </c>
      <c r="F592" s="471"/>
      <c r="G592" s="471"/>
      <c r="H592" s="2548" t="s">
        <v>315</v>
      </c>
      <c r="I592" s="2354"/>
      <c r="J592" s="537">
        <v>-2.9999326392348524E-3</v>
      </c>
      <c r="K592" s="471"/>
      <c r="L592" s="471"/>
      <c r="M592" s="2552" t="s">
        <v>297</v>
      </c>
      <c r="N592" s="2354"/>
      <c r="O592" s="538">
        <v>8.5506468139632651E-3</v>
      </c>
      <c r="P592" s="471"/>
      <c r="Q592" s="47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353"/>
      <c r="D593" s="2354"/>
      <c r="E593" s="487"/>
      <c r="F593" s="471"/>
      <c r="G593" s="471"/>
      <c r="H593" s="2548" t="s">
        <v>276</v>
      </c>
      <c r="I593" s="2354"/>
      <c r="J593" s="537">
        <v>3.5006453260382139E-2</v>
      </c>
      <c r="K593" s="471"/>
      <c r="L593" s="471"/>
      <c r="M593" s="2552" t="s">
        <v>281</v>
      </c>
      <c r="N593" s="2354"/>
      <c r="O593" s="538">
        <v>6.7146572306542127E-2</v>
      </c>
      <c r="P593" s="471"/>
      <c r="Q593" s="47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353"/>
      <c r="D594" s="2354"/>
      <c r="E594" s="471"/>
      <c r="F594" s="471"/>
      <c r="G594" s="471"/>
      <c r="H594" s="2548" t="s">
        <v>271</v>
      </c>
      <c r="I594" s="2354"/>
      <c r="J594" s="537">
        <v>-9.093309408869979E-2</v>
      </c>
      <c r="K594" s="471"/>
      <c r="L594" s="471"/>
      <c r="M594" s="2552" t="s">
        <v>284</v>
      </c>
      <c r="N594" s="2354"/>
      <c r="O594" s="538">
        <v>-2.9919456367921905E-2</v>
      </c>
      <c r="P594" s="471"/>
      <c r="Q594" s="47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554" t="s">
        <v>237</v>
      </c>
      <c r="D595" s="2354"/>
      <c r="E595" s="2354"/>
      <c r="F595" s="471"/>
      <c r="G595" s="471"/>
      <c r="H595" s="2548" t="s">
        <v>297</v>
      </c>
      <c r="I595" s="2354"/>
      <c r="J595" s="537">
        <v>2.9514835864099368E-2</v>
      </c>
      <c r="K595" s="471"/>
      <c r="L595" s="471"/>
      <c r="M595" s="2552" t="s">
        <v>323</v>
      </c>
      <c r="N595" s="2354"/>
      <c r="O595" s="538">
        <v>6.653184799783534E-5</v>
      </c>
      <c r="P595" s="471"/>
      <c r="Q595" s="47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555" t="s">
        <v>198</v>
      </c>
      <c r="D596" s="2354"/>
      <c r="E596" s="558" t="s">
        <v>199</v>
      </c>
      <c r="F596" s="471"/>
      <c r="G596" s="471"/>
      <c r="H596" s="2548" t="s">
        <v>281</v>
      </c>
      <c r="I596" s="2354"/>
      <c r="J596" s="537">
        <v>4.6938656727197131E-2</v>
      </c>
      <c r="K596" s="471"/>
      <c r="L596" s="471"/>
      <c r="M596" s="2552" t="s">
        <v>308</v>
      </c>
      <c r="N596" s="2354"/>
      <c r="O596" s="538">
        <v>8.2440400923339523E-3</v>
      </c>
      <c r="P596" s="471"/>
      <c r="Q596" s="47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553" t="s">
        <v>199</v>
      </c>
      <c r="D597" s="2354"/>
      <c r="E597" s="559">
        <v>1</v>
      </c>
      <c r="F597" s="471"/>
      <c r="G597" s="471"/>
      <c r="H597" s="2548" t="s">
        <v>284</v>
      </c>
      <c r="I597" s="2354"/>
      <c r="J597" s="537">
        <v>-6.4439313423891836E-2</v>
      </c>
      <c r="K597" s="471"/>
      <c r="L597" s="471"/>
      <c r="M597" s="2552" t="s">
        <v>305</v>
      </c>
      <c r="N597" s="2354"/>
      <c r="O597" s="538">
        <v>6.8789065457828466E-3</v>
      </c>
      <c r="P597" s="471"/>
      <c r="Q597" s="47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353"/>
      <c r="D598" s="2354"/>
      <c r="E598" s="487"/>
      <c r="F598" s="471"/>
      <c r="G598" s="471"/>
      <c r="H598" s="2548" t="s">
        <v>323</v>
      </c>
      <c r="I598" s="2354"/>
      <c r="J598" s="537">
        <v>-4.0288784529138779E-3</v>
      </c>
      <c r="K598" s="471"/>
      <c r="L598" s="471"/>
      <c r="M598" s="2552" t="s">
        <v>319</v>
      </c>
      <c r="N598" s="2354"/>
      <c r="O598" s="538">
        <v>4.5187395959200268E-3</v>
      </c>
      <c r="P598" s="471"/>
      <c r="Q598" s="47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353"/>
      <c r="D599" s="2354"/>
      <c r="E599" s="471"/>
      <c r="F599" s="471"/>
      <c r="G599" s="471"/>
      <c r="H599" s="2548" t="s">
        <v>308</v>
      </c>
      <c r="I599" s="2354"/>
      <c r="J599" s="537">
        <v>-3.6834363185216974E-4</v>
      </c>
      <c r="K599" s="471"/>
      <c r="L599" s="471"/>
      <c r="M599" s="2552" t="s">
        <v>321</v>
      </c>
      <c r="N599" s="2354"/>
      <c r="O599" s="538">
        <v>-4.4966440597424464E-3</v>
      </c>
      <c r="P599" s="471"/>
      <c r="Q599" s="47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353"/>
      <c r="D600" s="2354"/>
      <c r="E600" s="471"/>
      <c r="F600" s="471"/>
      <c r="G600" s="471"/>
      <c r="H600" s="2548" t="s">
        <v>305</v>
      </c>
      <c r="I600" s="2354"/>
      <c r="J600" s="537">
        <v>-1.0910706003303093E-2</v>
      </c>
      <c r="K600" s="471"/>
      <c r="L600" s="471"/>
      <c r="M600" s="2552" t="s">
        <v>302</v>
      </c>
      <c r="N600" s="2354"/>
      <c r="O600" s="538">
        <v>2.0751983541639528E-3</v>
      </c>
      <c r="P600" s="471"/>
      <c r="Q600" s="47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353"/>
      <c r="D601" s="2354"/>
      <c r="E601" s="471"/>
      <c r="F601" s="471"/>
      <c r="G601" s="471"/>
      <c r="H601" s="2548" t="s">
        <v>319</v>
      </c>
      <c r="I601" s="2354"/>
      <c r="J601" s="537">
        <v>-3.853984432126014E-4</v>
      </c>
      <c r="K601" s="471"/>
      <c r="L601" s="471"/>
      <c r="M601" s="2552" t="s">
        <v>326</v>
      </c>
      <c r="N601" s="2354"/>
      <c r="O601" s="538">
        <v>-9.8851622836269748E-5</v>
      </c>
      <c r="P601" s="471"/>
      <c r="Q601" s="47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353"/>
      <c r="D602" s="2354"/>
      <c r="E602" s="471"/>
      <c r="F602" s="471"/>
      <c r="G602" s="471"/>
      <c r="H602" s="2548" t="s">
        <v>321</v>
      </c>
      <c r="I602" s="2354"/>
      <c r="J602" s="537">
        <v>-4.4544624496611774E-3</v>
      </c>
      <c r="K602" s="471"/>
      <c r="L602" s="471"/>
      <c r="M602" s="2552" t="s">
        <v>313</v>
      </c>
      <c r="N602" s="2354"/>
      <c r="O602" s="538">
        <v>5.0817512598151727E-3</v>
      </c>
      <c r="P602" s="471"/>
      <c r="Q602" s="47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353"/>
      <c r="D603" s="2354"/>
      <c r="E603" s="471"/>
      <c r="F603" s="471"/>
      <c r="G603" s="471"/>
      <c r="H603" s="2548" t="s">
        <v>302</v>
      </c>
      <c r="I603" s="2354"/>
      <c r="J603" s="537">
        <v>-1.2439683587634233E-2</v>
      </c>
      <c r="K603" s="471"/>
      <c r="L603" s="471"/>
      <c r="M603" s="2552" t="s">
        <v>200</v>
      </c>
      <c r="N603" s="2354"/>
      <c r="O603" s="538">
        <v>0.10675840551154928</v>
      </c>
      <c r="P603" s="471"/>
      <c r="Q603" s="47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353"/>
      <c r="D604" s="2354"/>
      <c r="E604" s="471"/>
      <c r="F604" s="471"/>
      <c r="G604" s="471"/>
      <c r="H604" s="2548" t="s">
        <v>326</v>
      </c>
      <c r="I604" s="2354"/>
      <c r="J604" s="537">
        <v>-3.2809432532870781E-3</v>
      </c>
      <c r="K604" s="471"/>
      <c r="L604" s="471"/>
      <c r="M604" s="2552" t="s">
        <v>206</v>
      </c>
      <c r="N604" s="2354"/>
      <c r="O604" s="538">
        <v>7.1574114886407927E-2</v>
      </c>
      <c r="P604" s="471"/>
      <c r="Q604" s="47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353"/>
      <c r="D605" s="2354"/>
      <c r="E605" s="471"/>
      <c r="F605" s="471"/>
      <c r="G605" s="471"/>
      <c r="H605" s="2548" t="s">
        <v>313</v>
      </c>
      <c r="I605" s="2354"/>
      <c r="J605" s="537">
        <v>-8.026570614319611E-3</v>
      </c>
      <c r="K605" s="471"/>
      <c r="L605" s="471"/>
      <c r="M605" s="2552" t="s">
        <v>203</v>
      </c>
      <c r="N605" s="2354"/>
      <c r="O605" s="538">
        <v>0.11399288072784557</v>
      </c>
      <c r="P605" s="471"/>
      <c r="Q605" s="47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353"/>
      <c r="D606" s="2354"/>
      <c r="E606" s="471"/>
      <c r="F606" s="471"/>
      <c r="G606" s="471"/>
      <c r="H606" s="2548" t="s">
        <v>200</v>
      </c>
      <c r="I606" s="2354"/>
      <c r="J606" s="537">
        <v>0.1139172327292253</v>
      </c>
      <c r="K606" s="471"/>
      <c r="L606" s="471"/>
      <c r="M606" s="2552" t="s">
        <v>204</v>
      </c>
      <c r="N606" s="2354"/>
      <c r="O606" s="538">
        <v>8.8420510507830147E-2</v>
      </c>
      <c r="P606" s="471"/>
      <c r="Q606" s="47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353"/>
      <c r="D607" s="2354"/>
      <c r="E607" s="471"/>
      <c r="F607" s="471"/>
      <c r="G607" s="471"/>
      <c r="H607" s="2548" t="s">
        <v>206</v>
      </c>
      <c r="I607" s="2354"/>
      <c r="J607" s="537">
        <v>9.6927499704291403E-2</v>
      </c>
      <c r="K607" s="471"/>
      <c r="L607" s="471"/>
      <c r="M607" s="2552" t="s">
        <v>217</v>
      </c>
      <c r="N607" s="2354"/>
      <c r="O607" s="538">
        <v>6.3484090591506073E-2</v>
      </c>
      <c r="P607" s="471"/>
      <c r="Q607" s="47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353"/>
      <c r="D608" s="2354"/>
      <c r="E608" s="471"/>
      <c r="F608" s="471"/>
      <c r="G608" s="471"/>
      <c r="H608" s="2548" t="s">
        <v>203</v>
      </c>
      <c r="I608" s="2354"/>
      <c r="J608" s="537">
        <v>0.12804697997771938</v>
      </c>
      <c r="K608" s="471"/>
      <c r="L608" s="471"/>
      <c r="M608" s="2552" t="s">
        <v>220</v>
      </c>
      <c r="N608" s="2354"/>
      <c r="O608" s="538">
        <v>4.8650197847664035E-2</v>
      </c>
      <c r="P608" s="471"/>
      <c r="Q608" s="47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353"/>
      <c r="D609" s="2354"/>
      <c r="E609" s="471"/>
      <c r="F609" s="471"/>
      <c r="G609" s="471"/>
      <c r="H609" s="2548" t="s">
        <v>204</v>
      </c>
      <c r="I609" s="2354"/>
      <c r="J609" s="537">
        <v>0.11076233725756474</v>
      </c>
      <c r="K609" s="471"/>
      <c r="L609" s="471"/>
      <c r="M609" s="2552" t="s">
        <v>209</v>
      </c>
      <c r="N609" s="2354"/>
      <c r="O609" s="538">
        <v>7.6424532117842101E-2</v>
      </c>
      <c r="P609" s="471"/>
      <c r="Q609" s="47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353"/>
      <c r="D610" s="2354"/>
      <c r="E610" s="471"/>
      <c r="F610" s="471"/>
      <c r="G610" s="471"/>
      <c r="H610" s="2548" t="s">
        <v>217</v>
      </c>
      <c r="I610" s="2354"/>
      <c r="J610" s="537">
        <v>2.6021642741805712E-2</v>
      </c>
      <c r="K610" s="471"/>
      <c r="L610" s="471"/>
      <c r="M610" s="2552" t="s">
        <v>208</v>
      </c>
      <c r="N610" s="2354"/>
      <c r="O610" s="538">
        <v>6.9448143165561027E-2</v>
      </c>
      <c r="P610" s="471"/>
      <c r="Q610" s="47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353"/>
      <c r="D611" s="2354"/>
      <c r="E611" s="471"/>
      <c r="F611" s="471"/>
      <c r="G611" s="471"/>
      <c r="H611" s="2548" t="s">
        <v>220</v>
      </c>
      <c r="I611" s="2354"/>
      <c r="J611" s="537">
        <v>1.9071728282138264E-2</v>
      </c>
      <c r="K611" s="471"/>
      <c r="L611" s="471"/>
      <c r="M611" s="2552" t="s">
        <v>279</v>
      </c>
      <c r="N611" s="2354"/>
      <c r="O611" s="538">
        <v>7.8229057434379426E-2</v>
      </c>
      <c r="P611" s="471"/>
      <c r="Q611" s="47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353"/>
      <c r="D612" s="2354"/>
      <c r="E612" s="471"/>
      <c r="F612" s="471"/>
      <c r="G612" s="471"/>
      <c r="H612" s="2548" t="s">
        <v>209</v>
      </c>
      <c r="I612" s="2354"/>
      <c r="J612" s="537">
        <v>7.9190221786953133E-2</v>
      </c>
      <c r="K612" s="471"/>
      <c r="L612" s="471"/>
      <c r="M612" s="2552" t="s">
        <v>328</v>
      </c>
      <c r="N612" s="2354"/>
      <c r="O612" s="538">
        <v>2.3293974278262124E-3</v>
      </c>
      <c r="P612" s="471"/>
      <c r="Q612" s="47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353"/>
      <c r="D613" s="2354"/>
      <c r="E613" s="471"/>
      <c r="F613" s="471"/>
      <c r="G613" s="471"/>
      <c r="H613" s="2548" t="s">
        <v>208</v>
      </c>
      <c r="I613" s="2354"/>
      <c r="J613" s="537">
        <v>7.6359953551924792E-2</v>
      </c>
      <c r="K613" s="471"/>
      <c r="L613" s="471"/>
      <c r="M613" s="2552" t="s">
        <v>299</v>
      </c>
      <c r="N613" s="2354"/>
      <c r="O613" s="538">
        <v>2.1530891710892085E-2</v>
      </c>
      <c r="P613" s="471"/>
      <c r="Q613" s="47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353"/>
      <c r="D614" s="2354"/>
      <c r="E614" s="471"/>
      <c r="F614" s="471"/>
      <c r="G614" s="471"/>
      <c r="H614" s="2548" t="s">
        <v>279</v>
      </c>
      <c r="I614" s="2354"/>
      <c r="J614" s="537">
        <v>9.4179766507791099E-2</v>
      </c>
      <c r="K614" s="471"/>
      <c r="L614" s="471"/>
      <c r="M614" s="2552" t="s">
        <v>275</v>
      </c>
      <c r="N614" s="2354"/>
      <c r="O614" s="538">
        <v>8.9186997111513247E-2</v>
      </c>
      <c r="P614" s="471"/>
      <c r="Q614" s="47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353"/>
      <c r="D615" s="2354"/>
      <c r="E615" s="471"/>
      <c r="F615" s="471"/>
      <c r="G615" s="471"/>
      <c r="H615" s="2548" t="s">
        <v>328</v>
      </c>
      <c r="I615" s="2354"/>
      <c r="J615" s="537">
        <v>8.5138445280868246E-5</v>
      </c>
      <c r="K615" s="471"/>
      <c r="L615" s="471"/>
      <c r="M615" s="2552" t="s">
        <v>285</v>
      </c>
      <c r="N615" s="2354"/>
      <c r="O615" s="538">
        <v>6.2595968681945058E-2</v>
      </c>
      <c r="P615" s="471"/>
      <c r="Q615" s="47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353"/>
      <c r="D616" s="2354"/>
      <c r="E616" s="471"/>
      <c r="F616" s="471"/>
      <c r="G616" s="471"/>
      <c r="H616" s="2548" t="s">
        <v>299</v>
      </c>
      <c r="I616" s="2354"/>
      <c r="J616" s="537">
        <v>-1.5995880653502654E-3</v>
      </c>
      <c r="K616" s="471"/>
      <c r="L616" s="471"/>
      <c r="M616" s="2552" t="s">
        <v>280</v>
      </c>
      <c r="N616" s="2354"/>
      <c r="O616" s="538">
        <v>7.657013538308742E-2</v>
      </c>
      <c r="P616" s="471"/>
      <c r="Q616" s="47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353"/>
      <c r="D617" s="2354"/>
      <c r="E617" s="471"/>
      <c r="F617" s="471"/>
      <c r="G617" s="471"/>
      <c r="H617" s="2548" t="s">
        <v>275</v>
      </c>
      <c r="I617" s="2354"/>
      <c r="J617" s="537">
        <v>0.11214392690386178</v>
      </c>
      <c r="K617" s="471"/>
      <c r="L617" s="471"/>
      <c r="M617" s="2552" t="s">
        <v>296</v>
      </c>
      <c r="N617" s="2354"/>
      <c r="O617" s="538">
        <v>3.2653167127884498E-2</v>
      </c>
      <c r="P617" s="471"/>
      <c r="Q617" s="47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353"/>
      <c r="D618" s="2354"/>
      <c r="E618" s="471"/>
      <c r="F618" s="471"/>
      <c r="G618" s="471"/>
      <c r="H618" s="2548" t="s">
        <v>285</v>
      </c>
      <c r="I618" s="2354"/>
      <c r="J618" s="537">
        <v>5.2171463956689798E-2</v>
      </c>
      <c r="K618" s="471"/>
      <c r="L618" s="471"/>
      <c r="M618" s="2552" t="s">
        <v>293</v>
      </c>
      <c r="N618" s="2354"/>
      <c r="O618" s="538">
        <v>3.4703589851195683E-2</v>
      </c>
      <c r="P618" s="471"/>
      <c r="Q618" s="47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353"/>
      <c r="D619" s="2354"/>
      <c r="E619" s="471"/>
      <c r="F619" s="471"/>
      <c r="G619" s="471"/>
      <c r="H619" s="2548" t="s">
        <v>280</v>
      </c>
      <c r="I619" s="2354"/>
      <c r="J619" s="537">
        <v>9.0608556768697876E-2</v>
      </c>
      <c r="K619" s="471"/>
      <c r="L619" s="471"/>
      <c r="M619" s="2551" t="s">
        <v>322</v>
      </c>
      <c r="N619" s="2354"/>
      <c r="O619" s="540">
        <v>4.0349127717420026E-3</v>
      </c>
      <c r="P619" s="471"/>
      <c r="Q619" s="47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353"/>
      <c r="D620" s="2354"/>
      <c r="E620" s="471"/>
      <c r="F620" s="471"/>
      <c r="G620" s="471"/>
      <c r="H620" s="2548" t="s">
        <v>296</v>
      </c>
      <c r="I620" s="2354"/>
      <c r="J620" s="537">
        <v>2.4776005576865663E-2</v>
      </c>
      <c r="K620" s="471"/>
      <c r="L620" s="471"/>
      <c r="M620" s="2353"/>
      <c r="N620" s="2354"/>
      <c r="O620" s="487"/>
      <c r="P620" s="471"/>
      <c r="Q620" s="47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353"/>
      <c r="D621" s="2354"/>
      <c r="E621" s="471"/>
      <c r="F621" s="471"/>
      <c r="G621" s="471"/>
      <c r="H621" s="2548" t="s">
        <v>293</v>
      </c>
      <c r="I621" s="2354"/>
      <c r="J621" s="537">
        <v>1.1494466460767737E-2</v>
      </c>
      <c r="K621" s="471"/>
      <c r="L621" s="471"/>
      <c r="M621" s="2353"/>
      <c r="N621" s="2354"/>
      <c r="O621" s="471"/>
      <c r="P621" s="471"/>
      <c r="Q621" s="47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353"/>
      <c r="D622" s="2354"/>
      <c r="E622" s="471"/>
      <c r="F622" s="471"/>
      <c r="G622" s="471"/>
      <c r="H622" s="2549" t="s">
        <v>322</v>
      </c>
      <c r="I622" s="2354"/>
      <c r="J622" s="541">
        <v>-3.6252520337532991E-4</v>
      </c>
      <c r="K622" s="471"/>
      <c r="L622" s="471"/>
      <c r="M622" s="2550" t="s">
        <v>237</v>
      </c>
      <c r="N622" s="2354"/>
      <c r="O622" s="2354"/>
      <c r="P622" s="471"/>
      <c r="Q622" s="47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353"/>
      <c r="D623" s="2354"/>
      <c r="E623" s="471"/>
      <c r="F623" s="471"/>
      <c r="G623" s="471"/>
      <c r="H623" s="2353"/>
      <c r="I623" s="2354"/>
      <c r="J623" s="487"/>
      <c r="K623" s="471"/>
      <c r="L623" s="471"/>
      <c r="M623" s="2546" t="s">
        <v>198</v>
      </c>
      <c r="N623" s="2354"/>
      <c r="O623" s="560" t="s">
        <v>199</v>
      </c>
      <c r="P623" s="471"/>
      <c r="Q623" s="47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353"/>
      <c r="D624" s="2354"/>
      <c r="E624" s="471"/>
      <c r="F624" s="471"/>
      <c r="G624" s="471"/>
      <c r="H624" s="2353"/>
      <c r="I624" s="2354"/>
      <c r="J624" s="471"/>
      <c r="K624" s="471"/>
      <c r="L624" s="471"/>
      <c r="M624" s="2547" t="s">
        <v>199</v>
      </c>
      <c r="N624" s="2354"/>
      <c r="O624" s="561">
        <v>1</v>
      </c>
      <c r="P624" s="471"/>
      <c r="Q624" s="47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353"/>
      <c r="D625" s="2354"/>
      <c r="E625" s="471"/>
      <c r="F625" s="471"/>
      <c r="G625" s="471"/>
      <c r="H625" s="2544" t="s">
        <v>237</v>
      </c>
      <c r="I625" s="2354"/>
      <c r="J625" s="2354"/>
      <c r="K625" s="471"/>
      <c r="L625" s="471"/>
      <c r="M625" s="2353"/>
      <c r="N625" s="2354"/>
      <c r="O625" s="487"/>
      <c r="P625" s="471"/>
      <c r="Q625" s="47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353"/>
      <c r="D626" s="2354"/>
      <c r="E626" s="471"/>
      <c r="F626" s="471"/>
      <c r="G626" s="471"/>
      <c r="H626" s="2545" t="s">
        <v>198</v>
      </c>
      <c r="I626" s="2354"/>
      <c r="J626" s="562" t="s">
        <v>199</v>
      </c>
      <c r="K626" s="471"/>
      <c r="L626" s="471"/>
      <c r="M626" s="2353"/>
      <c r="N626" s="2354"/>
      <c r="O626" s="471"/>
      <c r="P626" s="471"/>
      <c r="Q626" s="47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353"/>
      <c r="D627" s="2354"/>
      <c r="E627" s="471"/>
      <c r="F627" s="471"/>
      <c r="G627" s="471"/>
      <c r="H627" s="2543" t="s">
        <v>199</v>
      </c>
      <c r="I627" s="2354"/>
      <c r="J627" s="563">
        <v>1</v>
      </c>
      <c r="K627" s="471"/>
      <c r="L627" s="471"/>
      <c r="M627" s="2353"/>
      <c r="N627" s="2354"/>
      <c r="O627" s="471"/>
      <c r="P627" s="471"/>
      <c r="Q627" s="47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353"/>
      <c r="D628" s="2354"/>
      <c r="E628" s="471"/>
      <c r="F628" s="471"/>
      <c r="G628" s="471"/>
      <c r="H628" s="2353"/>
      <c r="I628" s="2354"/>
      <c r="J628" s="487"/>
      <c r="K628" s="471"/>
      <c r="L628" s="471"/>
      <c r="M628" s="2353"/>
      <c r="N628" s="2354"/>
      <c r="O628" s="471"/>
      <c r="P628" s="471"/>
      <c r="Q628" s="47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353"/>
      <c r="D629" s="2354"/>
      <c r="E629" s="471"/>
      <c r="F629" s="471"/>
      <c r="G629" s="471"/>
      <c r="H629" s="2353"/>
      <c r="I629" s="2354"/>
      <c r="J629" s="471"/>
      <c r="K629" s="471"/>
      <c r="L629" s="471"/>
      <c r="M629" s="2353"/>
      <c r="N629" s="2354"/>
      <c r="O629" s="471"/>
      <c r="P629" s="471"/>
      <c r="Q629" s="47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353"/>
      <c r="D630" s="2354"/>
      <c r="E630" s="471"/>
      <c r="F630" s="471"/>
      <c r="G630" s="471"/>
      <c r="H630" s="2353"/>
      <c r="I630" s="2354"/>
      <c r="J630" s="471"/>
      <c r="K630" s="471"/>
      <c r="L630" s="471"/>
      <c r="M630" s="2353"/>
      <c r="N630" s="2354"/>
      <c r="O630" s="471"/>
      <c r="P630" s="471"/>
      <c r="Q630" s="47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353"/>
      <c r="D631" s="2354"/>
      <c r="E631" s="471"/>
      <c r="F631" s="471"/>
      <c r="G631" s="471"/>
      <c r="H631" s="2353"/>
      <c r="I631" s="2354"/>
      <c r="J631" s="471"/>
      <c r="K631" s="471"/>
      <c r="L631" s="471"/>
      <c r="M631" s="2353"/>
      <c r="N631" s="2354"/>
      <c r="O631" s="471"/>
      <c r="P631" s="471"/>
      <c r="Q631" s="47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353"/>
      <c r="D632" s="2354"/>
      <c r="E632" s="471"/>
      <c r="F632" s="471"/>
      <c r="G632" s="471"/>
      <c r="H632" s="2353"/>
      <c r="I632" s="2354"/>
      <c r="J632" s="471"/>
      <c r="K632" s="471"/>
      <c r="L632" s="471"/>
      <c r="M632" s="2353"/>
      <c r="N632" s="2354"/>
      <c r="O632" s="471"/>
      <c r="P632" s="471"/>
      <c r="Q632" s="47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353"/>
      <c r="D633" s="2354"/>
      <c r="E633" s="471"/>
      <c r="F633" s="471"/>
      <c r="G633" s="471"/>
      <c r="H633" s="2353"/>
      <c r="I633" s="2354"/>
      <c r="J633" s="471"/>
      <c r="K633" s="471"/>
      <c r="L633" s="471"/>
      <c r="M633" s="2353"/>
      <c r="N633" s="2354"/>
      <c r="O633" s="471"/>
      <c r="P633" s="471"/>
      <c r="Q633" s="47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353"/>
      <c r="D634" s="2354"/>
      <c r="E634" s="471"/>
      <c r="F634" s="471"/>
      <c r="G634" s="471"/>
      <c r="H634" s="2353"/>
      <c r="I634" s="2354"/>
      <c r="J634" s="471"/>
      <c r="K634" s="471"/>
      <c r="L634" s="471"/>
      <c r="M634" s="2353"/>
      <c r="N634" s="2354"/>
      <c r="O634" s="471"/>
      <c r="P634" s="471"/>
      <c r="Q634" s="47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353"/>
      <c r="D635" s="2354"/>
      <c r="E635" s="471"/>
      <c r="F635" s="471"/>
      <c r="G635" s="471"/>
      <c r="H635" s="2353"/>
      <c r="I635" s="2354"/>
      <c r="J635" s="471"/>
      <c r="K635" s="471"/>
      <c r="L635" s="471"/>
      <c r="M635" s="2353"/>
      <c r="N635" s="2354"/>
      <c r="O635" s="471"/>
      <c r="P635" s="471"/>
      <c r="Q635" s="47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353"/>
      <c r="D636" s="2354"/>
      <c r="E636" s="471"/>
      <c r="F636" s="471"/>
      <c r="G636" s="471"/>
      <c r="H636" s="2353"/>
      <c r="I636" s="2354"/>
      <c r="J636" s="471"/>
      <c r="K636" s="471"/>
      <c r="L636" s="471"/>
      <c r="M636" s="2353"/>
      <c r="N636" s="2354"/>
      <c r="O636" s="471"/>
      <c r="P636" s="471"/>
      <c r="Q636" s="47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353"/>
      <c r="D637" s="2354"/>
      <c r="E637" s="471"/>
      <c r="F637" s="471"/>
      <c r="G637" s="471"/>
      <c r="H637" s="2353"/>
      <c r="I637" s="2354"/>
      <c r="J637" s="471"/>
      <c r="K637" s="471"/>
      <c r="L637" s="471"/>
      <c r="M637" s="2353"/>
      <c r="N637" s="2354"/>
      <c r="O637" s="471"/>
      <c r="P637" s="471"/>
      <c r="Q637" s="47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353"/>
      <c r="D638" s="2354"/>
      <c r="E638" s="471"/>
      <c r="F638" s="471"/>
      <c r="G638" s="471"/>
      <c r="H638" s="2353"/>
      <c r="I638" s="2354"/>
      <c r="J638" s="471"/>
      <c r="K638" s="471"/>
      <c r="L638" s="471"/>
      <c r="M638" s="2353"/>
      <c r="N638" s="2354"/>
      <c r="O638" s="471"/>
      <c r="P638" s="471"/>
      <c r="Q638" s="47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353"/>
      <c r="D639" s="2354"/>
      <c r="E639" s="471"/>
      <c r="F639" s="471"/>
      <c r="G639" s="471"/>
      <c r="H639" s="2353"/>
      <c r="I639" s="2354"/>
      <c r="J639" s="471"/>
      <c r="K639" s="471"/>
      <c r="L639" s="471"/>
      <c r="M639" s="2353"/>
      <c r="N639" s="2354"/>
      <c r="O639" s="471"/>
      <c r="P639" s="471"/>
      <c r="Q639" s="47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353"/>
      <c r="D640" s="2354"/>
      <c r="E640" s="471"/>
      <c r="F640" s="471"/>
      <c r="G640" s="471"/>
      <c r="H640" s="2353"/>
      <c r="I640" s="2354"/>
      <c r="J640" s="471"/>
      <c r="K640" s="471"/>
      <c r="L640" s="471"/>
      <c r="M640" s="2353"/>
      <c r="N640" s="2354"/>
      <c r="O640" s="471"/>
      <c r="P640" s="471"/>
      <c r="Q640" s="47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353"/>
      <c r="D641" s="2354"/>
      <c r="E641" s="471"/>
      <c r="F641" s="471"/>
      <c r="G641" s="471"/>
      <c r="H641" s="2353"/>
      <c r="I641" s="2354"/>
      <c r="J641" s="471"/>
      <c r="K641" s="471"/>
      <c r="L641" s="471"/>
      <c r="M641" s="2353"/>
      <c r="N641" s="2354"/>
      <c r="O641" s="471"/>
      <c r="P641" s="471"/>
      <c r="Q641" s="47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353"/>
      <c r="D642" s="2354"/>
      <c r="E642" s="471"/>
      <c r="F642" s="471"/>
      <c r="G642" s="471"/>
      <c r="H642" s="2353"/>
      <c r="I642" s="2354"/>
      <c r="J642" s="471"/>
      <c r="K642" s="471"/>
      <c r="L642" s="471"/>
      <c r="M642" s="2353"/>
      <c r="N642" s="2354"/>
      <c r="O642" s="471"/>
      <c r="P642" s="471"/>
      <c r="Q642" s="47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353"/>
      <c r="D643" s="2354"/>
      <c r="E643" s="471"/>
      <c r="F643" s="471"/>
      <c r="G643" s="471"/>
      <c r="H643" s="2353"/>
      <c r="I643" s="2354"/>
      <c r="J643" s="471"/>
      <c r="K643" s="471"/>
      <c r="L643" s="471"/>
      <c r="M643" s="2353"/>
      <c r="N643" s="2354"/>
      <c r="O643" s="471"/>
      <c r="P643" s="471"/>
      <c r="Q643" s="47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353"/>
      <c r="D644" s="2354"/>
      <c r="E644" s="471"/>
      <c r="F644" s="471"/>
      <c r="G644" s="471"/>
      <c r="H644" s="2353"/>
      <c r="I644" s="2354"/>
      <c r="J644" s="471"/>
      <c r="K644" s="471"/>
      <c r="L644" s="471"/>
      <c r="M644" s="2353"/>
      <c r="N644" s="2354"/>
      <c r="O644" s="471"/>
      <c r="P644" s="471"/>
      <c r="Q644" s="47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353"/>
      <c r="D645" s="2354"/>
      <c r="E645" s="471"/>
      <c r="F645" s="471"/>
      <c r="G645" s="471"/>
      <c r="H645" s="2353"/>
      <c r="I645" s="2354"/>
      <c r="J645" s="471"/>
      <c r="K645" s="471"/>
      <c r="L645" s="471"/>
      <c r="M645" s="2353"/>
      <c r="N645" s="2354"/>
      <c r="O645" s="471"/>
      <c r="P645" s="471"/>
      <c r="Q645" s="47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353"/>
      <c r="D646" s="2354"/>
      <c r="E646" s="471"/>
      <c r="F646" s="471"/>
      <c r="G646" s="471"/>
      <c r="H646" s="2353"/>
      <c r="I646" s="2354"/>
      <c r="J646" s="471"/>
      <c r="K646" s="471"/>
      <c r="L646" s="471"/>
      <c r="M646" s="2353"/>
      <c r="N646" s="2354"/>
      <c r="O646" s="471"/>
      <c r="P646" s="471"/>
      <c r="Q646" s="47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353"/>
      <c r="D647" s="2354"/>
      <c r="E647" s="471"/>
      <c r="F647" s="471"/>
      <c r="G647" s="471"/>
      <c r="H647" s="2353"/>
      <c r="I647" s="2354"/>
      <c r="J647" s="471"/>
      <c r="K647" s="471"/>
      <c r="L647" s="471"/>
      <c r="M647" s="2353"/>
      <c r="N647" s="2354"/>
      <c r="O647" s="471"/>
      <c r="P647" s="471"/>
      <c r="Q647" s="47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353"/>
      <c r="D648" s="2354"/>
      <c r="E648" s="471"/>
      <c r="F648" s="471"/>
      <c r="G648" s="471"/>
      <c r="H648" s="2353"/>
      <c r="I648" s="2354"/>
      <c r="J648" s="471"/>
      <c r="K648" s="471"/>
      <c r="L648" s="471"/>
      <c r="M648" s="2353"/>
      <c r="N648" s="2354"/>
      <c r="O648" s="471"/>
      <c r="P648" s="471"/>
      <c r="Q648" s="47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353"/>
      <c r="D649" s="2354"/>
      <c r="E649" s="471"/>
      <c r="F649" s="471"/>
      <c r="G649" s="471"/>
      <c r="H649" s="2353"/>
      <c r="I649" s="2354"/>
      <c r="J649" s="471"/>
      <c r="K649" s="471"/>
      <c r="L649" s="471"/>
      <c r="M649" s="2353"/>
      <c r="N649" s="2354"/>
      <c r="O649" s="471"/>
      <c r="P649" s="471"/>
      <c r="Q649" s="47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353"/>
      <c r="D650" s="2354"/>
      <c r="E650" s="471"/>
      <c r="F650" s="471"/>
      <c r="G650" s="471"/>
      <c r="H650" s="2353"/>
      <c r="I650" s="2354"/>
      <c r="J650" s="471"/>
      <c r="K650" s="471"/>
      <c r="L650" s="471"/>
      <c r="M650" s="2353"/>
      <c r="N650" s="2354"/>
      <c r="O650" s="471"/>
      <c r="P650" s="471"/>
      <c r="Q650" s="47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353"/>
      <c r="D651" s="2354"/>
      <c r="E651" s="471"/>
      <c r="F651" s="471"/>
      <c r="G651" s="471"/>
      <c r="H651" s="2353"/>
      <c r="I651" s="2354"/>
      <c r="J651" s="471"/>
      <c r="K651" s="471"/>
      <c r="L651" s="471"/>
      <c r="M651" s="2353"/>
      <c r="N651" s="2354"/>
      <c r="O651" s="471"/>
      <c r="P651" s="471"/>
      <c r="Q651" s="47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353"/>
      <c r="D652" s="2354"/>
      <c r="E652" s="471"/>
      <c r="F652" s="471"/>
      <c r="G652" s="471"/>
      <c r="H652" s="2353"/>
      <c r="I652" s="2354"/>
      <c r="J652" s="471"/>
      <c r="K652" s="471"/>
      <c r="L652" s="471"/>
      <c r="M652" s="2353"/>
      <c r="N652" s="2354"/>
      <c r="O652" s="471"/>
      <c r="P652" s="471"/>
      <c r="Q652" s="47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353"/>
      <c r="D653" s="2354"/>
      <c r="E653" s="471"/>
      <c r="F653" s="471"/>
      <c r="G653" s="471"/>
      <c r="H653" s="2353"/>
      <c r="I653" s="2354"/>
      <c r="J653" s="471"/>
      <c r="K653" s="471"/>
      <c r="L653" s="471"/>
      <c r="M653" s="2353"/>
      <c r="N653" s="2354"/>
      <c r="O653" s="471"/>
      <c r="P653" s="471"/>
      <c r="Q653" s="47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353"/>
      <c r="D654" s="2354"/>
      <c r="E654" s="471"/>
      <c r="F654" s="471"/>
      <c r="G654" s="471"/>
      <c r="H654" s="2353"/>
      <c r="I654" s="2354"/>
      <c r="J654" s="471"/>
      <c r="K654" s="471"/>
      <c r="L654" s="471"/>
      <c r="M654" s="2353"/>
      <c r="N654" s="2354"/>
      <c r="O654" s="471"/>
      <c r="P654" s="471"/>
      <c r="Q654" s="47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353"/>
      <c r="D655" s="2354"/>
      <c r="E655" s="471"/>
      <c r="F655" s="471"/>
      <c r="G655" s="471"/>
      <c r="H655" s="2353"/>
      <c r="I655" s="2354"/>
      <c r="J655" s="471"/>
      <c r="K655" s="471"/>
      <c r="L655" s="471"/>
      <c r="M655" s="2353"/>
      <c r="N655" s="2354"/>
      <c r="O655" s="471"/>
      <c r="P655" s="471"/>
      <c r="Q655" s="47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353"/>
      <c r="D656" s="2354"/>
      <c r="E656" s="471"/>
      <c r="F656" s="471"/>
      <c r="G656" s="471"/>
      <c r="H656" s="2353"/>
      <c r="I656" s="2354"/>
      <c r="J656" s="471"/>
      <c r="K656" s="471"/>
      <c r="L656" s="471"/>
      <c r="M656" s="2353"/>
      <c r="N656" s="2354"/>
      <c r="O656" s="471"/>
      <c r="P656" s="471"/>
      <c r="Q656" s="47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353"/>
      <c r="D657" s="2354"/>
      <c r="E657" s="471"/>
      <c r="F657" s="471"/>
      <c r="G657" s="471"/>
      <c r="H657" s="2353"/>
      <c r="I657" s="2354"/>
      <c r="J657" s="471"/>
      <c r="K657" s="471"/>
      <c r="L657" s="471"/>
      <c r="M657" s="2353"/>
      <c r="N657" s="2354"/>
      <c r="O657" s="471"/>
      <c r="P657" s="471"/>
      <c r="Q657" s="47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353"/>
      <c r="D658" s="2354"/>
      <c r="E658" s="471"/>
      <c r="F658" s="471"/>
      <c r="G658" s="471"/>
      <c r="H658" s="2353"/>
      <c r="I658" s="2354"/>
      <c r="J658" s="471"/>
      <c r="K658" s="471"/>
      <c r="L658" s="471"/>
      <c r="M658" s="2353"/>
      <c r="N658" s="2354"/>
      <c r="O658" s="471"/>
      <c r="P658" s="471"/>
      <c r="Q658" s="47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353"/>
      <c r="D659" s="2354"/>
      <c r="E659" s="471"/>
      <c r="F659" s="471"/>
      <c r="G659" s="471"/>
      <c r="H659" s="2353"/>
      <c r="I659" s="2354"/>
      <c r="J659" s="471"/>
      <c r="K659" s="471"/>
      <c r="L659" s="471"/>
      <c r="M659" s="2353"/>
      <c r="N659" s="2354"/>
      <c r="O659" s="471"/>
      <c r="P659" s="471"/>
      <c r="Q659" s="47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353"/>
      <c r="D660" s="2354"/>
      <c r="E660" s="471"/>
      <c r="F660" s="471"/>
      <c r="G660" s="471"/>
      <c r="H660" s="2353"/>
      <c r="I660" s="2354"/>
      <c r="J660" s="471"/>
      <c r="K660" s="471"/>
      <c r="L660" s="471"/>
      <c r="M660" s="2353"/>
      <c r="N660" s="2354"/>
      <c r="O660" s="471"/>
      <c r="P660" s="471"/>
      <c r="Q660" s="47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353"/>
      <c r="D661" s="2354"/>
      <c r="E661" s="471"/>
      <c r="F661" s="471"/>
      <c r="G661" s="471"/>
      <c r="H661" s="2353"/>
      <c r="I661" s="2354"/>
      <c r="J661" s="471"/>
      <c r="K661" s="471"/>
      <c r="L661" s="471"/>
      <c r="M661" s="2353"/>
      <c r="N661" s="2354"/>
      <c r="O661" s="471"/>
      <c r="P661" s="471"/>
      <c r="Q661" s="47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353"/>
      <c r="D662" s="2354"/>
      <c r="E662" s="471"/>
      <c r="F662" s="471"/>
      <c r="G662" s="471"/>
      <c r="H662" s="2353"/>
      <c r="I662" s="2354"/>
      <c r="J662" s="471"/>
      <c r="K662" s="471"/>
      <c r="L662" s="471"/>
      <c r="M662" s="2353"/>
      <c r="N662" s="2354"/>
      <c r="O662" s="471"/>
      <c r="P662" s="471"/>
      <c r="Q662" s="47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353"/>
      <c r="D663" s="2354"/>
      <c r="E663" s="471"/>
      <c r="F663" s="471"/>
      <c r="G663" s="471"/>
      <c r="H663" s="2353"/>
      <c r="I663" s="2354"/>
      <c r="J663" s="471"/>
      <c r="K663" s="471"/>
      <c r="L663" s="471"/>
      <c r="M663" s="2353"/>
      <c r="N663" s="2354"/>
      <c r="O663" s="471"/>
      <c r="P663" s="471"/>
      <c r="Q663" s="47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353"/>
      <c r="D664" s="2354"/>
      <c r="E664" s="471"/>
      <c r="F664" s="471"/>
      <c r="G664" s="471"/>
      <c r="H664" s="2353"/>
      <c r="I664" s="2354"/>
      <c r="J664" s="471"/>
      <c r="K664" s="471"/>
      <c r="L664" s="471"/>
      <c r="M664" s="2353"/>
      <c r="N664" s="2354"/>
      <c r="O664" s="471"/>
      <c r="P664" s="471"/>
      <c r="Q664" s="47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353"/>
      <c r="D665" s="2354"/>
      <c r="E665" s="471"/>
      <c r="F665" s="471"/>
      <c r="G665" s="471"/>
      <c r="H665" s="2353"/>
      <c r="I665" s="2354"/>
      <c r="J665" s="471"/>
      <c r="K665" s="471"/>
      <c r="L665" s="471"/>
      <c r="M665" s="2353"/>
      <c r="N665" s="2354"/>
      <c r="O665" s="471"/>
      <c r="P665" s="471"/>
      <c r="Q665" s="47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353"/>
      <c r="D666" s="2354"/>
      <c r="E666" s="471"/>
      <c r="F666" s="471"/>
      <c r="G666" s="471"/>
      <c r="H666" s="2353"/>
      <c r="I666" s="2354"/>
      <c r="J666" s="471"/>
      <c r="K666" s="471"/>
      <c r="L666" s="471"/>
      <c r="M666" s="2353"/>
      <c r="N666" s="2354"/>
      <c r="O666" s="471"/>
      <c r="P666" s="471"/>
      <c r="Q666" s="47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353"/>
      <c r="D667" s="2354"/>
      <c r="E667" s="471"/>
      <c r="F667" s="471"/>
      <c r="G667" s="471"/>
      <c r="H667" s="2353"/>
      <c r="I667" s="2354"/>
      <c r="J667" s="471"/>
      <c r="K667" s="471"/>
      <c r="L667" s="471"/>
      <c r="M667" s="2353"/>
      <c r="N667" s="2354"/>
      <c r="O667" s="471"/>
      <c r="P667" s="471"/>
      <c r="Q667" s="47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353"/>
      <c r="D668" s="2354"/>
      <c r="E668" s="471"/>
      <c r="F668" s="471"/>
      <c r="G668" s="471"/>
      <c r="H668" s="2353"/>
      <c r="I668" s="2354"/>
      <c r="J668" s="471"/>
      <c r="K668" s="471"/>
      <c r="L668" s="471"/>
      <c r="M668" s="2353"/>
      <c r="N668" s="2354"/>
      <c r="O668" s="471"/>
      <c r="P668" s="471"/>
      <c r="Q668" s="47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353"/>
      <c r="D669" s="2354"/>
      <c r="E669" s="471"/>
      <c r="F669" s="471"/>
      <c r="G669" s="471"/>
      <c r="H669" s="2353"/>
      <c r="I669" s="2354"/>
      <c r="J669" s="471"/>
      <c r="K669" s="471"/>
      <c r="L669" s="471"/>
      <c r="M669" s="2353"/>
      <c r="N669" s="2354"/>
      <c r="O669" s="471"/>
      <c r="P669" s="471"/>
      <c r="Q669" s="47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353"/>
      <c r="D670" s="2354"/>
      <c r="E670" s="471"/>
      <c r="F670" s="471"/>
      <c r="G670" s="471"/>
      <c r="H670" s="2353"/>
      <c r="I670" s="2354"/>
      <c r="J670" s="471"/>
      <c r="K670" s="471"/>
      <c r="L670" s="471"/>
      <c r="M670" s="2353"/>
      <c r="N670" s="2354"/>
      <c r="O670" s="471"/>
      <c r="P670" s="471"/>
      <c r="Q670" s="47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353"/>
      <c r="D671" s="2354"/>
      <c r="E671" s="471"/>
      <c r="F671" s="471"/>
      <c r="G671" s="471"/>
      <c r="H671" s="2353"/>
      <c r="I671" s="2354"/>
      <c r="J671" s="471"/>
      <c r="K671" s="471"/>
      <c r="L671" s="471"/>
      <c r="M671" s="2353"/>
      <c r="N671" s="2354"/>
      <c r="O671" s="471"/>
      <c r="P671" s="471"/>
      <c r="Q671" s="47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353"/>
      <c r="D672" s="2354"/>
      <c r="E672" s="471"/>
      <c r="F672" s="471"/>
      <c r="G672" s="471"/>
      <c r="H672" s="2353"/>
      <c r="I672" s="2354"/>
      <c r="J672" s="471"/>
      <c r="K672" s="471"/>
      <c r="L672" s="471"/>
      <c r="M672" s="2353"/>
      <c r="N672" s="2354"/>
      <c r="O672" s="471"/>
      <c r="P672" s="471"/>
      <c r="Q672" s="47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353"/>
      <c r="D673" s="2354"/>
      <c r="E673" s="471"/>
      <c r="F673" s="471"/>
      <c r="G673" s="471"/>
      <c r="H673" s="2353"/>
      <c r="I673" s="2354"/>
      <c r="J673" s="471"/>
      <c r="K673" s="471"/>
      <c r="L673" s="471"/>
      <c r="M673" s="2353"/>
      <c r="N673" s="2354"/>
      <c r="O673" s="471"/>
      <c r="P673" s="471"/>
      <c r="Q673" s="47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353"/>
      <c r="D674" s="2354"/>
      <c r="E674" s="471"/>
      <c r="F674" s="471"/>
      <c r="G674" s="471"/>
      <c r="H674" s="2353"/>
      <c r="I674" s="2354"/>
      <c r="J674" s="471"/>
      <c r="K674" s="471"/>
      <c r="L674" s="471"/>
      <c r="M674" s="2353"/>
      <c r="N674" s="2354"/>
      <c r="O674" s="471"/>
      <c r="P674" s="471"/>
      <c r="Q674" s="47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353"/>
      <c r="D675" s="2354"/>
      <c r="E675" s="471"/>
      <c r="F675" s="471"/>
      <c r="G675" s="471"/>
      <c r="H675" s="2353"/>
      <c r="I675" s="2354"/>
      <c r="J675" s="471"/>
      <c r="K675" s="471"/>
      <c r="L675" s="471"/>
      <c r="M675" s="2353"/>
      <c r="N675" s="2354"/>
      <c r="O675" s="471"/>
      <c r="P675" s="471"/>
      <c r="Q675" s="47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353"/>
      <c r="D676" s="2354"/>
      <c r="E676" s="471"/>
      <c r="F676" s="471"/>
      <c r="G676" s="471"/>
      <c r="H676" s="2353"/>
      <c r="I676" s="2354"/>
      <c r="J676" s="471"/>
      <c r="K676" s="471"/>
      <c r="L676" s="471"/>
      <c r="M676" s="2353"/>
      <c r="N676" s="2354"/>
      <c r="O676" s="471"/>
      <c r="P676" s="471"/>
      <c r="Q676" s="47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353"/>
      <c r="D677" s="2354"/>
      <c r="E677" s="471"/>
      <c r="F677" s="471"/>
      <c r="G677" s="471"/>
      <c r="H677" s="2353"/>
      <c r="I677" s="2354"/>
      <c r="J677" s="471"/>
      <c r="K677" s="471"/>
      <c r="L677" s="471"/>
      <c r="M677" s="2353"/>
      <c r="N677" s="2354"/>
      <c r="O677" s="471"/>
      <c r="P677" s="471"/>
      <c r="Q677" s="47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353"/>
      <c r="D678" s="2354"/>
      <c r="E678" s="471"/>
      <c r="F678" s="471"/>
      <c r="G678" s="471"/>
      <c r="H678" s="2353"/>
      <c r="I678" s="2354"/>
      <c r="J678" s="471"/>
      <c r="K678" s="471"/>
      <c r="L678" s="471"/>
      <c r="M678" s="2353"/>
      <c r="N678" s="2354"/>
      <c r="O678" s="471"/>
      <c r="P678" s="471"/>
      <c r="Q678" s="47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353"/>
      <c r="D679" s="2354"/>
      <c r="E679" s="471"/>
      <c r="F679" s="471"/>
      <c r="G679" s="471"/>
      <c r="H679" s="2353"/>
      <c r="I679" s="2354"/>
      <c r="J679" s="471"/>
      <c r="K679" s="471"/>
      <c r="L679" s="471"/>
      <c r="M679" s="2353"/>
      <c r="N679" s="2354"/>
      <c r="O679" s="471"/>
      <c r="P679" s="471"/>
      <c r="Q679" s="47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353"/>
      <c r="D680" s="2354"/>
      <c r="E680" s="471"/>
      <c r="F680" s="471"/>
      <c r="G680" s="471"/>
      <c r="H680" s="2353"/>
      <c r="I680" s="2354"/>
      <c r="J680" s="471"/>
      <c r="K680" s="471"/>
      <c r="L680" s="471"/>
      <c r="M680" s="2353"/>
      <c r="N680" s="2354"/>
      <c r="O680" s="471"/>
      <c r="P680" s="471"/>
      <c r="Q680" s="47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353"/>
      <c r="D681" s="2354"/>
      <c r="E681" s="471"/>
      <c r="F681" s="471"/>
      <c r="G681" s="471"/>
      <c r="H681" s="2353"/>
      <c r="I681" s="2354"/>
      <c r="J681" s="471"/>
      <c r="K681" s="471"/>
      <c r="L681" s="471"/>
      <c r="M681" s="2353"/>
      <c r="N681" s="2354"/>
      <c r="O681" s="471"/>
      <c r="P681" s="471"/>
      <c r="Q681" s="47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353"/>
      <c r="D682" s="2354"/>
      <c r="E682" s="471"/>
      <c r="F682" s="471"/>
      <c r="G682" s="471"/>
      <c r="H682" s="2353"/>
      <c r="I682" s="2354"/>
      <c r="J682" s="471"/>
      <c r="K682" s="471"/>
      <c r="L682" s="471"/>
      <c r="M682" s="2353"/>
      <c r="N682" s="2354"/>
      <c r="O682" s="471"/>
      <c r="P682" s="471"/>
      <c r="Q682" s="47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353"/>
      <c r="D683" s="2354"/>
      <c r="E683" s="471"/>
      <c r="F683" s="471"/>
      <c r="G683" s="471"/>
      <c r="H683" s="2353"/>
      <c r="I683" s="2354"/>
      <c r="J683" s="471"/>
      <c r="K683" s="471"/>
      <c r="L683" s="471"/>
      <c r="M683" s="2353"/>
      <c r="N683" s="2354"/>
      <c r="O683" s="471"/>
      <c r="P683" s="471"/>
      <c r="Q683" s="47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353"/>
      <c r="D684" s="2354"/>
      <c r="E684" s="471"/>
      <c r="F684" s="471"/>
      <c r="G684" s="471"/>
      <c r="H684" s="2353"/>
      <c r="I684" s="2354"/>
      <c r="J684" s="471"/>
      <c r="K684" s="471"/>
      <c r="L684" s="471"/>
      <c r="M684" s="2353"/>
      <c r="N684" s="2354"/>
      <c r="O684" s="471"/>
      <c r="P684" s="471"/>
      <c r="Q684" s="47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353"/>
      <c r="D685" s="2354"/>
      <c r="E685" s="471"/>
      <c r="F685" s="471"/>
      <c r="G685" s="471"/>
      <c r="H685" s="2353"/>
      <c r="I685" s="2354"/>
      <c r="J685" s="471"/>
      <c r="K685" s="471"/>
      <c r="L685" s="471"/>
      <c r="M685" s="2353"/>
      <c r="N685" s="2354"/>
      <c r="O685" s="471"/>
      <c r="P685" s="471"/>
      <c r="Q685" s="47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353"/>
      <c r="D686" s="2354"/>
      <c r="E686" s="471"/>
      <c r="F686" s="471"/>
      <c r="G686" s="471"/>
      <c r="H686" s="2353"/>
      <c r="I686" s="2354"/>
      <c r="J686" s="471"/>
      <c r="K686" s="471"/>
      <c r="L686" s="471"/>
      <c r="M686" s="2353"/>
      <c r="N686" s="2354"/>
      <c r="O686" s="471"/>
      <c r="P686" s="471"/>
      <c r="Q686" s="47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353"/>
      <c r="D687" s="2354"/>
      <c r="E687" s="471"/>
      <c r="F687" s="471"/>
      <c r="G687" s="471"/>
      <c r="H687" s="2353"/>
      <c r="I687" s="2354"/>
      <c r="J687" s="471"/>
      <c r="K687" s="471"/>
      <c r="L687" s="471"/>
      <c r="M687" s="2353"/>
      <c r="N687" s="2354"/>
      <c r="O687" s="471"/>
      <c r="P687" s="471"/>
      <c r="Q687" s="47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353"/>
      <c r="D688" s="2354"/>
      <c r="E688" s="471"/>
      <c r="F688" s="471"/>
      <c r="G688" s="471"/>
      <c r="H688" s="2353"/>
      <c r="I688" s="2354"/>
      <c r="J688" s="471"/>
      <c r="K688" s="471"/>
      <c r="L688" s="471"/>
      <c r="M688" s="2353"/>
      <c r="N688" s="2354"/>
      <c r="O688" s="471"/>
      <c r="P688" s="471"/>
      <c r="Q688" s="47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353"/>
      <c r="D689" s="2354"/>
      <c r="E689" s="471"/>
      <c r="F689" s="471"/>
      <c r="G689" s="471"/>
      <c r="H689" s="2353"/>
      <c r="I689" s="2354"/>
      <c r="J689" s="471"/>
      <c r="K689" s="471"/>
      <c r="L689" s="471"/>
      <c r="M689" s="2353"/>
      <c r="N689" s="2354"/>
      <c r="O689" s="471"/>
      <c r="P689" s="471"/>
      <c r="Q689" s="47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353"/>
      <c r="D690" s="2354"/>
      <c r="E690" s="471"/>
      <c r="F690" s="471"/>
      <c r="G690" s="471"/>
      <c r="H690" s="2353"/>
      <c r="I690" s="2354"/>
      <c r="J690" s="471"/>
      <c r="K690" s="471"/>
      <c r="L690" s="471"/>
      <c r="M690" s="2353"/>
      <c r="N690" s="2354"/>
      <c r="O690" s="471"/>
      <c r="P690" s="471"/>
      <c r="Q690" s="47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353"/>
      <c r="D691" s="2354"/>
      <c r="E691" s="471"/>
      <c r="F691" s="471"/>
      <c r="G691" s="471"/>
      <c r="H691" s="2353"/>
      <c r="I691" s="2354"/>
      <c r="J691" s="471"/>
      <c r="K691" s="471"/>
      <c r="L691" s="471"/>
      <c r="M691" s="2353"/>
      <c r="N691" s="2354"/>
      <c r="O691" s="471"/>
      <c r="P691" s="471"/>
      <c r="Q691" s="47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353"/>
      <c r="D692" s="2354"/>
      <c r="E692" s="471"/>
      <c r="F692" s="471"/>
      <c r="G692" s="471"/>
      <c r="H692" s="2353"/>
      <c r="I692" s="2354"/>
      <c r="J692" s="471"/>
      <c r="K692" s="471"/>
      <c r="L692" s="471"/>
      <c r="M692" s="2353"/>
      <c r="N692" s="2354"/>
      <c r="O692" s="471"/>
      <c r="P692" s="471"/>
      <c r="Q692" s="47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353"/>
      <c r="D693" s="2354"/>
      <c r="E693" s="471"/>
      <c r="F693" s="471"/>
      <c r="G693" s="471"/>
      <c r="H693" s="2353"/>
      <c r="I693" s="2354"/>
      <c r="J693" s="471"/>
      <c r="K693" s="471"/>
      <c r="L693" s="471"/>
      <c r="M693" s="2353"/>
      <c r="N693" s="2354"/>
      <c r="O693" s="471"/>
      <c r="P693" s="471"/>
      <c r="Q693" s="47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353"/>
      <c r="D694" s="2354"/>
      <c r="E694" s="471"/>
      <c r="F694" s="471"/>
      <c r="G694" s="471"/>
      <c r="H694" s="2353"/>
      <c r="I694" s="2354"/>
      <c r="J694" s="471"/>
      <c r="K694" s="471"/>
      <c r="L694" s="471"/>
      <c r="M694" s="2353"/>
      <c r="N694" s="2354"/>
      <c r="O694" s="471"/>
      <c r="P694" s="471"/>
      <c r="Q694" s="47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71"/>
      <c r="D695" s="471"/>
      <c r="E695" s="471"/>
      <c r="F695" s="471"/>
      <c r="G695" s="471"/>
      <c r="H695" s="471"/>
      <c r="I695" s="471"/>
      <c r="J695" s="471"/>
      <c r="K695" s="471"/>
      <c r="L695" s="471"/>
      <c r="M695" s="471"/>
      <c r="N695" s="471"/>
      <c r="O695" s="471"/>
      <c r="P695" s="471"/>
      <c r="Q695" s="47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71"/>
      <c r="D696" s="471"/>
      <c r="E696" s="471"/>
      <c r="F696" s="471"/>
      <c r="G696" s="471"/>
      <c r="H696" s="471"/>
      <c r="I696" s="471"/>
      <c r="J696" s="471"/>
      <c r="K696" s="471"/>
      <c r="L696" s="471"/>
      <c r="M696" s="471"/>
      <c r="N696" s="471"/>
      <c r="O696" s="471"/>
      <c r="P696" s="471"/>
      <c r="Q696" s="47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71"/>
      <c r="D697" s="471"/>
      <c r="E697" s="471"/>
      <c r="F697" s="471"/>
      <c r="G697" s="471"/>
      <c r="H697" s="471"/>
      <c r="I697" s="471"/>
      <c r="J697" s="471"/>
      <c r="K697" s="471"/>
      <c r="L697" s="471"/>
      <c r="M697" s="471"/>
      <c r="N697" s="471"/>
      <c r="O697" s="471"/>
      <c r="P697" s="471"/>
      <c r="Q697" s="47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71"/>
      <c r="D698" s="471"/>
      <c r="E698" s="471"/>
      <c r="F698" s="471"/>
      <c r="G698" s="471"/>
      <c r="H698" s="471"/>
      <c r="I698" s="471"/>
      <c r="J698" s="471"/>
      <c r="K698" s="471"/>
      <c r="L698" s="471"/>
      <c r="M698" s="471"/>
      <c r="N698" s="471"/>
      <c r="O698" s="471"/>
      <c r="P698" s="471"/>
      <c r="Q698" s="47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71"/>
      <c r="D699" s="471"/>
      <c r="E699" s="471"/>
      <c r="F699" s="471"/>
      <c r="G699" s="471"/>
      <c r="H699" s="471"/>
      <c r="I699" s="471"/>
      <c r="J699" s="471"/>
      <c r="K699" s="471"/>
      <c r="L699" s="471"/>
      <c r="M699" s="471"/>
      <c r="N699" s="471"/>
      <c r="O699" s="471"/>
      <c r="P699" s="471"/>
      <c r="Q699" s="47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1"/>
      <c r="D700" s="471"/>
      <c r="E700" s="471"/>
      <c r="F700" s="471"/>
      <c r="G700" s="471"/>
      <c r="H700" s="471"/>
      <c r="I700" s="471"/>
      <c r="J700" s="471"/>
      <c r="K700" s="471"/>
      <c r="L700" s="471"/>
      <c r="M700" s="471"/>
      <c r="N700" s="471"/>
      <c r="O700" s="471"/>
      <c r="P700" s="471"/>
      <c r="Q700" s="47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87"/>
      <c r="D701" s="487"/>
      <c r="E701" s="487"/>
      <c r="F701" s="487"/>
      <c r="G701" s="487"/>
      <c r="H701" s="487"/>
      <c r="I701" s="487"/>
      <c r="J701" s="487"/>
      <c r="K701" s="487"/>
      <c r="L701" s="487"/>
      <c r="M701" s="487"/>
      <c r="N701" s="487"/>
      <c r="O701" s="487"/>
      <c r="P701" s="487"/>
      <c r="Q701" s="487"/>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87"/>
      <c r="D702" s="487"/>
      <c r="E702" s="487"/>
      <c r="F702" s="487"/>
      <c r="G702" s="487"/>
      <c r="H702" s="487"/>
      <c r="I702" s="487"/>
      <c r="J702" s="487"/>
      <c r="K702" s="487"/>
      <c r="L702" s="487"/>
      <c r="M702" s="487"/>
      <c r="N702" s="487"/>
      <c r="O702" s="487"/>
      <c r="P702" s="487"/>
      <c r="Q702" s="487"/>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87"/>
      <c r="D703" s="487"/>
      <c r="E703" s="487"/>
      <c r="F703" s="487"/>
      <c r="G703" s="487"/>
      <c r="H703" s="487"/>
      <c r="I703" s="487"/>
      <c r="J703" s="487"/>
      <c r="K703" s="487"/>
      <c r="L703" s="487"/>
      <c r="M703" s="487"/>
      <c r="N703" s="487"/>
      <c r="O703" s="487"/>
      <c r="P703" s="487"/>
      <c r="Q703" s="487"/>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87"/>
      <c r="D704" s="487"/>
      <c r="E704" s="487"/>
      <c r="F704" s="487"/>
      <c r="G704" s="487"/>
      <c r="H704" s="487"/>
      <c r="I704" s="487"/>
      <c r="J704" s="487"/>
      <c r="K704" s="487"/>
      <c r="L704" s="487"/>
      <c r="M704" s="487"/>
      <c r="N704" s="487"/>
      <c r="O704" s="487"/>
      <c r="P704" s="487"/>
      <c r="Q704" s="487"/>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87"/>
      <c r="D705" s="487"/>
      <c r="E705" s="487"/>
      <c r="F705" s="487"/>
      <c r="G705" s="487"/>
      <c r="H705" s="487"/>
      <c r="I705" s="487"/>
      <c r="J705" s="487"/>
      <c r="K705" s="487"/>
      <c r="L705" s="487"/>
      <c r="M705" s="487"/>
      <c r="N705" s="487"/>
      <c r="O705" s="487"/>
      <c r="P705" s="487"/>
      <c r="Q705" s="487"/>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87"/>
      <c r="D706" s="487"/>
      <c r="E706" s="487"/>
      <c r="F706" s="487"/>
      <c r="G706" s="487"/>
      <c r="H706" s="487"/>
      <c r="I706" s="487"/>
      <c r="J706" s="487"/>
      <c r="K706" s="487"/>
      <c r="L706" s="487"/>
      <c r="M706" s="487"/>
      <c r="N706" s="487"/>
      <c r="O706" s="487"/>
      <c r="P706" s="487"/>
      <c r="Q706" s="487"/>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87"/>
      <c r="D707" s="487"/>
      <c r="E707" s="487"/>
      <c r="F707" s="487"/>
      <c r="G707" s="487"/>
      <c r="H707" s="487"/>
      <c r="I707" s="487"/>
      <c r="J707" s="487"/>
      <c r="K707" s="487"/>
      <c r="L707" s="487"/>
      <c r="M707" s="487"/>
      <c r="N707" s="487"/>
      <c r="O707" s="487"/>
      <c r="P707" s="487"/>
      <c r="Q707" s="487"/>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87"/>
      <c r="D708" s="487"/>
      <c r="E708" s="487"/>
      <c r="F708" s="487"/>
      <c r="G708" s="487"/>
      <c r="H708" s="487"/>
      <c r="I708" s="487"/>
      <c r="J708" s="487"/>
      <c r="K708" s="487"/>
      <c r="L708" s="487"/>
      <c r="M708" s="487"/>
      <c r="N708" s="487"/>
      <c r="O708" s="487"/>
      <c r="P708" s="487"/>
      <c r="Q708" s="487"/>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87"/>
      <c r="D709" s="487"/>
      <c r="E709" s="487"/>
      <c r="F709" s="487"/>
      <c r="G709" s="487"/>
      <c r="H709" s="487"/>
      <c r="I709" s="487"/>
      <c r="J709" s="487"/>
      <c r="K709" s="487"/>
      <c r="L709" s="487"/>
      <c r="M709" s="487"/>
      <c r="N709" s="487"/>
      <c r="O709" s="487"/>
      <c r="P709" s="487"/>
      <c r="Q709" s="487"/>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87"/>
      <c r="D710" s="487"/>
      <c r="E710" s="487"/>
      <c r="F710" s="487"/>
      <c r="G710" s="487"/>
      <c r="H710" s="487"/>
      <c r="I710" s="487"/>
      <c r="J710" s="487"/>
      <c r="K710" s="487"/>
      <c r="L710" s="487"/>
      <c r="M710" s="487"/>
      <c r="N710" s="487"/>
      <c r="O710" s="487"/>
      <c r="P710" s="487"/>
      <c r="Q710" s="487"/>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87"/>
      <c r="D711" s="487"/>
      <c r="E711" s="487"/>
      <c r="F711" s="487"/>
      <c r="G711" s="487"/>
      <c r="H711" s="487"/>
      <c r="I711" s="487"/>
      <c r="J711" s="487"/>
      <c r="K711" s="487"/>
      <c r="L711" s="487"/>
      <c r="M711" s="487"/>
      <c r="N711" s="487"/>
      <c r="O711" s="487"/>
      <c r="P711" s="487"/>
      <c r="Q711" s="487"/>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87"/>
      <c r="D712" s="487"/>
      <c r="E712" s="487"/>
      <c r="F712" s="487"/>
      <c r="G712" s="487"/>
      <c r="H712" s="487"/>
      <c r="I712" s="487"/>
      <c r="J712" s="487"/>
      <c r="K712" s="487"/>
      <c r="L712" s="487"/>
      <c r="M712" s="487"/>
      <c r="N712" s="487"/>
      <c r="O712" s="487"/>
      <c r="P712" s="487"/>
      <c r="Q712" s="487"/>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87"/>
      <c r="D713" s="487"/>
      <c r="E713" s="487"/>
      <c r="F713" s="487"/>
      <c r="G713" s="487"/>
      <c r="H713" s="487"/>
      <c r="I713" s="487"/>
      <c r="J713" s="487"/>
      <c r="K713" s="487"/>
      <c r="L713" s="487"/>
      <c r="M713" s="487"/>
      <c r="N713" s="487"/>
      <c r="O713" s="487"/>
      <c r="P713" s="487"/>
      <c r="Q713" s="487"/>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87"/>
      <c r="D714" s="487"/>
      <c r="E714" s="487"/>
      <c r="F714" s="487"/>
      <c r="G714" s="487"/>
      <c r="H714" s="487"/>
      <c r="I714" s="487"/>
      <c r="J714" s="487"/>
      <c r="K714" s="487"/>
      <c r="L714" s="487"/>
      <c r="M714" s="487"/>
      <c r="N714" s="487"/>
      <c r="O714" s="487"/>
      <c r="P714" s="487"/>
      <c r="Q714" s="487"/>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87"/>
      <c r="D715" s="487"/>
      <c r="E715" s="487"/>
      <c r="F715" s="487"/>
      <c r="G715" s="487"/>
      <c r="H715" s="487"/>
      <c r="I715" s="487"/>
      <c r="J715" s="487"/>
      <c r="K715" s="487"/>
      <c r="L715" s="487"/>
      <c r="M715" s="487"/>
      <c r="N715" s="487"/>
      <c r="O715" s="487"/>
      <c r="P715" s="487"/>
      <c r="Q715" s="487"/>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87"/>
      <c r="D716" s="487"/>
      <c r="E716" s="487"/>
      <c r="F716" s="487"/>
      <c r="G716" s="487"/>
      <c r="H716" s="487"/>
      <c r="I716" s="487"/>
      <c r="J716" s="487"/>
      <c r="K716" s="487"/>
      <c r="L716" s="487"/>
      <c r="M716" s="487"/>
      <c r="N716" s="487"/>
      <c r="O716" s="487"/>
      <c r="P716" s="487"/>
      <c r="Q716" s="487"/>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87"/>
      <c r="D717" s="487"/>
      <c r="E717" s="487"/>
      <c r="F717" s="487"/>
      <c r="G717" s="487"/>
      <c r="H717" s="487"/>
      <c r="I717" s="487"/>
      <c r="J717" s="487"/>
      <c r="K717" s="487"/>
      <c r="L717" s="487"/>
      <c r="M717" s="487"/>
      <c r="N717" s="487"/>
      <c r="O717" s="487"/>
      <c r="P717" s="487"/>
      <c r="Q717" s="487"/>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87"/>
      <c r="D718" s="487"/>
      <c r="E718" s="487"/>
      <c r="F718" s="487"/>
      <c r="G718" s="487"/>
      <c r="H718" s="487"/>
      <c r="I718" s="487"/>
      <c r="J718" s="487"/>
      <c r="K718" s="487"/>
      <c r="L718" s="487"/>
      <c r="M718" s="487"/>
      <c r="N718" s="487"/>
      <c r="O718" s="487"/>
      <c r="P718" s="487"/>
      <c r="Q718" s="487"/>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87"/>
      <c r="D719" s="487"/>
      <c r="E719" s="487"/>
      <c r="F719" s="487"/>
      <c r="G719" s="487"/>
      <c r="H719" s="487"/>
      <c r="I719" s="487"/>
      <c r="J719" s="487"/>
      <c r="K719" s="487"/>
      <c r="L719" s="487"/>
      <c r="M719" s="487"/>
      <c r="N719" s="487"/>
      <c r="O719" s="487"/>
      <c r="P719" s="487"/>
      <c r="Q719" s="487"/>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87"/>
      <c r="D720" s="487"/>
      <c r="E720" s="487"/>
      <c r="F720" s="487"/>
      <c r="G720" s="487"/>
      <c r="H720" s="487"/>
      <c r="I720" s="487"/>
      <c r="J720" s="487"/>
      <c r="K720" s="487"/>
      <c r="L720" s="487"/>
      <c r="M720" s="487"/>
      <c r="N720" s="487"/>
      <c r="O720" s="487"/>
      <c r="P720" s="487"/>
      <c r="Q720" s="487"/>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87"/>
      <c r="D721" s="487"/>
      <c r="E721" s="487"/>
      <c r="F721" s="487"/>
      <c r="G721" s="487"/>
      <c r="H721" s="487"/>
      <c r="I721" s="487"/>
      <c r="J721" s="487"/>
      <c r="K721" s="487"/>
      <c r="L721" s="487"/>
      <c r="M721" s="487"/>
      <c r="N721" s="487"/>
      <c r="O721" s="487"/>
      <c r="P721" s="487"/>
      <c r="Q721" s="487"/>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87"/>
      <c r="D722" s="487"/>
      <c r="E722" s="487"/>
      <c r="F722" s="487"/>
      <c r="G722" s="487"/>
      <c r="H722" s="487"/>
      <c r="I722" s="487"/>
      <c r="J722" s="487"/>
      <c r="K722" s="487"/>
      <c r="L722" s="487"/>
      <c r="M722" s="487"/>
      <c r="N722" s="487"/>
      <c r="O722" s="487"/>
      <c r="P722" s="487"/>
      <c r="Q722" s="487"/>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87"/>
      <c r="D723" s="487"/>
      <c r="E723" s="487"/>
      <c r="F723" s="487"/>
      <c r="G723" s="487"/>
      <c r="H723" s="487"/>
      <c r="I723" s="487"/>
      <c r="J723" s="487"/>
      <c r="K723" s="487"/>
      <c r="L723" s="487"/>
      <c r="M723" s="487"/>
      <c r="N723" s="487"/>
      <c r="O723" s="487"/>
      <c r="P723" s="487"/>
      <c r="Q723" s="487"/>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87"/>
      <c r="D724" s="487"/>
      <c r="E724" s="487"/>
      <c r="F724" s="487"/>
      <c r="G724" s="487"/>
      <c r="H724" s="487"/>
      <c r="I724" s="487"/>
      <c r="J724" s="487"/>
      <c r="K724" s="487"/>
      <c r="L724" s="487"/>
      <c r="M724" s="487"/>
      <c r="N724" s="487"/>
      <c r="O724" s="487"/>
      <c r="P724" s="487"/>
      <c r="Q724" s="487"/>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87"/>
      <c r="D725" s="487"/>
      <c r="E725" s="487"/>
      <c r="F725" s="487"/>
      <c r="G725" s="487"/>
      <c r="H725" s="487"/>
      <c r="I725" s="487"/>
      <c r="J725" s="487"/>
      <c r="K725" s="487"/>
      <c r="L725" s="487"/>
      <c r="M725" s="487"/>
      <c r="N725" s="487"/>
      <c r="O725" s="487"/>
      <c r="P725" s="487"/>
      <c r="Q725" s="487"/>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87"/>
      <c r="D726" s="487"/>
      <c r="E726" s="487"/>
      <c r="F726" s="487"/>
      <c r="G726" s="487"/>
      <c r="H726" s="487"/>
      <c r="I726" s="487"/>
      <c r="J726" s="487"/>
      <c r="K726" s="487"/>
      <c r="L726" s="487"/>
      <c r="M726" s="487"/>
      <c r="N726" s="487"/>
      <c r="O726" s="487"/>
      <c r="P726" s="487"/>
      <c r="Q726" s="487"/>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87"/>
      <c r="D727" s="487"/>
      <c r="E727" s="487"/>
      <c r="F727" s="487"/>
      <c r="G727" s="487"/>
      <c r="H727" s="487"/>
      <c r="I727" s="487"/>
      <c r="J727" s="487"/>
      <c r="K727" s="487"/>
      <c r="L727" s="487"/>
      <c r="M727" s="487"/>
      <c r="N727" s="487"/>
      <c r="O727" s="487"/>
      <c r="P727" s="487"/>
      <c r="Q727" s="487"/>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87"/>
      <c r="D728" s="487"/>
      <c r="E728" s="487"/>
      <c r="F728" s="487"/>
      <c r="G728" s="487"/>
      <c r="H728" s="487"/>
      <c r="I728" s="487"/>
      <c r="J728" s="487"/>
      <c r="K728" s="487"/>
      <c r="L728" s="487"/>
      <c r="M728" s="487"/>
      <c r="N728" s="487"/>
      <c r="O728" s="487"/>
      <c r="P728" s="487"/>
      <c r="Q728" s="487"/>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87"/>
      <c r="D729" s="487"/>
      <c r="E729" s="487"/>
      <c r="F729" s="487"/>
      <c r="G729" s="487"/>
      <c r="H729" s="487"/>
      <c r="I729" s="487"/>
      <c r="J729" s="487"/>
      <c r="K729" s="487"/>
      <c r="L729" s="487"/>
      <c r="M729" s="487"/>
      <c r="N729" s="487"/>
      <c r="O729" s="487"/>
      <c r="P729" s="487"/>
      <c r="Q729" s="487"/>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87"/>
      <c r="D730" s="487"/>
      <c r="E730" s="487"/>
      <c r="F730" s="487"/>
      <c r="G730" s="487"/>
      <c r="H730" s="487"/>
      <c r="I730" s="487"/>
      <c r="J730" s="487"/>
      <c r="K730" s="487"/>
      <c r="L730" s="487"/>
      <c r="M730" s="487"/>
      <c r="N730" s="487"/>
      <c r="O730" s="487"/>
      <c r="P730" s="487"/>
      <c r="Q730" s="487"/>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87"/>
      <c r="D731" s="487"/>
      <c r="E731" s="487"/>
      <c r="F731" s="487"/>
      <c r="G731" s="487"/>
      <c r="H731" s="487"/>
      <c r="I731" s="487"/>
      <c r="J731" s="487"/>
      <c r="K731" s="487"/>
      <c r="L731" s="487"/>
      <c r="M731" s="487"/>
      <c r="N731" s="487"/>
      <c r="O731" s="487"/>
      <c r="P731" s="487"/>
      <c r="Q731" s="487"/>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87"/>
      <c r="D732" s="487"/>
      <c r="E732" s="487"/>
      <c r="F732" s="487"/>
      <c r="G732" s="487"/>
      <c r="H732" s="487"/>
      <c r="I732" s="487"/>
      <c r="J732" s="487"/>
      <c r="K732" s="487"/>
      <c r="L732" s="487"/>
      <c r="M732" s="487"/>
      <c r="N732" s="487"/>
      <c r="O732" s="487"/>
      <c r="P732" s="487"/>
      <c r="Q732" s="487"/>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87"/>
      <c r="D733" s="487"/>
      <c r="E733" s="487"/>
      <c r="F733" s="487"/>
      <c r="G733" s="487"/>
      <c r="H733" s="487"/>
      <c r="I733" s="487"/>
      <c r="J733" s="487"/>
      <c r="K733" s="487"/>
      <c r="L733" s="487"/>
      <c r="M733" s="487"/>
      <c r="N733" s="487"/>
      <c r="O733" s="487"/>
      <c r="P733" s="487"/>
      <c r="Q733" s="487"/>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87"/>
      <c r="D734" s="487"/>
      <c r="E734" s="487"/>
      <c r="F734" s="487"/>
      <c r="G734" s="487"/>
      <c r="H734" s="487"/>
      <c r="I734" s="487"/>
      <c r="J734" s="487"/>
      <c r="K734" s="487"/>
      <c r="L734" s="487"/>
      <c r="M734" s="487"/>
      <c r="N734" s="487"/>
      <c r="O734" s="487"/>
      <c r="P734" s="487"/>
      <c r="Q734" s="487"/>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87"/>
      <c r="D735" s="487"/>
      <c r="E735" s="487"/>
      <c r="F735" s="487"/>
      <c r="G735" s="487"/>
      <c r="H735" s="487"/>
      <c r="I735" s="487"/>
      <c r="J735" s="487"/>
      <c r="K735" s="487"/>
      <c r="L735" s="487"/>
      <c r="M735" s="487"/>
      <c r="N735" s="487"/>
      <c r="O735" s="487"/>
      <c r="P735" s="487"/>
      <c r="Q735" s="487"/>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87"/>
      <c r="D736" s="487"/>
      <c r="E736" s="487"/>
      <c r="F736" s="487"/>
      <c r="G736" s="487"/>
      <c r="H736" s="487"/>
      <c r="I736" s="487"/>
      <c r="J736" s="487"/>
      <c r="K736" s="487"/>
      <c r="L736" s="487"/>
      <c r="M736" s="487"/>
      <c r="N736" s="487"/>
      <c r="O736" s="487"/>
      <c r="P736" s="487"/>
      <c r="Q736" s="487"/>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87"/>
      <c r="D737" s="487"/>
      <c r="E737" s="487"/>
      <c r="F737" s="487"/>
      <c r="G737" s="487"/>
      <c r="H737" s="487"/>
      <c r="I737" s="487"/>
      <c r="J737" s="487"/>
      <c r="K737" s="487"/>
      <c r="L737" s="487"/>
      <c r="M737" s="487"/>
      <c r="N737" s="487"/>
      <c r="O737" s="487"/>
      <c r="P737" s="487"/>
      <c r="Q737" s="487"/>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87"/>
      <c r="D738" s="487"/>
      <c r="E738" s="487"/>
      <c r="F738" s="487"/>
      <c r="G738" s="487"/>
      <c r="H738" s="487"/>
      <c r="I738" s="487"/>
      <c r="J738" s="487"/>
      <c r="K738" s="487"/>
      <c r="L738" s="487"/>
      <c r="M738" s="487"/>
      <c r="N738" s="487"/>
      <c r="O738" s="487"/>
      <c r="P738" s="487"/>
      <c r="Q738" s="487"/>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87"/>
      <c r="D739" s="487"/>
      <c r="E739" s="487"/>
      <c r="F739" s="487"/>
      <c r="G739" s="487"/>
      <c r="H739" s="487"/>
      <c r="I739" s="487"/>
      <c r="J739" s="487"/>
      <c r="K739" s="487"/>
      <c r="L739" s="487"/>
      <c r="M739" s="487"/>
      <c r="N739" s="487"/>
      <c r="O739" s="487"/>
      <c r="P739" s="487"/>
      <c r="Q739" s="487"/>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87"/>
      <c r="D740" s="487"/>
      <c r="E740" s="487"/>
      <c r="F740" s="487"/>
      <c r="G740" s="487"/>
      <c r="H740" s="487"/>
      <c r="I740" s="487"/>
      <c r="J740" s="487"/>
      <c r="K740" s="487"/>
      <c r="L740" s="487"/>
      <c r="M740" s="487"/>
      <c r="N740" s="487"/>
      <c r="O740" s="487"/>
      <c r="P740" s="487"/>
      <c r="Q740" s="487"/>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87"/>
      <c r="D741" s="487"/>
      <c r="E741" s="487"/>
      <c r="F741" s="487"/>
      <c r="G741" s="487"/>
      <c r="H741" s="487"/>
      <c r="I741" s="487"/>
      <c r="J741" s="487"/>
      <c r="K741" s="487"/>
      <c r="L741" s="487"/>
      <c r="M741" s="487"/>
      <c r="N741" s="487"/>
      <c r="O741" s="487"/>
      <c r="P741" s="487"/>
      <c r="Q741" s="487"/>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87"/>
      <c r="D742" s="487"/>
      <c r="E742" s="487"/>
      <c r="F742" s="487"/>
      <c r="G742" s="487"/>
      <c r="H742" s="487"/>
      <c r="I742" s="487"/>
      <c r="J742" s="487"/>
      <c r="K742" s="487"/>
      <c r="L742" s="487"/>
      <c r="M742" s="487"/>
      <c r="N742" s="487"/>
      <c r="O742" s="487"/>
      <c r="P742" s="487"/>
      <c r="Q742" s="487"/>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87"/>
      <c r="D743" s="487"/>
      <c r="E743" s="487"/>
      <c r="F743" s="487"/>
      <c r="G743" s="487"/>
      <c r="H743" s="487"/>
      <c r="I743" s="487"/>
      <c r="J743" s="487"/>
      <c r="K743" s="487"/>
      <c r="L743" s="487"/>
      <c r="M743" s="487"/>
      <c r="N743" s="487"/>
      <c r="O743" s="487"/>
      <c r="P743" s="487"/>
      <c r="Q743" s="487"/>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87"/>
      <c r="D744" s="487"/>
      <c r="E744" s="487"/>
      <c r="F744" s="487"/>
      <c r="G744" s="487"/>
      <c r="H744" s="487"/>
      <c r="I744" s="487"/>
      <c r="J744" s="487"/>
      <c r="K744" s="487"/>
      <c r="L744" s="487"/>
      <c r="M744" s="487"/>
      <c r="N744" s="487"/>
      <c r="O744" s="487"/>
      <c r="P744" s="487"/>
      <c r="Q744" s="487"/>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87"/>
      <c r="D745" s="487"/>
      <c r="E745" s="487"/>
      <c r="F745" s="487"/>
      <c r="G745" s="487"/>
      <c r="H745" s="487"/>
      <c r="I745" s="487"/>
      <c r="J745" s="487"/>
      <c r="K745" s="487"/>
      <c r="L745" s="487"/>
      <c r="M745" s="487"/>
      <c r="N745" s="487"/>
      <c r="O745" s="487"/>
      <c r="P745" s="487"/>
      <c r="Q745" s="487"/>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87"/>
      <c r="D746" s="487"/>
      <c r="E746" s="487"/>
      <c r="F746" s="487"/>
      <c r="G746" s="487"/>
      <c r="H746" s="487"/>
      <c r="I746" s="487"/>
      <c r="J746" s="487"/>
      <c r="K746" s="487"/>
      <c r="L746" s="487"/>
      <c r="M746" s="487"/>
      <c r="N746" s="487"/>
      <c r="O746" s="487"/>
      <c r="P746" s="487"/>
      <c r="Q746" s="487"/>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87"/>
      <c r="D747" s="487"/>
      <c r="E747" s="487"/>
      <c r="F747" s="487"/>
      <c r="G747" s="487"/>
      <c r="H747" s="487"/>
      <c r="I747" s="487"/>
      <c r="J747" s="487"/>
      <c r="K747" s="487"/>
      <c r="L747" s="487"/>
      <c r="M747" s="487"/>
      <c r="N747" s="487"/>
      <c r="O747" s="487"/>
      <c r="P747" s="487"/>
      <c r="Q747" s="487"/>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87"/>
      <c r="D748" s="487"/>
      <c r="E748" s="487"/>
      <c r="F748" s="487"/>
      <c r="G748" s="487"/>
      <c r="H748" s="487"/>
      <c r="I748" s="487"/>
      <c r="J748" s="487"/>
      <c r="K748" s="487"/>
      <c r="L748" s="487"/>
      <c r="M748" s="487"/>
      <c r="N748" s="487"/>
      <c r="O748" s="487"/>
      <c r="P748" s="487"/>
      <c r="Q748" s="487"/>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87"/>
      <c r="D749" s="487"/>
      <c r="E749" s="487"/>
      <c r="F749" s="487"/>
      <c r="G749" s="487"/>
      <c r="H749" s="487"/>
      <c r="I749" s="487"/>
      <c r="J749" s="487"/>
      <c r="K749" s="487"/>
      <c r="L749" s="487"/>
      <c r="M749" s="487"/>
      <c r="N749" s="487"/>
      <c r="O749" s="487"/>
      <c r="P749" s="487"/>
      <c r="Q749" s="487"/>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87"/>
      <c r="D750" s="487"/>
      <c r="E750" s="487"/>
      <c r="F750" s="487"/>
      <c r="G750" s="487"/>
      <c r="H750" s="487"/>
      <c r="I750" s="487"/>
      <c r="J750" s="487"/>
      <c r="K750" s="487"/>
      <c r="L750" s="487"/>
      <c r="M750" s="487"/>
      <c r="N750" s="487"/>
      <c r="O750" s="487"/>
      <c r="P750" s="487"/>
      <c r="Q750" s="487"/>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87"/>
      <c r="D751" s="487"/>
      <c r="E751" s="487"/>
      <c r="F751" s="487"/>
      <c r="G751" s="487"/>
      <c r="H751" s="487"/>
      <c r="I751" s="487"/>
      <c r="J751" s="487"/>
      <c r="K751" s="487"/>
      <c r="L751" s="487"/>
      <c r="M751" s="487"/>
      <c r="N751" s="487"/>
      <c r="O751" s="487"/>
      <c r="P751" s="487"/>
      <c r="Q751" s="487"/>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87"/>
      <c r="D752" s="487"/>
      <c r="E752" s="487"/>
      <c r="F752" s="487"/>
      <c r="G752" s="487"/>
      <c r="H752" s="487"/>
      <c r="I752" s="487"/>
      <c r="J752" s="487"/>
      <c r="K752" s="487"/>
      <c r="L752" s="487"/>
      <c r="M752" s="487"/>
      <c r="N752" s="487"/>
      <c r="O752" s="487"/>
      <c r="P752" s="487"/>
      <c r="Q752" s="487"/>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87"/>
      <c r="D753" s="487"/>
      <c r="E753" s="487"/>
      <c r="F753" s="487"/>
      <c r="G753" s="487"/>
      <c r="H753" s="487"/>
      <c r="I753" s="487"/>
      <c r="J753" s="487"/>
      <c r="K753" s="487"/>
      <c r="L753" s="487"/>
      <c r="M753" s="487"/>
      <c r="N753" s="487"/>
      <c r="O753" s="487"/>
      <c r="P753" s="487"/>
      <c r="Q753" s="487"/>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87"/>
      <c r="D754" s="487"/>
      <c r="E754" s="487"/>
      <c r="F754" s="487"/>
      <c r="G754" s="487"/>
      <c r="H754" s="487"/>
      <c r="I754" s="487"/>
      <c r="J754" s="487"/>
      <c r="K754" s="487"/>
      <c r="L754" s="487"/>
      <c r="M754" s="487"/>
      <c r="N754" s="487"/>
      <c r="O754" s="487"/>
      <c r="P754" s="487"/>
      <c r="Q754" s="487"/>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87"/>
      <c r="D755" s="487"/>
      <c r="E755" s="487"/>
      <c r="F755" s="487"/>
      <c r="G755" s="487"/>
      <c r="H755" s="487"/>
      <c r="I755" s="487"/>
      <c r="J755" s="487"/>
      <c r="K755" s="487"/>
      <c r="L755" s="487"/>
      <c r="M755" s="487"/>
      <c r="N755" s="487"/>
      <c r="O755" s="487"/>
      <c r="P755" s="487"/>
      <c r="Q755" s="487"/>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87"/>
      <c r="D756" s="487"/>
      <c r="E756" s="487"/>
      <c r="F756" s="487"/>
      <c r="G756" s="487"/>
      <c r="H756" s="487"/>
      <c r="I756" s="487"/>
      <c r="J756" s="487"/>
      <c r="K756" s="487"/>
      <c r="L756" s="487"/>
      <c r="M756" s="487"/>
      <c r="N756" s="487"/>
      <c r="O756" s="487"/>
      <c r="P756" s="487"/>
      <c r="Q756" s="487"/>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87"/>
      <c r="D757" s="487"/>
      <c r="E757" s="487"/>
      <c r="F757" s="487"/>
      <c r="G757" s="487"/>
      <c r="H757" s="487"/>
      <c r="I757" s="487"/>
      <c r="J757" s="487"/>
      <c r="K757" s="487"/>
      <c r="L757" s="487"/>
      <c r="M757" s="487"/>
      <c r="N757" s="487"/>
      <c r="O757" s="487"/>
      <c r="P757" s="487"/>
      <c r="Q757" s="487"/>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87"/>
      <c r="D758" s="487"/>
      <c r="E758" s="487"/>
      <c r="F758" s="487"/>
      <c r="G758" s="487"/>
      <c r="H758" s="487"/>
      <c r="I758" s="487"/>
      <c r="J758" s="487"/>
      <c r="K758" s="487"/>
      <c r="L758" s="487"/>
      <c r="M758" s="487"/>
      <c r="N758" s="487"/>
      <c r="O758" s="487"/>
      <c r="P758" s="487"/>
      <c r="Q758" s="487"/>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87"/>
      <c r="D759" s="487"/>
      <c r="E759" s="487"/>
      <c r="F759" s="487"/>
      <c r="G759" s="487"/>
      <c r="H759" s="487"/>
      <c r="I759" s="487"/>
      <c r="J759" s="487"/>
      <c r="K759" s="487"/>
      <c r="L759" s="487"/>
      <c r="M759" s="487"/>
      <c r="N759" s="487"/>
      <c r="O759" s="487"/>
      <c r="P759" s="487"/>
      <c r="Q759" s="487"/>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87"/>
      <c r="D760" s="487"/>
      <c r="E760" s="487"/>
      <c r="F760" s="487"/>
      <c r="G760" s="487"/>
      <c r="H760" s="487"/>
      <c r="I760" s="487"/>
      <c r="J760" s="487"/>
      <c r="K760" s="487"/>
      <c r="L760" s="487"/>
      <c r="M760" s="487"/>
      <c r="N760" s="487"/>
      <c r="O760" s="487"/>
      <c r="P760" s="487"/>
      <c r="Q760" s="487"/>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87"/>
      <c r="D761" s="487"/>
      <c r="E761" s="487"/>
      <c r="F761" s="487"/>
      <c r="G761" s="487"/>
      <c r="H761" s="487"/>
      <c r="I761" s="487"/>
      <c r="J761" s="487"/>
      <c r="K761" s="487"/>
      <c r="L761" s="487"/>
      <c r="M761" s="487"/>
      <c r="N761" s="487"/>
      <c r="O761" s="487"/>
      <c r="P761" s="487"/>
      <c r="Q761" s="487"/>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87"/>
      <c r="D762" s="487"/>
      <c r="E762" s="487"/>
      <c r="F762" s="487"/>
      <c r="G762" s="487"/>
      <c r="H762" s="487"/>
      <c r="I762" s="487"/>
      <c r="J762" s="487"/>
      <c r="K762" s="487"/>
      <c r="L762" s="487"/>
      <c r="M762" s="487"/>
      <c r="N762" s="487"/>
      <c r="O762" s="487"/>
      <c r="P762" s="487"/>
      <c r="Q762" s="487"/>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87"/>
      <c r="D763" s="487"/>
      <c r="E763" s="487"/>
      <c r="F763" s="487"/>
      <c r="G763" s="487"/>
      <c r="H763" s="487"/>
      <c r="I763" s="487"/>
      <c r="J763" s="487"/>
      <c r="K763" s="487"/>
      <c r="L763" s="487"/>
      <c r="M763" s="487"/>
      <c r="N763" s="487"/>
      <c r="O763" s="487"/>
      <c r="P763" s="487"/>
      <c r="Q763" s="487"/>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87"/>
      <c r="D764" s="487"/>
      <c r="E764" s="487"/>
      <c r="F764" s="487"/>
      <c r="G764" s="487"/>
      <c r="H764" s="487"/>
      <c r="I764" s="487"/>
      <c r="J764" s="487"/>
      <c r="K764" s="487"/>
      <c r="L764" s="487"/>
      <c r="M764" s="487"/>
      <c r="N764" s="487"/>
      <c r="O764" s="487"/>
      <c r="P764" s="487"/>
      <c r="Q764" s="487"/>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87"/>
      <c r="D765" s="487"/>
      <c r="E765" s="487"/>
      <c r="F765" s="487"/>
      <c r="G765" s="487"/>
      <c r="H765" s="487"/>
      <c r="I765" s="487"/>
      <c r="J765" s="487"/>
      <c r="K765" s="487"/>
      <c r="L765" s="487"/>
      <c r="M765" s="487"/>
      <c r="N765" s="487"/>
      <c r="O765" s="487"/>
      <c r="P765" s="487"/>
      <c r="Q765" s="487"/>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87"/>
      <c r="D766" s="487"/>
      <c r="E766" s="487"/>
      <c r="F766" s="487"/>
      <c r="G766" s="487"/>
      <c r="H766" s="487"/>
      <c r="I766" s="487"/>
      <c r="J766" s="487"/>
      <c r="K766" s="487"/>
      <c r="L766" s="487"/>
      <c r="M766" s="487"/>
      <c r="N766" s="487"/>
      <c r="O766" s="487"/>
      <c r="P766" s="487"/>
      <c r="Q766" s="487"/>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87"/>
      <c r="D767" s="487"/>
      <c r="E767" s="487"/>
      <c r="F767" s="487"/>
      <c r="G767" s="487"/>
      <c r="H767" s="487"/>
      <c r="I767" s="487"/>
      <c r="J767" s="487"/>
      <c r="K767" s="487"/>
      <c r="L767" s="487"/>
      <c r="M767" s="487"/>
      <c r="N767" s="487"/>
      <c r="O767" s="487"/>
      <c r="P767" s="487"/>
      <c r="Q767" s="487"/>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87"/>
      <c r="D768" s="487"/>
      <c r="E768" s="487"/>
      <c r="F768" s="487"/>
      <c r="G768" s="487"/>
      <c r="H768" s="487"/>
      <c r="I768" s="487"/>
      <c r="J768" s="487"/>
      <c r="K768" s="487"/>
      <c r="L768" s="487"/>
      <c r="M768" s="487"/>
      <c r="N768" s="487"/>
      <c r="O768" s="487"/>
      <c r="P768" s="487"/>
      <c r="Q768" s="487"/>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87"/>
      <c r="D769" s="487"/>
      <c r="E769" s="487"/>
      <c r="F769" s="487"/>
      <c r="G769" s="487"/>
      <c r="H769" s="487"/>
      <c r="I769" s="487"/>
      <c r="J769" s="487"/>
      <c r="K769" s="487"/>
      <c r="L769" s="487"/>
      <c r="M769" s="487"/>
      <c r="N769" s="487"/>
      <c r="O769" s="487"/>
      <c r="P769" s="487"/>
      <c r="Q769" s="487"/>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87"/>
      <c r="D770" s="487"/>
      <c r="E770" s="487"/>
      <c r="F770" s="487"/>
      <c r="G770" s="487"/>
      <c r="H770" s="487"/>
      <c r="I770" s="487"/>
      <c r="J770" s="487"/>
      <c r="K770" s="487"/>
      <c r="L770" s="487"/>
      <c r="M770" s="487"/>
      <c r="N770" s="487"/>
      <c r="O770" s="487"/>
      <c r="P770" s="487"/>
      <c r="Q770" s="487"/>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87"/>
      <c r="D771" s="487"/>
      <c r="E771" s="487"/>
      <c r="F771" s="487"/>
      <c r="G771" s="487"/>
      <c r="H771" s="487"/>
      <c r="I771" s="487"/>
      <c r="J771" s="487"/>
      <c r="K771" s="487"/>
      <c r="L771" s="487"/>
      <c r="M771" s="487"/>
      <c r="N771" s="487"/>
      <c r="O771" s="487"/>
      <c r="P771" s="487"/>
      <c r="Q771" s="487"/>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87"/>
      <c r="D772" s="487"/>
      <c r="E772" s="487"/>
      <c r="F772" s="487"/>
      <c r="G772" s="487"/>
      <c r="H772" s="487"/>
      <c r="I772" s="487"/>
      <c r="J772" s="487"/>
      <c r="K772" s="487"/>
      <c r="L772" s="487"/>
      <c r="M772" s="487"/>
      <c r="N772" s="487"/>
      <c r="O772" s="487"/>
      <c r="P772" s="487"/>
      <c r="Q772" s="487"/>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87"/>
      <c r="D773" s="487"/>
      <c r="E773" s="487"/>
      <c r="F773" s="487"/>
      <c r="G773" s="487"/>
      <c r="H773" s="487"/>
      <c r="I773" s="487"/>
      <c r="J773" s="487"/>
      <c r="K773" s="487"/>
      <c r="L773" s="487"/>
      <c r="M773" s="487"/>
      <c r="N773" s="487"/>
      <c r="O773" s="487"/>
      <c r="P773" s="487"/>
      <c r="Q773" s="487"/>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87"/>
      <c r="D774" s="487"/>
      <c r="E774" s="487"/>
      <c r="F774" s="487"/>
      <c r="G774" s="487"/>
      <c r="H774" s="487"/>
      <c r="I774" s="487"/>
      <c r="J774" s="487"/>
      <c r="K774" s="487"/>
      <c r="L774" s="487"/>
      <c r="M774" s="487"/>
      <c r="N774" s="487"/>
      <c r="O774" s="487"/>
      <c r="P774" s="487"/>
      <c r="Q774" s="487"/>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87"/>
      <c r="D775" s="487"/>
      <c r="E775" s="487"/>
      <c r="F775" s="487"/>
      <c r="G775" s="487"/>
      <c r="H775" s="487"/>
      <c r="I775" s="487"/>
      <c r="J775" s="487"/>
      <c r="K775" s="487"/>
      <c r="L775" s="487"/>
      <c r="M775" s="487"/>
      <c r="N775" s="487"/>
      <c r="O775" s="487"/>
      <c r="P775" s="487"/>
      <c r="Q775" s="487"/>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87"/>
      <c r="D776" s="487"/>
      <c r="E776" s="487"/>
      <c r="F776" s="487"/>
      <c r="G776" s="487"/>
      <c r="H776" s="487"/>
      <c r="I776" s="487"/>
      <c r="J776" s="487"/>
      <c r="K776" s="487"/>
      <c r="L776" s="487"/>
      <c r="M776" s="487"/>
      <c r="N776" s="487"/>
      <c r="O776" s="487"/>
      <c r="P776" s="487"/>
      <c r="Q776" s="487"/>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87"/>
      <c r="D777" s="487"/>
      <c r="E777" s="487"/>
      <c r="F777" s="487"/>
      <c r="G777" s="487"/>
      <c r="H777" s="487"/>
      <c r="I777" s="487"/>
      <c r="J777" s="487"/>
      <c r="K777" s="487"/>
      <c r="L777" s="487"/>
      <c r="M777" s="487"/>
      <c r="N777" s="487"/>
      <c r="O777" s="487"/>
      <c r="P777" s="487"/>
      <c r="Q777" s="487"/>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87"/>
      <c r="D778" s="487"/>
      <c r="E778" s="487"/>
      <c r="F778" s="487"/>
      <c r="G778" s="487"/>
      <c r="H778" s="487"/>
      <c r="I778" s="487"/>
      <c r="J778" s="487"/>
      <c r="K778" s="487"/>
      <c r="L778" s="487"/>
      <c r="M778" s="487"/>
      <c r="N778" s="487"/>
      <c r="O778" s="487"/>
      <c r="P778" s="487"/>
      <c r="Q778" s="487"/>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87"/>
      <c r="D779" s="487"/>
      <c r="E779" s="487"/>
      <c r="F779" s="487"/>
      <c r="G779" s="487"/>
      <c r="H779" s="487"/>
      <c r="I779" s="487"/>
      <c r="J779" s="487"/>
      <c r="K779" s="487"/>
      <c r="L779" s="487"/>
      <c r="M779" s="487"/>
      <c r="N779" s="487"/>
      <c r="O779" s="487"/>
      <c r="P779" s="487"/>
      <c r="Q779" s="487"/>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87"/>
      <c r="D780" s="487"/>
      <c r="E780" s="487"/>
      <c r="F780" s="487"/>
      <c r="G780" s="487"/>
      <c r="H780" s="487"/>
      <c r="I780" s="487"/>
      <c r="J780" s="487"/>
      <c r="K780" s="487"/>
      <c r="L780" s="487"/>
      <c r="M780" s="487"/>
      <c r="N780" s="487"/>
      <c r="O780" s="487"/>
      <c r="P780" s="487"/>
      <c r="Q780" s="487"/>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87"/>
      <c r="D781" s="487"/>
      <c r="E781" s="487"/>
      <c r="F781" s="487"/>
      <c r="G781" s="487"/>
      <c r="H781" s="487"/>
      <c r="I781" s="487"/>
      <c r="J781" s="487"/>
      <c r="K781" s="487"/>
      <c r="L781" s="487"/>
      <c r="M781" s="487"/>
      <c r="N781" s="487"/>
      <c r="O781" s="487"/>
      <c r="P781" s="487"/>
      <c r="Q781" s="487"/>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87"/>
      <c r="D782" s="487"/>
      <c r="E782" s="487"/>
      <c r="F782" s="487"/>
      <c r="G782" s="487"/>
      <c r="H782" s="487"/>
      <c r="I782" s="487"/>
      <c r="J782" s="487"/>
      <c r="K782" s="487"/>
      <c r="L782" s="487"/>
      <c r="M782" s="487"/>
      <c r="N782" s="487"/>
      <c r="O782" s="487"/>
      <c r="P782" s="487"/>
      <c r="Q782" s="487"/>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87"/>
      <c r="D783" s="487"/>
      <c r="E783" s="487"/>
      <c r="F783" s="487"/>
      <c r="G783" s="487"/>
      <c r="H783" s="487"/>
      <c r="I783" s="487"/>
      <c r="J783" s="487"/>
      <c r="K783" s="487"/>
      <c r="L783" s="487"/>
      <c r="M783" s="487"/>
      <c r="N783" s="487"/>
      <c r="O783" s="487"/>
      <c r="P783" s="487"/>
      <c r="Q783" s="487"/>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87"/>
      <c r="D784" s="487"/>
      <c r="E784" s="487"/>
      <c r="F784" s="487"/>
      <c r="G784" s="487"/>
      <c r="H784" s="487"/>
      <c r="I784" s="487"/>
      <c r="J784" s="487"/>
      <c r="K784" s="487"/>
      <c r="L784" s="487"/>
      <c r="M784" s="487"/>
      <c r="N784" s="487"/>
      <c r="O784" s="487"/>
      <c r="P784" s="487"/>
      <c r="Q784" s="487"/>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87"/>
      <c r="D785" s="487"/>
      <c r="E785" s="487"/>
      <c r="F785" s="487"/>
      <c r="G785" s="487"/>
      <c r="H785" s="487"/>
      <c r="I785" s="487"/>
      <c r="J785" s="487"/>
      <c r="K785" s="487"/>
      <c r="L785" s="487"/>
      <c r="M785" s="487"/>
      <c r="N785" s="487"/>
      <c r="O785" s="487"/>
      <c r="P785" s="487"/>
      <c r="Q785" s="487"/>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87"/>
      <c r="D786" s="487"/>
      <c r="E786" s="487"/>
      <c r="F786" s="487"/>
      <c r="G786" s="487"/>
      <c r="H786" s="487"/>
      <c r="I786" s="487"/>
      <c r="J786" s="487"/>
      <c r="K786" s="487"/>
      <c r="L786" s="487"/>
      <c r="M786" s="487"/>
      <c r="N786" s="487"/>
      <c r="O786" s="487"/>
      <c r="P786" s="487"/>
      <c r="Q786" s="487"/>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87"/>
      <c r="D787" s="487"/>
      <c r="E787" s="487"/>
      <c r="F787" s="487"/>
      <c r="G787" s="487"/>
      <c r="H787" s="487"/>
      <c r="I787" s="487"/>
      <c r="J787" s="487"/>
      <c r="K787" s="487"/>
      <c r="L787" s="487"/>
      <c r="M787" s="487"/>
      <c r="N787" s="487"/>
      <c r="O787" s="487"/>
      <c r="P787" s="487"/>
      <c r="Q787" s="487"/>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87"/>
      <c r="D788" s="487"/>
      <c r="E788" s="487"/>
      <c r="F788" s="487"/>
      <c r="G788" s="487"/>
      <c r="H788" s="487"/>
      <c r="I788" s="487"/>
      <c r="J788" s="487"/>
      <c r="K788" s="487"/>
      <c r="L788" s="487"/>
      <c r="M788" s="487"/>
      <c r="N788" s="487"/>
      <c r="O788" s="487"/>
      <c r="P788" s="487"/>
      <c r="Q788" s="487"/>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87"/>
      <c r="D789" s="487"/>
      <c r="E789" s="487"/>
      <c r="F789" s="487"/>
      <c r="G789" s="487"/>
      <c r="H789" s="487"/>
      <c r="I789" s="487"/>
      <c r="J789" s="487"/>
      <c r="K789" s="487"/>
      <c r="L789" s="487"/>
      <c r="M789" s="487"/>
      <c r="N789" s="487"/>
      <c r="O789" s="487"/>
      <c r="P789" s="487"/>
      <c r="Q789" s="487"/>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87"/>
      <c r="D790" s="487"/>
      <c r="E790" s="487"/>
      <c r="F790" s="487"/>
      <c r="G790" s="487"/>
      <c r="H790" s="487"/>
      <c r="I790" s="487"/>
      <c r="J790" s="487"/>
      <c r="K790" s="487"/>
      <c r="L790" s="487"/>
      <c r="M790" s="487"/>
      <c r="N790" s="487"/>
      <c r="O790" s="487"/>
      <c r="P790" s="487"/>
      <c r="Q790" s="487"/>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87"/>
      <c r="D791" s="487"/>
      <c r="E791" s="487"/>
      <c r="F791" s="487"/>
      <c r="G791" s="487"/>
      <c r="H791" s="487"/>
      <c r="I791" s="487"/>
      <c r="J791" s="487"/>
      <c r="K791" s="487"/>
      <c r="L791" s="487"/>
      <c r="M791" s="487"/>
      <c r="N791" s="487"/>
      <c r="O791" s="487"/>
      <c r="P791" s="487"/>
      <c r="Q791" s="487"/>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87"/>
      <c r="D792" s="487"/>
      <c r="E792" s="487"/>
      <c r="F792" s="487"/>
      <c r="G792" s="487"/>
      <c r="H792" s="487"/>
      <c r="I792" s="487"/>
      <c r="J792" s="487"/>
      <c r="K792" s="487"/>
      <c r="L792" s="487"/>
      <c r="M792" s="487"/>
      <c r="N792" s="487"/>
      <c r="O792" s="487"/>
      <c r="P792" s="487"/>
      <c r="Q792" s="487"/>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87"/>
      <c r="D793" s="487"/>
      <c r="E793" s="487"/>
      <c r="F793" s="487"/>
      <c r="G793" s="487"/>
      <c r="H793" s="487"/>
      <c r="I793" s="487"/>
      <c r="J793" s="487"/>
      <c r="K793" s="487"/>
      <c r="L793" s="487"/>
      <c r="M793" s="487"/>
      <c r="N793" s="487"/>
      <c r="O793" s="487"/>
      <c r="P793" s="487"/>
      <c r="Q793" s="487"/>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87"/>
      <c r="D794" s="487"/>
      <c r="E794" s="487"/>
      <c r="F794" s="487"/>
      <c r="G794" s="487"/>
      <c r="H794" s="487"/>
      <c r="I794" s="487"/>
      <c r="J794" s="487"/>
      <c r="K794" s="487"/>
      <c r="L794" s="487"/>
      <c r="M794" s="487"/>
      <c r="N794" s="487"/>
      <c r="O794" s="487"/>
      <c r="P794" s="487"/>
      <c r="Q794" s="487"/>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87"/>
      <c r="D795" s="487"/>
      <c r="E795" s="487"/>
      <c r="F795" s="487"/>
      <c r="G795" s="487"/>
      <c r="H795" s="487"/>
      <c r="I795" s="487"/>
      <c r="J795" s="487"/>
      <c r="K795" s="487"/>
      <c r="L795" s="487"/>
      <c r="M795" s="487"/>
      <c r="N795" s="487"/>
      <c r="O795" s="487"/>
      <c r="P795" s="487"/>
      <c r="Q795" s="487"/>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87"/>
      <c r="D796" s="487"/>
      <c r="E796" s="487"/>
      <c r="F796" s="487"/>
      <c r="G796" s="487"/>
      <c r="H796" s="487"/>
      <c r="I796" s="487"/>
      <c r="J796" s="487"/>
      <c r="K796" s="487"/>
      <c r="L796" s="487"/>
      <c r="M796" s="487"/>
      <c r="N796" s="487"/>
      <c r="O796" s="487"/>
      <c r="P796" s="487"/>
      <c r="Q796" s="487"/>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87"/>
      <c r="D797" s="487"/>
      <c r="E797" s="487"/>
      <c r="F797" s="487"/>
      <c r="G797" s="487"/>
      <c r="H797" s="487"/>
      <c r="I797" s="487"/>
      <c r="J797" s="487"/>
      <c r="K797" s="487"/>
      <c r="L797" s="487"/>
      <c r="M797" s="487"/>
      <c r="N797" s="487"/>
      <c r="O797" s="487"/>
      <c r="P797" s="487"/>
      <c r="Q797" s="487"/>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87"/>
      <c r="D798" s="487"/>
      <c r="E798" s="487"/>
      <c r="F798" s="487"/>
      <c r="G798" s="487"/>
      <c r="H798" s="487"/>
      <c r="I798" s="487"/>
      <c r="J798" s="487"/>
      <c r="K798" s="487"/>
      <c r="L798" s="487"/>
      <c r="M798" s="487"/>
      <c r="N798" s="487"/>
      <c r="O798" s="487"/>
      <c r="P798" s="487"/>
      <c r="Q798" s="487"/>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87"/>
      <c r="D799" s="487"/>
      <c r="E799" s="487"/>
      <c r="F799" s="487"/>
      <c r="G799" s="487"/>
      <c r="H799" s="487"/>
      <c r="I799" s="487"/>
      <c r="J799" s="487"/>
      <c r="K799" s="487"/>
      <c r="L799" s="487"/>
      <c r="M799" s="487"/>
      <c r="N799" s="487"/>
      <c r="O799" s="487"/>
      <c r="P799" s="487"/>
      <c r="Q799" s="487"/>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87"/>
      <c r="D800" s="487"/>
      <c r="E800" s="487"/>
      <c r="F800" s="487"/>
      <c r="G800" s="487"/>
      <c r="H800" s="487"/>
      <c r="I800" s="487"/>
      <c r="J800" s="487"/>
      <c r="K800" s="487"/>
      <c r="L800" s="487"/>
      <c r="M800" s="487"/>
      <c r="N800" s="487"/>
      <c r="O800" s="487"/>
      <c r="P800" s="487"/>
      <c r="Q800" s="487"/>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87"/>
      <c r="D801" s="487"/>
      <c r="E801" s="487"/>
      <c r="F801" s="487"/>
      <c r="G801" s="487"/>
      <c r="H801" s="487"/>
      <c r="I801" s="487"/>
      <c r="J801" s="487"/>
      <c r="K801" s="487"/>
      <c r="L801" s="487"/>
      <c r="M801" s="487"/>
      <c r="N801" s="487"/>
      <c r="O801" s="487"/>
      <c r="P801" s="487"/>
      <c r="Q801" s="487"/>
    </row>
    <row r="802" ht="25.15" customHeight="true" x14ac:dyDescent="0.2">
      <c r="C802" s="487"/>
      <c r="D802" s="487"/>
      <c r="E802" s="487"/>
      <c r="F802" s="487"/>
      <c r="G802" s="487"/>
      <c r="H802" s="487"/>
      <c r="I802" s="487"/>
      <c r="J802" s="487"/>
      <c r="K802" s="487"/>
      <c r="L802" s="487"/>
      <c r="M802" s="487"/>
      <c r="N802" s="487"/>
      <c r="O802" s="487"/>
      <c r="P802" s="487"/>
      <c r="Q802" s="487"/>
    </row>
    <row r="803" ht="25.15" customHeight="true" x14ac:dyDescent="0.2">
      <c r="C803" s="487"/>
      <c r="D803" s="487"/>
      <c r="E803" s="487"/>
      <c r="F803" s="487"/>
      <c r="G803" s="487"/>
      <c r="H803" s="487"/>
      <c r="I803" s="487"/>
      <c r="J803" s="487"/>
      <c r="K803" s="487"/>
      <c r="L803" s="487"/>
      <c r="M803" s="487"/>
      <c r="N803" s="487"/>
      <c r="O803" s="487"/>
      <c r="P803" s="487"/>
      <c r="Q803" s="487"/>
    </row>
    <row r="804" ht="25.15" customHeight="true" x14ac:dyDescent="0.2">
      <c r="C804" s="487"/>
      <c r="D804" s="487"/>
      <c r="E804" s="487"/>
      <c r="F804" s="487"/>
      <c r="G804" s="487"/>
      <c r="H804" s="487"/>
      <c r="I804" s="487"/>
      <c r="J804" s="487"/>
      <c r="K804" s="487"/>
      <c r="L804" s="487"/>
      <c r="M804" s="487"/>
      <c r="N804" s="487"/>
      <c r="O804" s="487"/>
      <c r="P804" s="487"/>
      <c r="Q804" s="487"/>
    </row>
    <row r="805" ht="25.15" customHeight="true" x14ac:dyDescent="0.2">
      <c r="C805" s="487"/>
      <c r="D805" s="487"/>
      <c r="E805" s="487"/>
      <c r="F805" s="487"/>
      <c r="G805" s="487"/>
      <c r="H805" s="487"/>
      <c r="I805" s="487"/>
      <c r="J805" s="487"/>
      <c r="K805" s="487"/>
      <c r="L805" s="487"/>
      <c r="M805" s="487"/>
      <c r="N805" s="487"/>
      <c r="O805" s="487"/>
      <c r="P805" s="487"/>
      <c r="Q805" s="487"/>
    </row>
    <row r="806" ht="25.15" customHeight="true" x14ac:dyDescent="0.2">
      <c r="C806" s="487"/>
      <c r="D806" s="487"/>
      <c r="E806" s="487"/>
      <c r="F806" s="487"/>
      <c r="G806" s="487"/>
      <c r="H806" s="487"/>
      <c r="I806" s="487"/>
      <c r="J806" s="487"/>
      <c r="K806" s="487"/>
      <c r="L806" s="487"/>
      <c r="M806" s="487"/>
      <c r="N806" s="487"/>
      <c r="O806" s="487"/>
      <c r="P806" s="487"/>
      <c r="Q806" s="487"/>
    </row>
    <row r="807" ht="25.15" customHeight="true" x14ac:dyDescent="0.2">
      <c r="C807" s="487"/>
      <c r="D807" s="487"/>
      <c r="E807" s="487"/>
      <c r="F807" s="487"/>
      <c r="G807" s="487"/>
      <c r="H807" s="487"/>
      <c r="I807" s="487"/>
      <c r="J807" s="487"/>
      <c r="K807" s="487"/>
      <c r="L807" s="487"/>
      <c r="M807" s="487"/>
      <c r="N807" s="487"/>
      <c r="O807" s="487"/>
      <c r="P807" s="487"/>
      <c r="Q807" s="487"/>
    </row>
    <row r="808" ht="25.15" customHeight="true" x14ac:dyDescent="0.2">
      <c r="C808" s="487"/>
      <c r="D808" s="487"/>
      <c r="E808" s="487"/>
      <c r="F808" s="487"/>
      <c r="G808" s="487"/>
      <c r="H808" s="487"/>
      <c r="I808" s="487"/>
      <c r="J808" s="487"/>
      <c r="K808" s="487"/>
      <c r="L808" s="487"/>
      <c r="M808" s="487"/>
      <c r="N808" s="487"/>
      <c r="O808" s="487"/>
      <c r="P808" s="487"/>
      <c r="Q808" s="487"/>
    </row>
    <row r="809" ht="25.15" customHeight="true" x14ac:dyDescent="0.2">
      <c r="C809" s="487"/>
      <c r="D809" s="487"/>
      <c r="E809" s="487"/>
      <c r="F809" s="487"/>
      <c r="G809" s="487"/>
      <c r="H809" s="487"/>
      <c r="I809" s="487"/>
      <c r="J809" s="487"/>
      <c r="K809" s="487"/>
      <c r="L809" s="487"/>
      <c r="M809" s="487"/>
      <c r="N809" s="487"/>
      <c r="O809" s="487"/>
      <c r="P809" s="487"/>
      <c r="Q809" s="487"/>
    </row>
    <row r="810" ht="25.15" customHeight="true" x14ac:dyDescent="0.2">
      <c r="C810" s="487"/>
      <c r="D810" s="487"/>
      <c r="E810" s="487"/>
      <c r="F810" s="487"/>
      <c r="G810" s="487"/>
      <c r="H810" s="487"/>
      <c r="I810" s="487"/>
      <c r="J810" s="487"/>
      <c r="K810" s="487"/>
      <c r="L810" s="487"/>
      <c r="M810" s="487"/>
      <c r="N810" s="487"/>
      <c r="O810" s="487"/>
      <c r="P810" s="487"/>
      <c r="Q810" s="487"/>
    </row>
    <row r="811" ht="25.15" customHeight="true" x14ac:dyDescent="0.2">
      <c r="C811" s="487"/>
      <c r="D811" s="487"/>
      <c r="E811" s="487"/>
      <c r="F811" s="487"/>
      <c r="G811" s="487"/>
      <c r="H811" s="487"/>
      <c r="I811" s="487"/>
      <c r="J811" s="487"/>
      <c r="K811" s="487"/>
      <c r="L811" s="487"/>
      <c r="M811" s="487"/>
      <c r="N811" s="487"/>
      <c r="O811" s="487"/>
      <c r="P811" s="487"/>
      <c r="Q811" s="487"/>
    </row>
    <row r="812" ht="25.15" customHeight="true" x14ac:dyDescent="0.2">
      <c r="C812" s="487"/>
      <c r="D812" s="487"/>
      <c r="E812" s="487"/>
      <c r="F812" s="487"/>
      <c r="G812" s="487"/>
      <c r="H812" s="487"/>
      <c r="I812" s="487"/>
      <c r="J812" s="487"/>
      <c r="K812" s="487"/>
      <c r="L812" s="487"/>
      <c r="M812" s="487"/>
      <c r="N812" s="487"/>
      <c r="O812" s="487"/>
      <c r="P812" s="487"/>
      <c r="Q812" s="487"/>
    </row>
    <row r="813" ht="25.15" customHeight="true" x14ac:dyDescent="0.2">
      <c r="C813" s="487"/>
      <c r="D813" s="487"/>
      <c r="E813" s="487"/>
      <c r="F813" s="487"/>
      <c r="G813" s="487"/>
      <c r="H813" s="487"/>
      <c r="I813" s="487"/>
      <c r="J813" s="487"/>
      <c r="K813" s="487"/>
      <c r="L813" s="487"/>
      <c r="M813" s="487"/>
      <c r="N813" s="487"/>
      <c r="O813" s="487"/>
      <c r="P813" s="487"/>
      <c r="Q813" s="487"/>
    </row>
    <row r="814" ht="25.15" customHeight="true" x14ac:dyDescent="0.2">
      <c r="C814" s="487"/>
      <c r="D814" s="487"/>
      <c r="E814" s="487"/>
      <c r="F814" s="487"/>
      <c r="G814" s="487"/>
      <c r="H814" s="487"/>
      <c r="I814" s="487"/>
      <c r="J814" s="487"/>
      <c r="K814" s="487"/>
      <c r="L814" s="487"/>
      <c r="M814" s="487"/>
      <c r="N814" s="487"/>
      <c r="O814" s="487"/>
      <c r="P814" s="487"/>
      <c r="Q814" s="487"/>
    </row>
    <row r="815" ht="25.15" customHeight="true" x14ac:dyDescent="0.2">
      <c r="C815" s="487"/>
      <c r="D815" s="487"/>
      <c r="E815" s="487"/>
      <c r="F815" s="487"/>
      <c r="G815" s="487"/>
      <c r="H815" s="487"/>
      <c r="I815" s="487"/>
      <c r="J815" s="487"/>
      <c r="K815" s="487"/>
      <c r="L815" s="487"/>
      <c r="M815" s="487"/>
      <c r="N815" s="487"/>
      <c r="O815" s="487"/>
      <c r="P815" s="487"/>
      <c r="Q815" s="487"/>
    </row>
    <row r="816" ht="25.15" customHeight="true" x14ac:dyDescent="0.2">
      <c r="C816" s="487"/>
      <c r="D816" s="487"/>
      <c r="E816" s="487"/>
      <c r="F816" s="487"/>
      <c r="G816" s="487"/>
      <c r="H816" s="487"/>
      <c r="I816" s="487"/>
      <c r="J816" s="487"/>
      <c r="K816" s="487"/>
      <c r="L816" s="487"/>
      <c r="M816" s="487"/>
      <c r="N816" s="487"/>
      <c r="O816" s="487"/>
      <c r="P816" s="487"/>
      <c r="Q816" s="487"/>
    </row>
    <row r="817" ht="25.15" customHeight="true" x14ac:dyDescent="0.2">
      <c r="C817" s="487"/>
      <c r="D817" s="487"/>
      <c r="E817" s="487"/>
      <c r="F817" s="487"/>
      <c r="G817" s="487"/>
      <c r="H817" s="487"/>
      <c r="I817" s="487"/>
      <c r="J817" s="487"/>
      <c r="K817" s="487"/>
      <c r="L817" s="487"/>
      <c r="M817" s="487"/>
      <c r="N817" s="487"/>
      <c r="O817" s="487"/>
      <c r="P817" s="487"/>
      <c r="Q817" s="487"/>
    </row>
    <row r="818" ht="25.15" customHeight="true" x14ac:dyDescent="0.2">
      <c r="C818" s="487"/>
      <c r="D818" s="487"/>
      <c r="E818" s="487"/>
      <c r="F818" s="487"/>
      <c r="G818" s="487"/>
      <c r="H818" s="487"/>
      <c r="I818" s="487"/>
      <c r="J818" s="487"/>
      <c r="K818" s="487"/>
      <c r="L818" s="487"/>
      <c r="M818" s="487"/>
      <c r="N818" s="487"/>
      <c r="O818" s="487"/>
      <c r="P818" s="487"/>
      <c r="Q818" s="487"/>
    </row>
    <row r="819" ht="25.15" customHeight="true" x14ac:dyDescent="0.2">
      <c r="C819" s="487"/>
      <c r="D819" s="487"/>
      <c r="E819" s="487"/>
      <c r="F819" s="487"/>
      <c r="G819" s="487"/>
      <c r="H819" s="487"/>
      <c r="I819" s="487"/>
      <c r="J819" s="487"/>
      <c r="K819" s="487"/>
      <c r="L819" s="487"/>
      <c r="M819" s="487"/>
      <c r="N819" s="487"/>
      <c r="O819" s="487"/>
      <c r="P819" s="487"/>
      <c r="Q819" s="487"/>
    </row>
    <row r="820" ht="25.15" customHeight="true" x14ac:dyDescent="0.2">
      <c r="C820" s="487"/>
      <c r="D820" s="487"/>
      <c r="E820" s="487"/>
      <c r="F820" s="487"/>
      <c r="G820" s="487"/>
      <c r="H820" s="487"/>
      <c r="I820" s="487"/>
      <c r="J820" s="487"/>
      <c r="K820" s="487"/>
      <c r="L820" s="487"/>
      <c r="M820" s="487"/>
      <c r="N820" s="487"/>
      <c r="O820" s="487"/>
      <c r="P820" s="487"/>
      <c r="Q820" s="487"/>
    </row>
    <row r="821" ht="25.15" customHeight="true" x14ac:dyDescent="0.2">
      <c r="C821" s="487"/>
      <c r="D821" s="487"/>
      <c r="E821" s="487"/>
      <c r="F821" s="487"/>
      <c r="G821" s="487"/>
      <c r="H821" s="487"/>
      <c r="I821" s="487"/>
      <c r="J821" s="487"/>
      <c r="K821" s="487"/>
      <c r="L821" s="487"/>
      <c r="M821" s="487"/>
      <c r="N821" s="487"/>
      <c r="O821" s="487"/>
      <c r="P821" s="487"/>
      <c r="Q821" s="487"/>
    </row>
    <row r="822" ht="25.15" customHeight="true" x14ac:dyDescent="0.2">
      <c r="C822" s="487"/>
      <c r="D822" s="487"/>
      <c r="E822" s="487"/>
      <c r="F822" s="487"/>
      <c r="G822" s="487"/>
      <c r="H822" s="487"/>
      <c r="I822" s="487"/>
      <c r="J822" s="487"/>
      <c r="K822" s="487"/>
      <c r="L822" s="487"/>
      <c r="M822" s="487"/>
      <c r="N822" s="487"/>
      <c r="O822" s="487"/>
      <c r="P822" s="487"/>
      <c r="Q822" s="487"/>
    </row>
    <row r="823" ht="25.15" customHeight="true" x14ac:dyDescent="0.2">
      <c r="C823" s="487"/>
      <c r="D823" s="487"/>
      <c r="E823" s="487"/>
      <c r="F823" s="487"/>
      <c r="G823" s="487"/>
      <c r="H823" s="487"/>
      <c r="I823" s="487"/>
      <c r="J823" s="487"/>
      <c r="K823" s="487"/>
      <c r="L823" s="487"/>
      <c r="M823" s="487"/>
      <c r="N823" s="487"/>
      <c r="O823" s="487"/>
      <c r="P823" s="487"/>
      <c r="Q823" s="487"/>
    </row>
    <row r="824" ht="25.15" customHeight="true" x14ac:dyDescent="0.2">
      <c r="C824" s="487"/>
      <c r="D824" s="487"/>
      <c r="E824" s="487"/>
      <c r="F824" s="487"/>
      <c r="G824" s="487"/>
      <c r="H824" s="487"/>
      <c r="I824" s="487"/>
      <c r="J824" s="487"/>
      <c r="K824" s="487"/>
      <c r="L824" s="487"/>
      <c r="M824" s="487"/>
      <c r="N824" s="487"/>
      <c r="O824" s="487"/>
      <c r="P824" s="487"/>
      <c r="Q824" s="487"/>
    </row>
    <row r="825" ht="25.15" customHeight="true" x14ac:dyDescent="0.2">
      <c r="C825" s="487"/>
      <c r="D825" s="487"/>
      <c r="E825" s="487"/>
      <c r="F825" s="487"/>
      <c r="G825" s="487"/>
      <c r="H825" s="487"/>
      <c r="I825" s="487"/>
      <c r="J825" s="487"/>
      <c r="K825" s="487"/>
      <c r="L825" s="487"/>
      <c r="M825" s="487"/>
      <c r="N825" s="487"/>
      <c r="O825" s="487"/>
      <c r="P825" s="487"/>
      <c r="Q825" s="487"/>
    </row>
    <row r="826" ht="25.15" customHeight="true" x14ac:dyDescent="0.2">
      <c r="C826" s="487"/>
      <c r="D826" s="487"/>
      <c r="E826" s="487"/>
      <c r="F826" s="487"/>
      <c r="G826" s="487"/>
      <c r="H826" s="487"/>
      <c r="I826" s="487"/>
      <c r="J826" s="487"/>
      <c r="K826" s="487"/>
      <c r="L826" s="487"/>
      <c r="M826" s="487"/>
      <c r="N826" s="487"/>
      <c r="O826" s="487"/>
      <c r="P826" s="487"/>
      <c r="Q826" s="487"/>
    </row>
    <row r="827" ht="25.15" customHeight="true" x14ac:dyDescent="0.2">
      <c r="C827" s="487"/>
      <c r="D827" s="487"/>
      <c r="E827" s="487"/>
      <c r="F827" s="487"/>
      <c r="G827" s="487"/>
      <c r="H827" s="487"/>
      <c r="I827" s="487"/>
      <c r="J827" s="487"/>
      <c r="K827" s="487"/>
      <c r="L827" s="487"/>
      <c r="M827" s="487"/>
      <c r="N827" s="487"/>
      <c r="O827" s="487"/>
      <c r="P827" s="487"/>
      <c r="Q827" s="487"/>
    </row>
    <row r="828" ht="25.15" customHeight="true" x14ac:dyDescent="0.2">
      <c r="C828" s="487"/>
      <c r="D828" s="487"/>
      <c r="E828" s="487"/>
      <c r="F828" s="487"/>
      <c r="G828" s="487"/>
      <c r="H828" s="487"/>
      <c r="I828" s="487"/>
      <c r="J828" s="487"/>
      <c r="K828" s="487"/>
      <c r="L828" s="487"/>
      <c r="M828" s="487"/>
      <c r="N828" s="487"/>
      <c r="O828" s="487"/>
      <c r="P828" s="487"/>
      <c r="Q828" s="487"/>
    </row>
    <row r="829" ht="25.15" customHeight="true" x14ac:dyDescent="0.2">
      <c r="C829" s="487"/>
      <c r="D829" s="487"/>
      <c r="E829" s="487"/>
      <c r="F829" s="487"/>
      <c r="G829" s="487"/>
      <c r="H829" s="487"/>
      <c r="I829" s="487"/>
      <c r="J829" s="487"/>
      <c r="K829" s="487"/>
      <c r="L829" s="487"/>
      <c r="M829" s="487"/>
      <c r="N829" s="487"/>
      <c r="O829" s="487"/>
      <c r="P829" s="487"/>
      <c r="Q829" s="487"/>
    </row>
    <row r="830" ht="25.15" customHeight="true" x14ac:dyDescent="0.2">
      <c r="C830" s="487"/>
      <c r="D830" s="487"/>
      <c r="E830" s="487"/>
      <c r="F830" s="487"/>
      <c r="G830" s="487"/>
      <c r="H830" s="487"/>
      <c r="I830" s="487"/>
      <c r="J830" s="487"/>
      <c r="K830" s="487"/>
      <c r="L830" s="487"/>
      <c r="M830" s="487"/>
      <c r="N830" s="487"/>
      <c r="O830" s="487"/>
      <c r="P830" s="487"/>
      <c r="Q830" s="487"/>
    </row>
    <row r="831" ht="25.15" customHeight="true" x14ac:dyDescent="0.2">
      <c r="C831" s="487"/>
      <c r="D831" s="487"/>
      <c r="E831" s="487"/>
      <c r="F831" s="487"/>
      <c r="G831" s="487"/>
      <c r="H831" s="487"/>
      <c r="I831" s="487"/>
      <c r="J831" s="487"/>
      <c r="K831" s="487"/>
      <c r="L831" s="487"/>
      <c r="M831" s="487"/>
      <c r="N831" s="487"/>
      <c r="O831" s="487"/>
      <c r="P831" s="487"/>
      <c r="Q831" s="487"/>
    </row>
    <row r="832" ht="25.15" customHeight="true" x14ac:dyDescent="0.2">
      <c r="C832" s="487"/>
      <c r="D832" s="487"/>
      <c r="E832" s="487"/>
      <c r="F832" s="487"/>
      <c r="G832" s="487"/>
      <c r="H832" s="487"/>
      <c r="I832" s="487"/>
      <c r="J832" s="487"/>
      <c r="K832" s="487"/>
      <c r="L832" s="487"/>
      <c r="M832" s="487"/>
      <c r="N832" s="487"/>
      <c r="O832" s="487"/>
      <c r="P832" s="487"/>
      <c r="Q832" s="487"/>
    </row>
    <row r="833" ht="25.15" customHeight="true" x14ac:dyDescent="0.2">
      <c r="C833" s="487"/>
      <c r="D833" s="487"/>
      <c r="E833" s="487"/>
      <c r="F833" s="487"/>
      <c r="G833" s="487"/>
      <c r="H833" s="487"/>
      <c r="I833" s="487"/>
      <c r="J833" s="487"/>
      <c r="K833" s="487"/>
      <c r="L833" s="487"/>
      <c r="M833" s="487"/>
      <c r="N833" s="487"/>
      <c r="O833" s="487"/>
      <c r="P833" s="487"/>
      <c r="Q833" s="487"/>
    </row>
    <row r="834" ht="25.15" customHeight="true" x14ac:dyDescent="0.2">
      <c r="C834" s="487"/>
      <c r="D834" s="487"/>
      <c r="E834" s="487"/>
      <c r="F834" s="487"/>
      <c r="G834" s="487"/>
      <c r="H834" s="487"/>
      <c r="I834" s="487"/>
      <c r="J834" s="487"/>
      <c r="K834" s="487"/>
      <c r="L834" s="487"/>
      <c r="M834" s="487"/>
      <c r="N834" s="487"/>
      <c r="O834" s="487"/>
      <c r="P834" s="487"/>
      <c r="Q834" s="487"/>
    </row>
    <row r="835" ht="25.15" customHeight="true" x14ac:dyDescent="0.2">
      <c r="C835" s="487"/>
      <c r="D835" s="487"/>
      <c r="E835" s="487"/>
      <c r="F835" s="487"/>
      <c r="G835" s="487"/>
      <c r="H835" s="487"/>
      <c r="I835" s="487"/>
      <c r="J835" s="487"/>
      <c r="K835" s="487"/>
      <c r="L835" s="487"/>
      <c r="M835" s="487"/>
      <c r="N835" s="487"/>
      <c r="O835" s="487"/>
      <c r="P835" s="487"/>
      <c r="Q835" s="487"/>
    </row>
    <row r="836" ht="25.15" customHeight="true" x14ac:dyDescent="0.2">
      <c r="C836" s="487"/>
      <c r="D836" s="487"/>
      <c r="E836" s="487"/>
      <c r="F836" s="487"/>
      <c r="G836" s="487"/>
      <c r="H836" s="487"/>
      <c r="I836" s="487"/>
      <c r="J836" s="487"/>
      <c r="K836" s="487"/>
      <c r="L836" s="487"/>
      <c r="M836" s="487"/>
      <c r="N836" s="487"/>
      <c r="O836" s="487"/>
      <c r="P836" s="487"/>
      <c r="Q836" s="487"/>
    </row>
    <row r="837" ht="25.15" customHeight="true" x14ac:dyDescent="0.2">
      <c r="C837" s="487"/>
      <c r="D837" s="487"/>
      <c r="E837" s="487"/>
      <c r="F837" s="487"/>
      <c r="G837" s="487"/>
      <c r="H837" s="487"/>
      <c r="I837" s="487"/>
      <c r="J837" s="487"/>
      <c r="K837" s="487"/>
      <c r="L837" s="487"/>
      <c r="M837" s="487"/>
      <c r="N837" s="487"/>
      <c r="O837" s="487"/>
      <c r="P837" s="487"/>
      <c r="Q837" s="487"/>
    </row>
    <row r="838" ht="25.15" customHeight="true" x14ac:dyDescent="0.2">
      <c r="C838" s="487"/>
      <c r="D838" s="487"/>
      <c r="E838" s="487"/>
      <c r="F838" s="487"/>
      <c r="G838" s="487"/>
      <c r="H838" s="487"/>
      <c r="I838" s="487"/>
      <c r="J838" s="487"/>
      <c r="K838" s="487"/>
      <c r="L838" s="487"/>
      <c r="M838" s="487"/>
      <c r="N838" s="487"/>
      <c r="O838" s="487"/>
      <c r="P838" s="487"/>
      <c r="Q838" s="487"/>
    </row>
    <row r="839" ht="25.15" customHeight="true" x14ac:dyDescent="0.2">
      <c r="C839" s="487"/>
      <c r="D839" s="487"/>
      <c r="E839" s="487"/>
      <c r="F839" s="487"/>
      <c r="G839" s="487"/>
      <c r="H839" s="487"/>
      <c r="I839" s="487"/>
      <c r="J839" s="487"/>
      <c r="K839" s="487"/>
      <c r="L839" s="487"/>
      <c r="M839" s="487"/>
      <c r="N839" s="487"/>
      <c r="O839" s="487"/>
      <c r="P839" s="487"/>
      <c r="Q839" s="487"/>
    </row>
    <row r="840" ht="25.15" customHeight="true" x14ac:dyDescent="0.2">
      <c r="C840" s="487"/>
      <c r="D840" s="487"/>
      <c r="E840" s="487"/>
      <c r="F840" s="487"/>
      <c r="G840" s="487"/>
      <c r="H840" s="487"/>
      <c r="I840" s="487"/>
      <c r="J840" s="487"/>
      <c r="K840" s="487"/>
      <c r="L840" s="487"/>
      <c r="M840" s="487"/>
      <c r="N840" s="487"/>
      <c r="O840" s="487"/>
      <c r="P840" s="487"/>
      <c r="Q840" s="487"/>
    </row>
    <row r="841" ht="25.15" customHeight="true" x14ac:dyDescent="0.2">
      <c r="C841" s="487"/>
      <c r="D841" s="487"/>
      <c r="E841" s="487"/>
      <c r="F841" s="487"/>
      <c r="G841" s="487"/>
      <c r="H841" s="487"/>
      <c r="I841" s="487"/>
      <c r="J841" s="487"/>
      <c r="K841" s="487"/>
      <c r="L841" s="487"/>
      <c r="M841" s="487"/>
      <c r="N841" s="487"/>
      <c r="O841" s="487"/>
      <c r="P841" s="487"/>
      <c r="Q841" s="487"/>
    </row>
    <row r="842" ht="25.15" customHeight="true" x14ac:dyDescent="0.2">
      <c r="C842" s="487"/>
      <c r="D842" s="487"/>
      <c r="E842" s="487"/>
      <c r="F842" s="487"/>
      <c r="G842" s="487"/>
      <c r="H842" s="487"/>
      <c r="I842" s="487"/>
      <c r="J842" s="487"/>
      <c r="K842" s="487"/>
      <c r="L842" s="487"/>
      <c r="M842" s="487"/>
      <c r="N842" s="487"/>
      <c r="O842" s="487"/>
      <c r="P842" s="487"/>
      <c r="Q842" s="487"/>
    </row>
    <row r="843" ht="25.15" customHeight="true" x14ac:dyDescent="0.2">
      <c r="C843" s="487"/>
      <c r="D843" s="487"/>
      <c r="E843" s="487"/>
      <c r="F843" s="487"/>
      <c r="G843" s="487"/>
      <c r="H843" s="487"/>
      <c r="I843" s="487"/>
      <c r="J843" s="487"/>
      <c r="K843" s="487"/>
      <c r="L843" s="487"/>
      <c r="M843" s="487"/>
      <c r="N843" s="487"/>
      <c r="O843" s="487"/>
      <c r="P843" s="487"/>
      <c r="Q843" s="487"/>
    </row>
    <row r="844" ht="25.15" customHeight="true" x14ac:dyDescent="0.2">
      <c r="C844" s="487"/>
      <c r="D844" s="487"/>
      <c r="E844" s="487"/>
      <c r="F844" s="487"/>
      <c r="G844" s="487"/>
      <c r="H844" s="487"/>
      <c r="I844" s="487"/>
      <c r="J844" s="487"/>
      <c r="K844" s="487"/>
      <c r="L844" s="487"/>
      <c r="M844" s="487"/>
      <c r="N844" s="487"/>
      <c r="O844" s="487"/>
      <c r="P844" s="487"/>
      <c r="Q844" s="487"/>
    </row>
    <row r="845" ht="25.15" customHeight="true" x14ac:dyDescent="0.2">
      <c r="C845" s="487"/>
      <c r="D845" s="487"/>
      <c r="E845" s="487"/>
      <c r="F845" s="487"/>
      <c r="G845" s="487"/>
      <c r="H845" s="487"/>
      <c r="I845" s="487"/>
      <c r="J845" s="487"/>
      <c r="K845" s="487"/>
      <c r="L845" s="487"/>
      <c r="M845" s="487"/>
      <c r="N845" s="487"/>
      <c r="O845" s="487"/>
      <c r="P845" s="487"/>
      <c r="Q845" s="487"/>
    </row>
    <row r="846" ht="25.15" customHeight="true" x14ac:dyDescent="0.2">
      <c r="C846" s="487"/>
      <c r="D846" s="487"/>
      <c r="E846" s="487"/>
      <c r="F846" s="487"/>
      <c r="G846" s="487"/>
      <c r="H846" s="487"/>
      <c r="I846" s="487"/>
      <c r="J846" s="487"/>
      <c r="K846" s="487"/>
      <c r="L846" s="487"/>
      <c r="M846" s="487"/>
      <c r="N846" s="487"/>
      <c r="O846" s="487"/>
      <c r="P846" s="487"/>
      <c r="Q846" s="487"/>
    </row>
    <row r="847" ht="25.15" customHeight="true" x14ac:dyDescent="0.2">
      <c r="C847" s="487"/>
      <c r="D847" s="487"/>
      <c r="E847" s="487"/>
      <c r="F847" s="487"/>
      <c r="G847" s="487"/>
      <c r="H847" s="487"/>
      <c r="I847" s="487"/>
      <c r="J847" s="487"/>
      <c r="K847" s="487"/>
      <c r="L847" s="487"/>
      <c r="M847" s="487"/>
      <c r="N847" s="487"/>
      <c r="O847" s="487"/>
      <c r="P847" s="487"/>
      <c r="Q847" s="487"/>
    </row>
    <row r="848" ht="25.15" customHeight="true" x14ac:dyDescent="0.2">
      <c r="C848" s="487"/>
      <c r="D848" s="487"/>
      <c r="E848" s="487"/>
      <c r="F848" s="487"/>
      <c r="G848" s="487"/>
      <c r="H848" s="487"/>
      <c r="I848" s="487"/>
      <c r="J848" s="487"/>
      <c r="K848" s="487"/>
      <c r="L848" s="487"/>
      <c r="M848" s="487"/>
      <c r="N848" s="487"/>
      <c r="O848" s="487"/>
      <c r="P848" s="487"/>
      <c r="Q848" s="487"/>
    </row>
    <row r="849" ht="25.15" customHeight="true" x14ac:dyDescent="0.2">
      <c r="C849" s="487"/>
      <c r="D849" s="487"/>
      <c r="E849" s="487"/>
      <c r="F849" s="487"/>
      <c r="G849" s="487"/>
      <c r="H849" s="487"/>
      <c r="I849" s="487"/>
      <c r="J849" s="487"/>
      <c r="K849" s="487"/>
      <c r="L849" s="487"/>
      <c r="M849" s="487"/>
      <c r="N849" s="487"/>
      <c r="O849" s="487"/>
      <c r="P849" s="487"/>
      <c r="Q849" s="487"/>
    </row>
    <row r="850" ht="25.15" customHeight="true" x14ac:dyDescent="0.2">
      <c r="C850" s="487"/>
      <c r="D850" s="487"/>
      <c r="E850" s="487"/>
      <c r="F850" s="487"/>
      <c r="G850" s="487"/>
      <c r="H850" s="487"/>
      <c r="I850" s="487"/>
      <c r="J850" s="487"/>
      <c r="K850" s="487"/>
      <c r="L850" s="487"/>
      <c r="M850" s="487"/>
      <c r="N850" s="487"/>
      <c r="O850" s="487"/>
      <c r="P850" s="487"/>
      <c r="Q850" s="487"/>
    </row>
    <row r="851" ht="25.15" customHeight="true" x14ac:dyDescent="0.2">
      <c r="C851" s="487"/>
      <c r="D851" s="487"/>
      <c r="E851" s="487"/>
      <c r="F851" s="487"/>
      <c r="G851" s="487"/>
      <c r="H851" s="487"/>
      <c r="I851" s="487"/>
      <c r="J851" s="487"/>
      <c r="K851" s="487"/>
      <c r="L851" s="487"/>
      <c r="M851" s="487"/>
      <c r="N851" s="487"/>
      <c r="O851" s="487"/>
      <c r="P851" s="487"/>
      <c r="Q851" s="487"/>
    </row>
    <row r="852" ht="25.15" customHeight="true" x14ac:dyDescent="0.2">
      <c r="C852" s="487"/>
      <c r="D852" s="487"/>
      <c r="E852" s="487"/>
      <c r="F852" s="487"/>
      <c r="G852" s="487"/>
      <c r="H852" s="487"/>
      <c r="I852" s="487"/>
      <c r="J852" s="487"/>
      <c r="K852" s="487"/>
      <c r="L852" s="487"/>
      <c r="M852" s="487"/>
      <c r="N852" s="487"/>
      <c r="O852" s="487"/>
      <c r="P852" s="487"/>
      <c r="Q852" s="487"/>
    </row>
    <row r="853" ht="25.15" customHeight="true" x14ac:dyDescent="0.2">
      <c r="C853" s="487"/>
      <c r="D853" s="487"/>
      <c r="E853" s="487"/>
      <c r="F853" s="487"/>
      <c r="G853" s="487"/>
      <c r="H853" s="487"/>
      <c r="I853" s="487"/>
      <c r="J853" s="487"/>
      <c r="K853" s="487"/>
      <c r="L853" s="487"/>
      <c r="M853" s="487"/>
      <c r="N853" s="487"/>
      <c r="O853" s="487"/>
      <c r="P853" s="487"/>
      <c r="Q853" s="487"/>
    </row>
    <row r="854" ht="25.15" customHeight="true" x14ac:dyDescent="0.2">
      <c r="C854" s="487"/>
      <c r="D854" s="487"/>
      <c r="E854" s="487"/>
      <c r="F854" s="487"/>
      <c r="G854" s="487"/>
      <c r="H854" s="487"/>
      <c r="I854" s="487"/>
      <c r="J854" s="487"/>
      <c r="K854" s="487"/>
      <c r="L854" s="487"/>
      <c r="M854" s="487"/>
      <c r="N854" s="487"/>
      <c r="O854" s="487"/>
      <c r="P854" s="487"/>
      <c r="Q854" s="487"/>
    </row>
    <row r="855" ht="25.15" customHeight="true" x14ac:dyDescent="0.2">
      <c r="C855" s="487"/>
      <c r="D855" s="487"/>
      <c r="E855" s="487"/>
      <c r="F855" s="487"/>
      <c r="G855" s="487"/>
      <c r="H855" s="487"/>
      <c r="I855" s="487"/>
      <c r="J855" s="487"/>
      <c r="K855" s="487"/>
      <c r="L855" s="487"/>
      <c r="M855" s="487"/>
      <c r="N855" s="487"/>
      <c r="O855" s="487"/>
      <c r="P855" s="487"/>
      <c r="Q855" s="487"/>
    </row>
    <row r="856" ht="25.15" customHeight="true" x14ac:dyDescent="0.2">
      <c r="C856" s="487"/>
      <c r="D856" s="487"/>
      <c r="E856" s="487"/>
      <c r="F856" s="487"/>
      <c r="G856" s="487"/>
      <c r="H856" s="487"/>
      <c r="I856" s="487"/>
      <c r="J856" s="487"/>
      <c r="K856" s="487"/>
      <c r="L856" s="487"/>
      <c r="M856" s="487"/>
      <c r="N856" s="487"/>
      <c r="O856" s="487"/>
      <c r="P856" s="487"/>
      <c r="Q856" s="487"/>
    </row>
    <row r="857" ht="25.15" customHeight="true" x14ac:dyDescent="0.2">
      <c r="C857" s="487"/>
      <c r="D857" s="487"/>
      <c r="E857" s="487"/>
      <c r="F857" s="487"/>
      <c r="G857" s="487"/>
      <c r="H857" s="487"/>
      <c r="I857" s="487"/>
      <c r="J857" s="487"/>
      <c r="K857" s="487"/>
      <c r="L857" s="487"/>
      <c r="M857" s="487"/>
      <c r="N857" s="487"/>
      <c r="O857" s="487"/>
      <c r="P857" s="487"/>
      <c r="Q857" s="487"/>
    </row>
    <row r="858" ht="25.15" customHeight="true" x14ac:dyDescent="0.2">
      <c r="C858" s="487"/>
      <c r="D858" s="487"/>
      <c r="E858" s="487"/>
      <c r="F858" s="487"/>
      <c r="G858" s="487"/>
      <c r="H858" s="487"/>
      <c r="I858" s="487"/>
      <c r="J858" s="487"/>
      <c r="K858" s="487"/>
      <c r="L858" s="487"/>
      <c r="M858" s="487"/>
      <c r="N858" s="487"/>
      <c r="O858" s="487"/>
      <c r="P858" s="487"/>
      <c r="Q858" s="487"/>
    </row>
    <row r="859" ht="25.15" customHeight="true" x14ac:dyDescent="0.2">
      <c r="C859" s="487"/>
      <c r="D859" s="487"/>
      <c r="E859" s="487"/>
      <c r="F859" s="487"/>
      <c r="G859" s="487"/>
      <c r="H859" s="487"/>
      <c r="I859" s="487"/>
      <c r="J859" s="487"/>
      <c r="K859" s="487"/>
      <c r="L859" s="487"/>
      <c r="M859" s="487"/>
      <c r="N859" s="487"/>
      <c r="O859" s="487"/>
      <c r="P859" s="487"/>
      <c r="Q859" s="487"/>
    </row>
    <row r="860" ht="25.15" customHeight="true" x14ac:dyDescent="0.2">
      <c r="C860" s="487"/>
      <c r="D860" s="487"/>
      <c r="E860" s="487"/>
      <c r="F860" s="487"/>
      <c r="G860" s="487"/>
      <c r="H860" s="487"/>
      <c r="I860" s="487"/>
      <c r="J860" s="487"/>
      <c r="K860" s="487"/>
      <c r="L860" s="487"/>
      <c r="M860" s="487"/>
      <c r="N860" s="487"/>
      <c r="O860" s="487"/>
      <c r="P860" s="487"/>
      <c r="Q860" s="487"/>
    </row>
    <row r="861" ht="25.15" customHeight="true" x14ac:dyDescent="0.2">
      <c r="C861" s="487"/>
      <c r="D861" s="487"/>
      <c r="E861" s="487"/>
      <c r="F861" s="487"/>
      <c r="G861" s="487"/>
      <c r="H861" s="487"/>
      <c r="I861" s="487"/>
      <c r="J861" s="487"/>
      <c r="K861" s="487"/>
      <c r="L861" s="487"/>
      <c r="M861" s="487"/>
      <c r="N861" s="487"/>
      <c r="O861" s="487"/>
      <c r="P861" s="487"/>
      <c r="Q861" s="487"/>
    </row>
    <row r="862" ht="25.15" customHeight="true" x14ac:dyDescent="0.2">
      <c r="C862" s="487"/>
      <c r="D862" s="487"/>
      <c r="E862" s="487"/>
      <c r="F862" s="487"/>
      <c r="G862" s="487"/>
      <c r="H862" s="487"/>
      <c r="I862" s="487"/>
      <c r="J862" s="487"/>
      <c r="K862" s="487"/>
      <c r="L862" s="487"/>
      <c r="M862" s="487"/>
      <c r="N862" s="487"/>
      <c r="O862" s="487"/>
      <c r="P862" s="487"/>
      <c r="Q862" s="487"/>
    </row>
    <row r="863" ht="25.15" customHeight="true" x14ac:dyDescent="0.2">
      <c r="C863" s="487"/>
      <c r="D863" s="487"/>
      <c r="E863" s="487"/>
      <c r="F863" s="487"/>
      <c r="G863" s="487"/>
      <c r="H863" s="487"/>
      <c r="I863" s="487"/>
      <c r="J863" s="487"/>
      <c r="K863" s="487"/>
      <c r="L863" s="487"/>
      <c r="M863" s="487"/>
      <c r="N863" s="487"/>
      <c r="O863" s="487"/>
      <c r="P863" s="487"/>
      <c r="Q863" s="487"/>
    </row>
    <row r="864" ht="25.15" customHeight="true" x14ac:dyDescent="0.2">
      <c r="C864" s="487"/>
      <c r="D864" s="487"/>
      <c r="E864" s="487"/>
      <c r="F864" s="487"/>
      <c r="G864" s="487"/>
      <c r="H864" s="487"/>
      <c r="I864" s="487"/>
      <c r="J864" s="487"/>
      <c r="K864" s="487"/>
      <c r="L864" s="487"/>
      <c r="M864" s="487"/>
      <c r="N864" s="487"/>
      <c r="O864" s="487"/>
      <c r="P864" s="487"/>
      <c r="Q864" s="487"/>
    </row>
    <row r="865" ht="25.15" customHeight="true" x14ac:dyDescent="0.2">
      <c r="C865" s="487"/>
      <c r="D865" s="487"/>
      <c r="E865" s="487"/>
      <c r="F865" s="487"/>
      <c r="G865" s="487"/>
      <c r="H865" s="487"/>
      <c r="I865" s="487"/>
      <c r="J865" s="487"/>
      <c r="K865" s="487"/>
      <c r="L865" s="487"/>
      <c r="M865" s="487"/>
      <c r="N865" s="487"/>
      <c r="O865" s="487"/>
      <c r="P865" s="487"/>
      <c r="Q865" s="487"/>
    </row>
    <row r="866" ht="25.15" customHeight="true" x14ac:dyDescent="0.2">
      <c r="C866" s="487"/>
      <c r="D866" s="487"/>
      <c r="E866" s="487"/>
      <c r="F866" s="487"/>
      <c r="G866" s="487"/>
      <c r="H866" s="487"/>
      <c r="I866" s="487"/>
      <c r="J866" s="487"/>
      <c r="K866" s="487"/>
      <c r="L866" s="487"/>
      <c r="M866" s="487"/>
      <c r="N866" s="487"/>
      <c r="O866" s="487"/>
      <c r="P866" s="487"/>
      <c r="Q866" s="487"/>
    </row>
    <row r="867" ht="25.15" customHeight="true" x14ac:dyDescent="0.2">
      <c r="C867" s="487"/>
      <c r="D867" s="487"/>
      <c r="E867" s="487"/>
      <c r="F867" s="487"/>
      <c r="G867" s="487"/>
      <c r="H867" s="487"/>
      <c r="I867" s="487"/>
      <c r="J867" s="487"/>
      <c r="K867" s="487"/>
      <c r="L867" s="487"/>
      <c r="M867" s="487"/>
      <c r="N867" s="487"/>
      <c r="O867" s="487"/>
      <c r="P867" s="487"/>
      <c r="Q867" s="487"/>
    </row>
    <row r="868" ht="25.15" customHeight="true" x14ac:dyDescent="0.2">
      <c r="C868" s="487"/>
      <c r="D868" s="487"/>
      <c r="E868" s="487"/>
      <c r="F868" s="487"/>
      <c r="G868" s="487"/>
      <c r="H868" s="487"/>
      <c r="I868" s="487"/>
      <c r="J868" s="487"/>
      <c r="K868" s="487"/>
      <c r="L868" s="487"/>
      <c r="M868" s="487"/>
      <c r="N868" s="487"/>
      <c r="O868" s="487"/>
      <c r="P868" s="487"/>
      <c r="Q868" s="487"/>
    </row>
    <row r="869" ht="25.15" customHeight="true" x14ac:dyDescent="0.2">
      <c r="C869" s="487"/>
      <c r="D869" s="487"/>
      <c r="E869" s="487"/>
      <c r="F869" s="487"/>
      <c r="G869" s="487"/>
      <c r="H869" s="487"/>
      <c r="I869" s="487"/>
      <c r="J869" s="487"/>
      <c r="K869" s="487"/>
      <c r="L869" s="487"/>
      <c r="M869" s="487"/>
      <c r="N869" s="487"/>
      <c r="O869" s="487"/>
      <c r="P869" s="487"/>
      <c r="Q869" s="487"/>
    </row>
    <row r="870" ht="25.15" customHeight="true" x14ac:dyDescent="0.2">
      <c r="C870" s="487"/>
      <c r="D870" s="487"/>
      <c r="E870" s="487"/>
      <c r="F870" s="487"/>
      <c r="G870" s="487"/>
      <c r="H870" s="487"/>
      <c r="I870" s="487"/>
      <c r="J870" s="487"/>
      <c r="K870" s="487"/>
      <c r="L870" s="487"/>
      <c r="M870" s="487"/>
      <c r="N870" s="487"/>
      <c r="O870" s="487"/>
      <c r="P870" s="487"/>
      <c r="Q870" s="487"/>
    </row>
    <row r="871" ht="25.15" customHeight="true" x14ac:dyDescent="0.2">
      <c r="C871" s="487"/>
      <c r="D871" s="487"/>
      <c r="E871" s="487"/>
      <c r="F871" s="487"/>
      <c r="G871" s="487"/>
      <c r="H871" s="487"/>
      <c r="I871" s="487"/>
      <c r="J871" s="487"/>
      <c r="K871" s="487"/>
      <c r="L871" s="487"/>
      <c r="M871" s="487"/>
      <c r="N871" s="487"/>
      <c r="O871" s="487"/>
      <c r="P871" s="487"/>
      <c r="Q871" s="487"/>
    </row>
    <row r="872" ht="25.15" customHeight="true" x14ac:dyDescent="0.2">
      <c r="C872" s="487"/>
      <c r="D872" s="487"/>
      <c r="E872" s="487"/>
      <c r="F872" s="487"/>
      <c r="G872" s="487"/>
      <c r="H872" s="487"/>
      <c r="I872" s="487"/>
      <c r="J872" s="487"/>
      <c r="K872" s="487"/>
      <c r="L872" s="487"/>
      <c r="M872" s="487"/>
      <c r="N872" s="487"/>
      <c r="O872" s="487"/>
      <c r="P872" s="487"/>
      <c r="Q872" s="487"/>
    </row>
    <row r="873" ht="25.15" customHeight="true" x14ac:dyDescent="0.2">
      <c r="C873" s="487"/>
      <c r="D873" s="487"/>
      <c r="E873" s="487"/>
      <c r="F873" s="487"/>
      <c r="G873" s="487"/>
      <c r="H873" s="487"/>
      <c r="I873" s="487"/>
      <c r="J873" s="487"/>
      <c r="K873" s="487"/>
      <c r="L873" s="487"/>
      <c r="M873" s="487"/>
      <c r="N873" s="487"/>
      <c r="O873" s="487"/>
      <c r="P873" s="487"/>
      <c r="Q873" s="487"/>
    </row>
    <row r="874" ht="25.15" customHeight="true" x14ac:dyDescent="0.2">
      <c r="C874" s="487"/>
      <c r="D874" s="487"/>
      <c r="E874" s="487"/>
      <c r="F874" s="487"/>
      <c r="G874" s="487"/>
      <c r="H874" s="487"/>
      <c r="I874" s="487"/>
      <c r="J874" s="487"/>
      <c r="K874" s="487"/>
      <c r="L874" s="487"/>
      <c r="M874" s="487"/>
      <c r="N874" s="487"/>
      <c r="O874" s="487"/>
      <c r="P874" s="487"/>
      <c r="Q874" s="487"/>
    </row>
    <row r="875" ht="25.15" customHeight="true" x14ac:dyDescent="0.2">
      <c r="C875" s="487"/>
      <c r="D875" s="487"/>
      <c r="E875" s="487"/>
      <c r="F875" s="487"/>
      <c r="G875" s="487"/>
      <c r="H875" s="487"/>
      <c r="I875" s="487"/>
      <c r="J875" s="487"/>
      <c r="K875" s="487"/>
      <c r="L875" s="487"/>
      <c r="M875" s="487"/>
      <c r="N875" s="487"/>
      <c r="O875" s="487"/>
      <c r="P875" s="487"/>
      <c r="Q875" s="487"/>
    </row>
    <row r="876" ht="25.15" customHeight="true" x14ac:dyDescent="0.2">
      <c r="C876" s="487"/>
      <c r="D876" s="487"/>
      <c r="E876" s="487"/>
      <c r="F876" s="487"/>
      <c r="G876" s="487"/>
      <c r="H876" s="487"/>
      <c r="I876" s="487"/>
      <c r="J876" s="487"/>
      <c r="K876" s="487"/>
      <c r="L876" s="487"/>
      <c r="M876" s="487"/>
      <c r="N876" s="487"/>
      <c r="O876" s="487"/>
      <c r="P876" s="487"/>
      <c r="Q876" s="487"/>
    </row>
    <row r="877" ht="25.15" customHeight="true" x14ac:dyDescent="0.2">
      <c r="C877" s="487"/>
      <c r="D877" s="487"/>
      <c r="E877" s="487"/>
      <c r="F877" s="487"/>
      <c r="G877" s="487"/>
      <c r="H877" s="487"/>
      <c r="I877" s="487"/>
      <c r="J877" s="487"/>
      <c r="K877" s="487"/>
      <c r="L877" s="487"/>
      <c r="M877" s="487"/>
      <c r="N877" s="487"/>
      <c r="O877" s="487"/>
      <c r="P877" s="487"/>
      <c r="Q877" s="487"/>
    </row>
    <row r="878" ht="25.15" customHeight="true" x14ac:dyDescent="0.2">
      <c r="C878" s="487"/>
      <c r="D878" s="487"/>
      <c r="E878" s="487"/>
      <c r="F878" s="487"/>
      <c r="G878" s="487"/>
      <c r="H878" s="487"/>
      <c r="I878" s="487"/>
      <c r="J878" s="487"/>
      <c r="K878" s="487"/>
      <c r="L878" s="487"/>
      <c r="M878" s="487"/>
      <c r="N878" s="487"/>
      <c r="O878" s="487"/>
      <c r="P878" s="487"/>
      <c r="Q878" s="487"/>
    </row>
    <row r="879" ht="25.15" customHeight="true" x14ac:dyDescent="0.2">
      <c r="C879" s="487"/>
      <c r="D879" s="487"/>
      <c r="E879" s="487"/>
      <c r="F879" s="487"/>
      <c r="G879" s="487"/>
      <c r="H879" s="487"/>
      <c r="I879" s="487"/>
      <c r="J879" s="487"/>
      <c r="K879" s="487"/>
      <c r="L879" s="487"/>
      <c r="M879" s="487"/>
      <c r="N879" s="487"/>
      <c r="O879" s="487"/>
      <c r="P879" s="487"/>
      <c r="Q879" s="487"/>
    </row>
    <row r="880" ht="25.15" customHeight="true" x14ac:dyDescent="0.2">
      <c r="C880" s="487"/>
      <c r="D880" s="487"/>
      <c r="E880" s="487"/>
      <c r="F880" s="487"/>
      <c r="G880" s="487"/>
      <c r="H880" s="487"/>
      <c r="I880" s="487"/>
      <c r="J880" s="487"/>
      <c r="K880" s="487"/>
      <c r="L880" s="487"/>
      <c r="M880" s="487"/>
      <c r="N880" s="487"/>
      <c r="O880" s="487"/>
      <c r="P880" s="487"/>
      <c r="Q880" s="487"/>
    </row>
    <row r="881" ht="25.15" customHeight="true" x14ac:dyDescent="0.2">
      <c r="C881" s="487"/>
      <c r="D881" s="487"/>
      <c r="E881" s="487"/>
      <c r="F881" s="487"/>
      <c r="G881" s="487"/>
      <c r="H881" s="487"/>
      <c r="I881" s="487"/>
      <c r="J881" s="487"/>
      <c r="K881" s="487"/>
      <c r="L881" s="487"/>
      <c r="M881" s="487"/>
      <c r="N881" s="487"/>
      <c r="O881" s="487"/>
      <c r="P881" s="487"/>
      <c r="Q881" s="487"/>
    </row>
    <row r="882" ht="25.15" customHeight="true" x14ac:dyDescent="0.2">
      <c r="C882" s="487"/>
      <c r="D882" s="487"/>
      <c r="E882" s="487"/>
      <c r="F882" s="487"/>
      <c r="G882" s="487"/>
      <c r="H882" s="487"/>
      <c r="I882" s="487"/>
      <c r="J882" s="487"/>
      <c r="K882" s="487"/>
      <c r="L882" s="487"/>
      <c r="M882" s="487"/>
      <c r="N882" s="487"/>
      <c r="O882" s="487"/>
      <c r="P882" s="487"/>
      <c r="Q882" s="487"/>
    </row>
    <row r="883" ht="25.15" customHeight="true" x14ac:dyDescent="0.2">
      <c r="C883" s="487"/>
      <c r="D883" s="487"/>
      <c r="E883" s="487"/>
      <c r="F883" s="487"/>
      <c r="G883" s="487"/>
      <c r="H883" s="487"/>
      <c r="I883" s="487"/>
      <c r="J883" s="487"/>
      <c r="K883" s="487"/>
      <c r="L883" s="487"/>
      <c r="M883" s="487"/>
      <c r="N883" s="487"/>
      <c r="O883" s="487"/>
      <c r="P883" s="487"/>
      <c r="Q883" s="487"/>
    </row>
    <row r="884" ht="25.15" customHeight="true" x14ac:dyDescent="0.2">
      <c r="C884" s="487"/>
      <c r="D884" s="487"/>
      <c r="E884" s="487"/>
      <c r="F884" s="487"/>
      <c r="G884" s="487"/>
      <c r="H884" s="487"/>
      <c r="I884" s="487"/>
      <c r="J884" s="487"/>
      <c r="K884" s="487"/>
      <c r="L884" s="487"/>
      <c r="M884" s="487"/>
      <c r="N884" s="487"/>
      <c r="O884" s="487"/>
      <c r="P884" s="487"/>
      <c r="Q884" s="487"/>
    </row>
    <row r="885" ht="25.15" customHeight="true" x14ac:dyDescent="0.2">
      <c r="C885" s="487"/>
      <c r="D885" s="487"/>
      <c r="E885" s="487"/>
      <c r="F885" s="487"/>
      <c r="G885" s="487"/>
      <c r="H885" s="487"/>
      <c r="I885" s="487"/>
      <c r="J885" s="487"/>
      <c r="K885" s="487"/>
      <c r="L885" s="487"/>
      <c r="M885" s="487"/>
      <c r="N885" s="487"/>
      <c r="O885" s="487"/>
      <c r="P885" s="487"/>
      <c r="Q885" s="487"/>
    </row>
    <row r="886" ht="25.15" customHeight="true" x14ac:dyDescent="0.2">
      <c r="C886" s="487"/>
      <c r="D886" s="487"/>
      <c r="E886" s="487"/>
      <c r="F886" s="487"/>
      <c r="G886" s="487"/>
      <c r="H886" s="487"/>
      <c r="I886" s="487"/>
      <c r="J886" s="487"/>
      <c r="K886" s="487"/>
      <c r="L886" s="487"/>
      <c r="M886" s="487"/>
      <c r="N886" s="487"/>
      <c r="O886" s="487"/>
      <c r="P886" s="487"/>
      <c r="Q886" s="487"/>
    </row>
    <row r="887" ht="25.15" customHeight="true" x14ac:dyDescent="0.2">
      <c r="C887" s="487"/>
      <c r="D887" s="487"/>
      <c r="E887" s="487"/>
      <c r="F887" s="487"/>
      <c r="G887" s="487"/>
      <c r="H887" s="487"/>
      <c r="I887" s="487"/>
      <c r="J887" s="487"/>
      <c r="K887" s="487"/>
      <c r="L887" s="487"/>
      <c r="M887" s="487"/>
      <c r="N887" s="487"/>
      <c r="O887" s="487"/>
      <c r="P887" s="487"/>
      <c r="Q887" s="487"/>
    </row>
    <row r="888" ht="25.15" customHeight="true" x14ac:dyDescent="0.2">
      <c r="C888" s="487"/>
      <c r="D888" s="487"/>
      <c r="E888" s="487"/>
      <c r="F888" s="487"/>
      <c r="G888" s="487"/>
      <c r="H888" s="487"/>
      <c r="I888" s="487"/>
      <c r="J888" s="487"/>
      <c r="K888" s="487"/>
      <c r="L888" s="487"/>
      <c r="M888" s="487"/>
      <c r="N888" s="487"/>
      <c r="O888" s="487"/>
      <c r="P888" s="487"/>
      <c r="Q888" s="487"/>
    </row>
    <row r="889" ht="25.15" customHeight="true" x14ac:dyDescent="0.2">
      <c r="C889" s="487"/>
      <c r="D889" s="487"/>
      <c r="E889" s="487"/>
      <c r="F889" s="487"/>
      <c r="G889" s="487"/>
      <c r="H889" s="487"/>
      <c r="I889" s="487"/>
      <c r="J889" s="487"/>
      <c r="K889" s="487"/>
      <c r="L889" s="487"/>
      <c r="M889" s="487"/>
      <c r="N889" s="487"/>
      <c r="O889" s="487"/>
      <c r="P889" s="487"/>
      <c r="Q889" s="487"/>
    </row>
    <row r="890" ht="25.15" customHeight="true" x14ac:dyDescent="0.2">
      <c r="C890" s="487"/>
      <c r="D890" s="487"/>
      <c r="E890" s="487"/>
      <c r="F890" s="487"/>
      <c r="G890" s="487"/>
      <c r="H890" s="487"/>
      <c r="I890" s="487"/>
      <c r="J890" s="487"/>
      <c r="K890" s="487"/>
      <c r="L890" s="487"/>
      <c r="M890" s="487"/>
      <c r="N890" s="487"/>
      <c r="O890" s="487"/>
      <c r="P890" s="487"/>
      <c r="Q890" s="487"/>
    </row>
    <row r="891" ht="25.15" customHeight="true" x14ac:dyDescent="0.2">
      <c r="C891" s="487"/>
      <c r="D891" s="487"/>
      <c r="E891" s="487"/>
      <c r="F891" s="487"/>
      <c r="G891" s="487"/>
      <c r="H891" s="487"/>
      <c r="I891" s="487"/>
      <c r="J891" s="487"/>
      <c r="K891" s="487"/>
      <c r="L891" s="487"/>
      <c r="M891" s="487"/>
      <c r="N891" s="487"/>
      <c r="O891" s="487"/>
      <c r="P891" s="487"/>
      <c r="Q891" s="487"/>
    </row>
    <row r="892" ht="25.15" customHeight="true" x14ac:dyDescent="0.2">
      <c r="C892" s="487"/>
      <c r="D892" s="487"/>
      <c r="E892" s="487"/>
      <c r="F892" s="487"/>
      <c r="G892" s="487"/>
      <c r="H892" s="487"/>
      <c r="I892" s="487"/>
      <c r="J892" s="487"/>
      <c r="K892" s="487"/>
      <c r="L892" s="487"/>
      <c r="M892" s="487"/>
      <c r="N892" s="487"/>
      <c r="O892" s="487"/>
      <c r="P892" s="487"/>
      <c r="Q892" s="487"/>
    </row>
    <row r="893" ht="25.15" customHeight="true" x14ac:dyDescent="0.2">
      <c r="C893" s="487"/>
      <c r="D893" s="487"/>
      <c r="E893" s="487"/>
      <c r="F893" s="487"/>
      <c r="G893" s="487"/>
      <c r="H893" s="487"/>
      <c r="I893" s="487"/>
      <c r="J893" s="487"/>
      <c r="K893" s="487"/>
      <c r="L893" s="487"/>
      <c r="M893" s="487"/>
      <c r="N893" s="487"/>
      <c r="O893" s="487"/>
      <c r="P893" s="487"/>
      <c r="Q893" s="487"/>
    </row>
    <row r="894" ht="25.15" customHeight="true" x14ac:dyDescent="0.2">
      <c r="C894" s="487"/>
      <c r="D894" s="487"/>
      <c r="E894" s="487"/>
      <c r="F894" s="487"/>
      <c r="G894" s="487"/>
      <c r="H894" s="487"/>
      <c r="I894" s="487"/>
      <c r="J894" s="487"/>
      <c r="K894" s="487"/>
      <c r="L894" s="487"/>
      <c r="M894" s="487"/>
      <c r="N894" s="487"/>
      <c r="O894" s="487"/>
      <c r="P894" s="487"/>
      <c r="Q894" s="487"/>
    </row>
    <row r="895" ht="25.15" customHeight="true" x14ac:dyDescent="0.2">
      <c r="C895" s="487"/>
      <c r="D895" s="487"/>
      <c r="E895" s="487"/>
      <c r="F895" s="487"/>
      <c r="G895" s="487"/>
      <c r="H895" s="487"/>
      <c r="I895" s="487"/>
      <c r="J895" s="487"/>
      <c r="K895" s="487"/>
      <c r="L895" s="487"/>
      <c r="M895" s="487"/>
      <c r="N895" s="487"/>
      <c r="O895" s="487"/>
      <c r="P895" s="487"/>
      <c r="Q895" s="487"/>
    </row>
    <row r="896" ht="25.15" customHeight="true" x14ac:dyDescent="0.2">
      <c r="C896" s="487"/>
      <c r="D896" s="487"/>
      <c r="E896" s="487"/>
      <c r="F896" s="487"/>
      <c r="G896" s="487"/>
      <c r="H896" s="487"/>
      <c r="I896" s="487"/>
      <c r="J896" s="487"/>
      <c r="K896" s="487"/>
      <c r="L896" s="487"/>
      <c r="M896" s="487"/>
      <c r="N896" s="487"/>
      <c r="O896" s="487"/>
      <c r="P896" s="487"/>
      <c r="Q896" s="487"/>
    </row>
    <row r="897" ht="25.15" customHeight="true" x14ac:dyDescent="0.2">
      <c r="C897" s="487"/>
      <c r="D897" s="487"/>
      <c r="E897" s="487"/>
      <c r="F897" s="487"/>
      <c r="G897" s="487"/>
      <c r="H897" s="487"/>
      <c r="I897" s="487"/>
      <c r="J897" s="487"/>
      <c r="K897" s="487"/>
      <c r="L897" s="487"/>
      <c r="M897" s="487"/>
      <c r="N897" s="487"/>
      <c r="O897" s="487"/>
      <c r="P897" s="487"/>
      <c r="Q897" s="487"/>
    </row>
    <row r="898" ht="25.15" customHeight="true" x14ac:dyDescent="0.2">
      <c r="C898" s="487"/>
      <c r="D898" s="487"/>
      <c r="E898" s="487"/>
      <c r="F898" s="487"/>
      <c r="G898" s="487"/>
      <c r="H898" s="487"/>
      <c r="I898" s="487"/>
      <c r="J898" s="487"/>
      <c r="K898" s="487"/>
      <c r="L898" s="487"/>
      <c r="M898" s="487"/>
      <c r="N898" s="487"/>
      <c r="O898" s="487"/>
      <c r="P898" s="487"/>
      <c r="Q898" s="487"/>
    </row>
    <row r="899" ht="25.15" customHeight="true" x14ac:dyDescent="0.2">
      <c r="C899" s="487"/>
      <c r="D899" s="487"/>
      <c r="E899" s="487"/>
      <c r="F899" s="487"/>
      <c r="G899" s="487"/>
      <c r="H899" s="487"/>
      <c r="I899" s="487"/>
      <c r="J899" s="487"/>
      <c r="K899" s="487"/>
      <c r="L899" s="487"/>
      <c r="M899" s="487"/>
      <c r="N899" s="487"/>
      <c r="O899" s="487"/>
      <c r="P899" s="487"/>
      <c r="Q899" s="487"/>
    </row>
    <row r="900" ht="25.15" customHeight="true" x14ac:dyDescent="0.2">
      <c r="C900" s="487"/>
      <c r="D900" s="487"/>
      <c r="E900" s="487"/>
      <c r="F900" s="487"/>
      <c r="G900" s="487"/>
      <c r="H900" s="487"/>
      <c r="I900" s="487"/>
      <c r="J900" s="487"/>
      <c r="K900" s="487"/>
      <c r="L900" s="487"/>
      <c r="M900" s="487"/>
      <c r="N900" s="487"/>
      <c r="O900" s="487"/>
      <c r="P900" s="487"/>
      <c r="Q900" s="487"/>
    </row>
    <row r="901" ht="25.15" customHeight="true" x14ac:dyDescent="0.2">
      <c r="C901" s="487"/>
      <c r="D901" s="487"/>
      <c r="E901" s="487"/>
      <c r="F901" s="487"/>
      <c r="G901" s="487"/>
      <c r="H901" s="487"/>
      <c r="I901" s="487"/>
      <c r="J901" s="487"/>
      <c r="K901" s="487"/>
      <c r="L901" s="487"/>
      <c r="M901" s="487"/>
      <c r="N901" s="487"/>
      <c r="O901" s="487"/>
      <c r="P901" s="487"/>
      <c r="Q901" s="487"/>
    </row>
    <row r="902" ht="25.15" customHeight="true" x14ac:dyDescent="0.2">
      <c r="C902" s="487"/>
      <c r="D902" s="487"/>
      <c r="E902" s="487"/>
      <c r="F902" s="487"/>
      <c r="G902" s="487"/>
      <c r="H902" s="487"/>
      <c r="I902" s="487"/>
      <c r="J902" s="487"/>
      <c r="K902" s="487"/>
      <c r="L902" s="487"/>
      <c r="M902" s="487"/>
      <c r="N902" s="487"/>
      <c r="O902" s="487"/>
      <c r="P902" s="487"/>
      <c r="Q902" s="487"/>
    </row>
    <row r="903" ht="25.15" customHeight="true" x14ac:dyDescent="0.2">
      <c r="C903" s="487"/>
      <c r="D903" s="487"/>
      <c r="E903" s="487"/>
      <c r="F903" s="487"/>
      <c r="G903" s="487"/>
      <c r="H903" s="487"/>
      <c r="I903" s="487"/>
      <c r="J903" s="487"/>
      <c r="K903" s="487"/>
      <c r="L903" s="487"/>
      <c r="M903" s="487"/>
      <c r="N903" s="487"/>
      <c r="O903" s="487"/>
      <c r="P903" s="487"/>
      <c r="Q903" s="487"/>
    </row>
    <row r="904" ht="25.15" customHeight="true" x14ac:dyDescent="0.2">
      <c r="C904" s="487"/>
      <c r="D904" s="487"/>
      <c r="E904" s="487"/>
      <c r="F904" s="487"/>
      <c r="G904" s="487"/>
      <c r="H904" s="487"/>
      <c r="I904" s="487"/>
      <c r="J904" s="487"/>
      <c r="K904" s="487"/>
      <c r="L904" s="487"/>
      <c r="M904" s="487"/>
      <c r="N904" s="487"/>
      <c r="O904" s="487"/>
      <c r="P904" s="487"/>
      <c r="Q904" s="487"/>
    </row>
    <row r="905" ht="25.15" customHeight="true" x14ac:dyDescent="0.2">
      <c r="C905" s="487"/>
      <c r="D905" s="487"/>
      <c r="E905" s="487"/>
      <c r="F905" s="487"/>
      <c r="G905" s="487"/>
      <c r="H905" s="487"/>
      <c r="I905" s="487"/>
      <c r="J905" s="487"/>
      <c r="K905" s="487"/>
      <c r="L905" s="487"/>
      <c r="M905" s="487"/>
      <c r="N905" s="487"/>
      <c r="O905" s="487"/>
      <c r="P905" s="487"/>
      <c r="Q905" s="487"/>
    </row>
    <row r="906" ht="25.15" customHeight="true" x14ac:dyDescent="0.2">
      <c r="C906" s="487"/>
      <c r="D906" s="487"/>
      <c r="E906" s="487"/>
      <c r="F906" s="487"/>
      <c r="G906" s="487"/>
      <c r="H906" s="487"/>
      <c r="I906" s="487"/>
      <c r="J906" s="487"/>
      <c r="K906" s="487"/>
      <c r="L906" s="487"/>
      <c r="M906" s="487"/>
      <c r="N906" s="487"/>
      <c r="O906" s="487"/>
      <c r="P906" s="487"/>
      <c r="Q906" s="487"/>
    </row>
    <row r="907" ht="25.15" customHeight="true" x14ac:dyDescent="0.2">
      <c r="C907" s="487"/>
      <c r="D907" s="487"/>
      <c r="E907" s="487"/>
      <c r="F907" s="487"/>
      <c r="G907" s="487"/>
      <c r="H907" s="487"/>
      <c r="I907" s="487"/>
      <c r="J907" s="487"/>
      <c r="K907" s="487"/>
      <c r="L907" s="487"/>
      <c r="M907" s="487"/>
      <c r="N907" s="487"/>
      <c r="O907" s="487"/>
      <c r="P907" s="487"/>
      <c r="Q907" s="487"/>
    </row>
    <row r="908" ht="25.15" customHeight="true" x14ac:dyDescent="0.2">
      <c r="C908" s="487"/>
      <c r="D908" s="487"/>
      <c r="E908" s="487"/>
      <c r="F908" s="487"/>
      <c r="G908" s="487"/>
      <c r="H908" s="487"/>
      <c r="I908" s="487"/>
      <c r="J908" s="487"/>
      <c r="K908" s="487"/>
      <c r="L908" s="487"/>
      <c r="M908" s="487"/>
      <c r="N908" s="487"/>
      <c r="O908" s="487"/>
      <c r="P908" s="487"/>
      <c r="Q908" s="487"/>
    </row>
    <row r="909" ht="25.15" customHeight="true" x14ac:dyDescent="0.2">
      <c r="C909" s="487"/>
      <c r="D909" s="487"/>
      <c r="E909" s="487"/>
      <c r="F909" s="487"/>
      <c r="G909" s="487"/>
      <c r="H909" s="487"/>
      <c r="I909" s="487"/>
      <c r="J909" s="487"/>
      <c r="K909" s="487"/>
      <c r="L909" s="487"/>
      <c r="M909" s="487"/>
      <c r="N909" s="487"/>
      <c r="O909" s="487"/>
      <c r="P909" s="487"/>
      <c r="Q909" s="487"/>
    </row>
    <row r="910" ht="25.15" customHeight="true" x14ac:dyDescent="0.2">
      <c r="C910" s="487"/>
      <c r="D910" s="487"/>
      <c r="E910" s="487"/>
      <c r="F910" s="487"/>
      <c r="G910" s="487"/>
      <c r="H910" s="487"/>
      <c r="I910" s="487"/>
      <c r="J910" s="487"/>
      <c r="K910" s="487"/>
      <c r="L910" s="487"/>
      <c r="M910" s="487"/>
      <c r="N910" s="487"/>
      <c r="O910" s="487"/>
      <c r="P910" s="487"/>
      <c r="Q910" s="487"/>
    </row>
    <row r="911" ht="25.15" customHeight="true" x14ac:dyDescent="0.2">
      <c r="C911" s="487"/>
      <c r="D911" s="487"/>
      <c r="E911" s="487"/>
      <c r="F911" s="487"/>
      <c r="G911" s="487"/>
      <c r="H911" s="487"/>
      <c r="I911" s="487"/>
      <c r="J911" s="487"/>
      <c r="K911" s="487"/>
      <c r="L911" s="487"/>
      <c r="M911" s="487"/>
      <c r="N911" s="487"/>
      <c r="O911" s="487"/>
      <c r="P911" s="487"/>
      <c r="Q911" s="487"/>
    </row>
    <row r="912" ht="25.15" customHeight="true" x14ac:dyDescent="0.2">
      <c r="C912" s="487"/>
      <c r="D912" s="487"/>
      <c r="E912" s="487"/>
      <c r="F912" s="487"/>
      <c r="G912" s="487"/>
      <c r="H912" s="487"/>
      <c r="I912" s="487"/>
      <c r="J912" s="487"/>
      <c r="K912" s="487"/>
      <c r="L912" s="487"/>
      <c r="M912" s="487"/>
      <c r="N912" s="487"/>
      <c r="O912" s="487"/>
      <c r="P912" s="487"/>
      <c r="Q912" s="487"/>
    </row>
    <row r="913" ht="25.15" customHeight="true" x14ac:dyDescent="0.2">
      <c r="C913" s="487"/>
      <c r="D913" s="487"/>
      <c r="E913" s="487"/>
      <c r="F913" s="487"/>
      <c r="G913" s="487"/>
      <c r="H913" s="487"/>
      <c r="I913" s="487"/>
      <c r="J913" s="487"/>
      <c r="K913" s="487"/>
      <c r="L913" s="487"/>
      <c r="M913" s="487"/>
      <c r="N913" s="487"/>
      <c r="O913" s="487"/>
      <c r="P913" s="487"/>
      <c r="Q913" s="487"/>
    </row>
    <row r="914" ht="25.15" customHeight="true" x14ac:dyDescent="0.2">
      <c r="C914" s="487"/>
      <c r="D914" s="487"/>
      <c r="E914" s="487"/>
      <c r="F914" s="487"/>
      <c r="G914" s="487"/>
      <c r="H914" s="487"/>
      <c r="I914" s="487"/>
      <c r="J914" s="487"/>
      <c r="K914" s="487"/>
      <c r="L914" s="487"/>
      <c r="M914" s="487"/>
      <c r="N914" s="487"/>
      <c r="O914" s="487"/>
      <c r="P914" s="487"/>
      <c r="Q914" s="487"/>
    </row>
    <row r="915" ht="25.15" customHeight="true" x14ac:dyDescent="0.2">
      <c r="C915" s="487"/>
      <c r="D915" s="487"/>
      <c r="E915" s="487"/>
      <c r="F915" s="487"/>
      <c r="G915" s="487"/>
      <c r="H915" s="487"/>
      <c r="I915" s="487"/>
      <c r="J915" s="487"/>
      <c r="K915" s="487"/>
      <c r="L915" s="487"/>
      <c r="M915" s="487"/>
      <c r="N915" s="487"/>
      <c r="O915" s="487"/>
      <c r="P915" s="487"/>
      <c r="Q915" s="487"/>
    </row>
    <row r="916" ht="25.15" customHeight="true" x14ac:dyDescent="0.2">
      <c r="C916" s="487"/>
      <c r="D916" s="487"/>
      <c r="E916" s="487"/>
      <c r="F916" s="487"/>
      <c r="G916" s="487"/>
      <c r="H916" s="487"/>
      <c r="I916" s="487"/>
      <c r="J916" s="487"/>
      <c r="K916" s="487"/>
      <c r="L916" s="487"/>
      <c r="M916" s="487"/>
      <c r="N916" s="487"/>
      <c r="O916" s="487"/>
      <c r="P916" s="487"/>
      <c r="Q916" s="487"/>
    </row>
    <row r="917" ht="25.15" customHeight="true" x14ac:dyDescent="0.2">
      <c r="C917" s="487"/>
      <c r="D917" s="487"/>
      <c r="E917" s="487"/>
      <c r="F917" s="487"/>
      <c r="G917" s="487"/>
      <c r="H917" s="487"/>
      <c r="I917" s="487"/>
      <c r="J917" s="487"/>
      <c r="K917" s="487"/>
      <c r="L917" s="487"/>
      <c r="M917" s="487"/>
      <c r="N917" s="487"/>
      <c r="O917" s="487"/>
      <c r="P917" s="487"/>
      <c r="Q917" s="487"/>
    </row>
    <row r="918" ht="25.15" customHeight="true" x14ac:dyDescent="0.2">
      <c r="C918" s="487"/>
      <c r="D918" s="487"/>
      <c r="E918" s="487"/>
      <c r="F918" s="487"/>
      <c r="G918" s="487"/>
      <c r="H918" s="487"/>
      <c r="I918" s="487"/>
      <c r="J918" s="487"/>
      <c r="K918" s="487"/>
      <c r="L918" s="487"/>
      <c r="M918" s="487"/>
      <c r="N918" s="487"/>
      <c r="O918" s="487"/>
      <c r="P918" s="487"/>
      <c r="Q918" s="487"/>
    </row>
    <row r="919" ht="25.15" customHeight="true" x14ac:dyDescent="0.2">
      <c r="C919" s="487"/>
      <c r="D919" s="487"/>
      <c r="E919" s="487"/>
      <c r="F919" s="487"/>
      <c r="G919" s="487"/>
      <c r="H919" s="487"/>
      <c r="I919" s="487"/>
      <c r="J919" s="487"/>
      <c r="K919" s="487"/>
      <c r="L919" s="487"/>
      <c r="M919" s="487"/>
      <c r="N919" s="487"/>
      <c r="O919" s="487"/>
      <c r="P919" s="487"/>
      <c r="Q919" s="487"/>
    </row>
    <row r="920" ht="25.15" customHeight="true" x14ac:dyDescent="0.2">
      <c r="C920" s="487"/>
      <c r="D920" s="487"/>
      <c r="E920" s="487"/>
      <c r="F920" s="487"/>
      <c r="G920" s="487"/>
      <c r="H920" s="487"/>
      <c r="I920" s="487"/>
      <c r="J920" s="487"/>
      <c r="K920" s="487"/>
      <c r="L920" s="487"/>
      <c r="M920" s="487"/>
      <c r="N920" s="487"/>
      <c r="O920" s="487"/>
      <c r="P920" s="487"/>
      <c r="Q920" s="487"/>
    </row>
    <row r="921" ht="25.15" customHeight="true" x14ac:dyDescent="0.2">
      <c r="C921" s="487"/>
      <c r="D921" s="487"/>
      <c r="E921" s="487"/>
      <c r="F921" s="487"/>
      <c r="G921" s="487"/>
      <c r="H921" s="487"/>
      <c r="I921" s="487"/>
      <c r="J921" s="487"/>
      <c r="K921" s="487"/>
      <c r="L921" s="487"/>
      <c r="M921" s="487"/>
      <c r="N921" s="487"/>
      <c r="O921" s="487"/>
      <c r="P921" s="487"/>
      <c r="Q921" s="487"/>
    </row>
    <row r="922" ht="25.15" customHeight="true" x14ac:dyDescent="0.2">
      <c r="C922" s="487"/>
      <c r="D922" s="487"/>
      <c r="E922" s="487"/>
      <c r="F922" s="487"/>
      <c r="G922" s="487"/>
      <c r="H922" s="487"/>
      <c r="I922" s="487"/>
      <c r="J922" s="487"/>
      <c r="K922" s="487"/>
      <c r="L922" s="487"/>
      <c r="M922" s="487"/>
      <c r="N922" s="487"/>
      <c r="O922" s="487"/>
      <c r="P922" s="487"/>
      <c r="Q922" s="487"/>
    </row>
    <row r="923" ht="25.15" customHeight="true" x14ac:dyDescent="0.2">
      <c r="C923" s="487"/>
      <c r="D923" s="487"/>
      <c r="E923" s="487"/>
      <c r="F923" s="487"/>
      <c r="G923" s="487"/>
      <c r="H923" s="487"/>
      <c r="I923" s="487"/>
      <c r="J923" s="487"/>
      <c r="K923" s="487"/>
      <c r="L923" s="487"/>
      <c r="M923" s="487"/>
      <c r="N923" s="487"/>
      <c r="O923" s="487"/>
      <c r="P923" s="487"/>
      <c r="Q923" s="487"/>
    </row>
    <row r="924" ht="25.15" customHeight="true" x14ac:dyDescent="0.2">
      <c r="C924" s="487"/>
      <c r="D924" s="487"/>
      <c r="E924" s="487"/>
      <c r="F924" s="487"/>
      <c r="G924" s="487"/>
      <c r="H924" s="487"/>
      <c r="I924" s="487"/>
      <c r="J924" s="487"/>
      <c r="K924" s="487"/>
      <c r="L924" s="487"/>
      <c r="M924" s="487"/>
      <c r="N924" s="487"/>
      <c r="O924" s="487"/>
      <c r="P924" s="487"/>
      <c r="Q924" s="487"/>
    </row>
    <row r="925" ht="25.15" customHeight="true" x14ac:dyDescent="0.2">
      <c r="C925" s="487"/>
      <c r="D925" s="487"/>
      <c r="E925" s="487"/>
      <c r="F925" s="487"/>
      <c r="G925" s="487"/>
      <c r="H925" s="487"/>
      <c r="I925" s="487"/>
      <c r="J925" s="487"/>
      <c r="K925" s="487"/>
      <c r="L925" s="487"/>
      <c r="M925" s="487"/>
      <c r="N925" s="487"/>
      <c r="O925" s="487"/>
      <c r="P925" s="487"/>
      <c r="Q925" s="487"/>
    </row>
    <row r="926" ht="25.15" customHeight="true" x14ac:dyDescent="0.2">
      <c r="C926" s="487"/>
      <c r="D926" s="487"/>
      <c r="E926" s="487"/>
      <c r="F926" s="487"/>
      <c r="G926" s="487"/>
      <c r="H926" s="487"/>
      <c r="I926" s="487"/>
      <c r="J926" s="487"/>
      <c r="K926" s="487"/>
      <c r="L926" s="487"/>
      <c r="M926" s="487"/>
      <c r="N926" s="487"/>
      <c r="O926" s="487"/>
      <c r="P926" s="487"/>
      <c r="Q926" s="487"/>
    </row>
    <row r="927" ht="25.15" customHeight="true" x14ac:dyDescent="0.2">
      <c r="C927" s="487"/>
      <c r="D927" s="487"/>
      <c r="E927" s="487"/>
      <c r="F927" s="487"/>
      <c r="G927" s="487"/>
      <c r="H927" s="487"/>
      <c r="I927" s="487"/>
      <c r="J927" s="487"/>
      <c r="K927" s="487"/>
      <c r="L927" s="487"/>
      <c r="M927" s="487"/>
      <c r="N927" s="487"/>
      <c r="O927" s="487"/>
      <c r="P927" s="487"/>
      <c r="Q927" s="487"/>
    </row>
    <row r="928" ht="25.15" customHeight="true" x14ac:dyDescent="0.2">
      <c r="C928" s="487"/>
      <c r="D928" s="487"/>
      <c r="E928" s="487"/>
      <c r="F928" s="487"/>
      <c r="G928" s="487"/>
      <c r="H928" s="487"/>
      <c r="I928" s="487"/>
      <c r="J928" s="487"/>
      <c r="K928" s="487"/>
      <c r="L928" s="487"/>
      <c r="M928" s="487"/>
      <c r="N928" s="487"/>
      <c r="O928" s="487"/>
      <c r="P928" s="487"/>
      <c r="Q928" s="487"/>
    </row>
    <row r="929" ht="25.15" customHeight="true" x14ac:dyDescent="0.2">
      <c r="C929" s="487"/>
      <c r="D929" s="487"/>
      <c r="E929" s="487"/>
      <c r="F929" s="487"/>
      <c r="G929" s="487"/>
      <c r="H929" s="487"/>
      <c r="I929" s="487"/>
      <c r="J929" s="487"/>
      <c r="K929" s="487"/>
      <c r="L929" s="487"/>
      <c r="M929" s="487"/>
      <c r="N929" s="487"/>
      <c r="O929" s="487"/>
      <c r="P929" s="487"/>
      <c r="Q929" s="487"/>
    </row>
    <row r="930" ht="25.15" customHeight="true" x14ac:dyDescent="0.2">
      <c r="C930" s="487"/>
      <c r="D930" s="487"/>
      <c r="E930" s="487"/>
      <c r="F930" s="487"/>
      <c r="G930" s="487"/>
      <c r="H930" s="487"/>
      <c r="I930" s="487"/>
      <c r="J930" s="487"/>
      <c r="K930" s="487"/>
      <c r="L930" s="487"/>
      <c r="M930" s="487"/>
      <c r="N930" s="487"/>
      <c r="O930" s="487"/>
      <c r="P930" s="487"/>
      <c r="Q930" s="487"/>
    </row>
    <row r="931" ht="25.15" customHeight="true" x14ac:dyDescent="0.2">
      <c r="C931" s="487"/>
      <c r="D931" s="487"/>
      <c r="E931" s="487"/>
      <c r="F931" s="487"/>
      <c r="G931" s="487"/>
      <c r="H931" s="487"/>
      <c r="I931" s="487"/>
      <c r="J931" s="487"/>
      <c r="K931" s="487"/>
      <c r="L931" s="487"/>
      <c r="M931" s="487"/>
      <c r="N931" s="487"/>
      <c r="O931" s="487"/>
      <c r="P931" s="487"/>
      <c r="Q931" s="487"/>
    </row>
    <row r="932" ht="25.15" customHeight="true" x14ac:dyDescent="0.2">
      <c r="C932" s="487"/>
      <c r="D932" s="487"/>
      <c r="E932" s="487"/>
      <c r="F932" s="487"/>
      <c r="G932" s="487"/>
      <c r="H932" s="487"/>
      <c r="I932" s="487"/>
      <c r="J932" s="487"/>
      <c r="K932" s="487"/>
      <c r="L932" s="487"/>
      <c r="M932" s="487"/>
      <c r="N932" s="487"/>
      <c r="O932" s="487"/>
      <c r="P932" s="487"/>
      <c r="Q932" s="487"/>
    </row>
    <row r="933" ht="25.15" customHeight="true" x14ac:dyDescent="0.2">
      <c r="C933" s="487"/>
      <c r="D933" s="487"/>
      <c r="E933" s="487"/>
      <c r="F933" s="487"/>
      <c r="G933" s="487"/>
      <c r="H933" s="487"/>
      <c r="I933" s="487"/>
      <c r="J933" s="487"/>
      <c r="K933" s="487"/>
      <c r="L933" s="487"/>
      <c r="M933" s="487"/>
      <c r="N933" s="487"/>
      <c r="O933" s="487"/>
      <c r="P933" s="487"/>
      <c r="Q933" s="487"/>
    </row>
    <row r="934" ht="25.15" customHeight="true" x14ac:dyDescent="0.2">
      <c r="C934" s="487"/>
      <c r="D934" s="487"/>
      <c r="E934" s="487"/>
      <c r="F934" s="487"/>
      <c r="G934" s="487"/>
      <c r="H934" s="487"/>
      <c r="I934" s="487"/>
      <c r="J934" s="487"/>
      <c r="K934" s="487"/>
      <c r="L934" s="487"/>
      <c r="M934" s="487"/>
      <c r="N934" s="487"/>
      <c r="O934" s="487"/>
      <c r="P934" s="487"/>
      <c r="Q934" s="487"/>
    </row>
    <row r="935" ht="25.15" customHeight="true" x14ac:dyDescent="0.2">
      <c r="C935" s="487"/>
      <c r="D935" s="487"/>
      <c r="E935" s="487"/>
      <c r="F935" s="487"/>
      <c r="G935" s="487"/>
      <c r="H935" s="487"/>
      <c r="I935" s="487"/>
      <c r="J935" s="487"/>
      <c r="K935" s="487"/>
      <c r="L935" s="487"/>
      <c r="M935" s="487"/>
      <c r="N935" s="487"/>
      <c r="O935" s="487"/>
      <c r="P935" s="487"/>
      <c r="Q935" s="487"/>
    </row>
    <row r="936" ht="25.15" customHeight="true" x14ac:dyDescent="0.2">
      <c r="C936" s="487"/>
      <c r="D936" s="487"/>
      <c r="E936" s="487"/>
      <c r="F936" s="487"/>
      <c r="G936" s="487"/>
      <c r="H936" s="487"/>
      <c r="I936" s="487"/>
      <c r="J936" s="487"/>
      <c r="K936" s="487"/>
      <c r="L936" s="487"/>
      <c r="M936" s="487"/>
      <c r="N936" s="487"/>
      <c r="O936" s="487"/>
      <c r="P936" s="487"/>
      <c r="Q936" s="487"/>
    </row>
    <row r="937" ht="25.15" customHeight="true" x14ac:dyDescent="0.2">
      <c r="C937" s="487"/>
      <c r="D937" s="487"/>
      <c r="E937" s="487"/>
      <c r="F937" s="487"/>
      <c r="G937" s="487"/>
      <c r="H937" s="487"/>
      <c r="I937" s="487"/>
      <c r="J937" s="487"/>
      <c r="K937" s="487"/>
      <c r="L937" s="487"/>
      <c r="M937" s="487"/>
      <c r="N937" s="487"/>
      <c r="O937" s="487"/>
      <c r="P937" s="487"/>
      <c r="Q937" s="487"/>
    </row>
    <row r="938" ht="25.15" customHeight="true" x14ac:dyDescent="0.2">
      <c r="C938" s="487"/>
      <c r="D938" s="487"/>
      <c r="E938" s="487"/>
      <c r="F938" s="487"/>
      <c r="G938" s="487"/>
      <c r="H938" s="487"/>
      <c r="I938" s="487"/>
      <c r="J938" s="487"/>
      <c r="K938" s="487"/>
      <c r="L938" s="487"/>
      <c r="M938" s="487"/>
      <c r="N938" s="487"/>
      <c r="O938" s="487"/>
      <c r="P938" s="487"/>
      <c r="Q938" s="487"/>
    </row>
    <row r="939" ht="25.15" customHeight="true" x14ac:dyDescent="0.2">
      <c r="C939" s="487"/>
      <c r="D939" s="487"/>
      <c r="E939" s="487"/>
      <c r="F939" s="487"/>
      <c r="G939" s="487"/>
      <c r="H939" s="487"/>
      <c r="I939" s="487"/>
      <c r="J939" s="487"/>
      <c r="K939" s="487"/>
      <c r="L939" s="487"/>
      <c r="M939" s="487"/>
      <c r="N939" s="487"/>
      <c r="O939" s="487"/>
      <c r="P939" s="487"/>
      <c r="Q939" s="487"/>
    </row>
    <row r="940" ht="25.15" customHeight="true" x14ac:dyDescent="0.2">
      <c r="C940" s="487"/>
      <c r="D940" s="487"/>
      <c r="E940" s="487"/>
      <c r="F940" s="487"/>
      <c r="G940" s="487"/>
      <c r="H940" s="487"/>
      <c r="I940" s="487"/>
      <c r="J940" s="487"/>
      <c r="K940" s="487"/>
      <c r="L940" s="487"/>
      <c r="M940" s="487"/>
      <c r="N940" s="487"/>
      <c r="O940" s="487"/>
      <c r="P940" s="487"/>
      <c r="Q940" s="487"/>
    </row>
    <row r="941" ht="25.15" customHeight="true" x14ac:dyDescent="0.2">
      <c r="C941" s="487"/>
      <c r="D941" s="487"/>
      <c r="E941" s="487"/>
      <c r="F941" s="487"/>
      <c r="G941" s="487"/>
      <c r="H941" s="487"/>
      <c r="I941" s="487"/>
      <c r="J941" s="487"/>
      <c r="K941" s="487"/>
      <c r="L941" s="487"/>
      <c r="M941" s="487"/>
      <c r="N941" s="487"/>
      <c r="O941" s="487"/>
      <c r="P941" s="487"/>
      <c r="Q941" s="487"/>
    </row>
    <row r="942" ht="25.15" customHeight="true" x14ac:dyDescent="0.2">
      <c r="C942" s="487"/>
      <c r="D942" s="487"/>
      <c r="E942" s="487"/>
      <c r="F942" s="487"/>
      <c r="G942" s="487"/>
      <c r="H942" s="487"/>
      <c r="I942" s="487"/>
      <c r="J942" s="487"/>
      <c r="K942" s="487"/>
      <c r="L942" s="487"/>
      <c r="M942" s="487"/>
      <c r="N942" s="487"/>
      <c r="O942" s="487"/>
      <c r="P942" s="487"/>
      <c r="Q942" s="487"/>
    </row>
    <row r="943" ht="25.15" customHeight="true" x14ac:dyDescent="0.2">
      <c r="C943" s="487"/>
      <c r="D943" s="487"/>
      <c r="E943" s="487"/>
      <c r="F943" s="487"/>
      <c r="G943" s="487"/>
      <c r="H943" s="487"/>
      <c r="I943" s="487"/>
      <c r="J943" s="487"/>
      <c r="K943" s="487"/>
      <c r="L943" s="487"/>
      <c r="M943" s="487"/>
      <c r="N943" s="487"/>
      <c r="O943" s="487"/>
      <c r="P943" s="487"/>
      <c r="Q943" s="487"/>
    </row>
    <row r="944" ht="25.15" customHeight="true" x14ac:dyDescent="0.2">
      <c r="C944" s="487"/>
      <c r="D944" s="487"/>
      <c r="E944" s="487"/>
      <c r="F944" s="487"/>
      <c r="G944" s="487"/>
      <c r="H944" s="487"/>
      <c r="I944" s="487"/>
      <c r="J944" s="487"/>
      <c r="K944" s="487"/>
      <c r="L944" s="487"/>
      <c r="M944" s="487"/>
      <c r="N944" s="487"/>
      <c r="O944" s="487"/>
      <c r="P944" s="487"/>
      <c r="Q944" s="487"/>
    </row>
    <row r="945" ht="25.15" customHeight="true" x14ac:dyDescent="0.2">
      <c r="C945" s="487"/>
      <c r="D945" s="487"/>
      <c r="E945" s="487"/>
      <c r="F945" s="487"/>
      <c r="G945" s="487"/>
      <c r="H945" s="487"/>
      <c r="I945" s="487"/>
      <c r="J945" s="487"/>
      <c r="K945" s="487"/>
      <c r="L945" s="487"/>
      <c r="M945" s="487"/>
      <c r="N945" s="487"/>
      <c r="O945" s="487"/>
      <c r="P945" s="487"/>
      <c r="Q945" s="487"/>
    </row>
    <row r="946" ht="25.15" customHeight="true" x14ac:dyDescent="0.2">
      <c r="C946" s="487"/>
      <c r="D946" s="487"/>
      <c r="E946" s="487"/>
      <c r="F946" s="487"/>
      <c r="G946" s="487"/>
      <c r="H946" s="487"/>
      <c r="I946" s="487"/>
      <c r="J946" s="487"/>
      <c r="K946" s="487"/>
      <c r="L946" s="487"/>
      <c r="M946" s="487"/>
      <c r="N946" s="487"/>
      <c r="O946" s="487"/>
      <c r="P946" s="487"/>
      <c r="Q946" s="487"/>
    </row>
    <row r="947" ht="25.15" customHeight="true" x14ac:dyDescent="0.2">
      <c r="C947" s="487"/>
      <c r="D947" s="487"/>
      <c r="E947" s="487"/>
      <c r="F947" s="487"/>
      <c r="G947" s="487"/>
      <c r="H947" s="487"/>
      <c r="I947" s="487"/>
      <c r="J947" s="487"/>
      <c r="K947" s="487"/>
      <c r="L947" s="487"/>
      <c r="M947" s="487"/>
      <c r="N947" s="487"/>
      <c r="O947" s="487"/>
      <c r="P947" s="487"/>
      <c r="Q947" s="487"/>
    </row>
    <row r="948" ht="25.15" customHeight="true" x14ac:dyDescent="0.2">
      <c r="C948" s="487"/>
      <c r="D948" s="487"/>
      <c r="E948" s="487"/>
      <c r="F948" s="487"/>
      <c r="G948" s="487"/>
      <c r="H948" s="487"/>
      <c r="I948" s="487"/>
      <c r="J948" s="487"/>
      <c r="K948" s="487"/>
      <c r="L948" s="487"/>
      <c r="M948" s="487"/>
      <c r="N948" s="487"/>
      <c r="O948" s="487"/>
      <c r="P948" s="487"/>
      <c r="Q948" s="487"/>
    </row>
    <row r="949" ht="25.15" customHeight="true" x14ac:dyDescent="0.2">
      <c r="C949" s="487"/>
      <c r="D949" s="487"/>
      <c r="E949" s="487"/>
      <c r="F949" s="487"/>
      <c r="G949" s="487"/>
      <c r="H949" s="487"/>
      <c r="I949" s="487"/>
      <c r="J949" s="487"/>
      <c r="K949" s="487"/>
      <c r="L949" s="487"/>
      <c r="M949" s="487"/>
      <c r="N949" s="487"/>
      <c r="O949" s="487"/>
      <c r="P949" s="487"/>
      <c r="Q949" s="487"/>
    </row>
    <row r="950" ht="25.15" customHeight="true" x14ac:dyDescent="0.2">
      <c r="C950" s="487"/>
      <c r="D950" s="487"/>
      <c r="E950" s="487"/>
      <c r="F950" s="487"/>
      <c r="G950" s="487"/>
      <c r="H950" s="487"/>
      <c r="I950" s="487"/>
      <c r="J950" s="487"/>
      <c r="K950" s="487"/>
      <c r="L950" s="487"/>
      <c r="M950" s="487"/>
      <c r="N950" s="487"/>
      <c r="O950" s="487"/>
      <c r="P950" s="487"/>
      <c r="Q950" s="487"/>
    </row>
    <row r="951" ht="25.15" customHeight="true" x14ac:dyDescent="0.2">
      <c r="C951" s="487"/>
      <c r="D951" s="487"/>
      <c r="E951" s="487"/>
      <c r="F951" s="487"/>
      <c r="G951" s="487"/>
      <c r="H951" s="487"/>
      <c r="I951" s="487"/>
      <c r="J951" s="487"/>
      <c r="K951" s="487"/>
      <c r="L951" s="487"/>
      <c r="M951" s="487"/>
      <c r="N951" s="487"/>
      <c r="O951" s="487"/>
      <c r="P951" s="487"/>
      <c r="Q951" s="487"/>
    </row>
    <row r="952" ht="25.15" customHeight="true" x14ac:dyDescent="0.2">
      <c r="C952" s="487"/>
      <c r="D952" s="487"/>
      <c r="E952" s="487"/>
      <c r="F952" s="487"/>
      <c r="G952" s="487"/>
      <c r="H952" s="487"/>
      <c r="I952" s="487"/>
      <c r="J952" s="487"/>
      <c r="K952" s="487"/>
      <c r="L952" s="487"/>
      <c r="M952" s="487"/>
      <c r="N952" s="487"/>
      <c r="O952" s="487"/>
      <c r="P952" s="487"/>
      <c r="Q952" s="487"/>
    </row>
    <row r="953" ht="25.15" customHeight="true" x14ac:dyDescent="0.2">
      <c r="C953" s="487"/>
      <c r="D953" s="487"/>
      <c r="E953" s="487"/>
      <c r="F953" s="487"/>
      <c r="G953" s="487"/>
      <c r="H953" s="487"/>
      <c r="I953" s="487"/>
      <c r="J953" s="487"/>
      <c r="K953" s="487"/>
      <c r="L953" s="487"/>
      <c r="M953" s="487"/>
      <c r="N953" s="487"/>
      <c r="O953" s="487"/>
      <c r="P953" s="487"/>
      <c r="Q953" s="487"/>
    </row>
    <row r="954" ht="25.15" customHeight="true" x14ac:dyDescent="0.2">
      <c r="C954" s="487"/>
      <c r="D954" s="487"/>
      <c r="E954" s="487"/>
      <c r="F954" s="487"/>
      <c r="G954" s="487"/>
      <c r="H954" s="487"/>
      <c r="I954" s="487"/>
      <c r="J954" s="487"/>
      <c r="K954" s="487"/>
      <c r="L954" s="487"/>
      <c r="M954" s="487"/>
      <c r="N954" s="487"/>
      <c r="O954" s="487"/>
      <c r="P954" s="487"/>
      <c r="Q954" s="487"/>
    </row>
    <row r="955" ht="25.15" customHeight="true" x14ac:dyDescent="0.2">
      <c r="C955" s="487"/>
      <c r="D955" s="487"/>
      <c r="E955" s="487"/>
      <c r="F955" s="487"/>
      <c r="G955" s="487"/>
      <c r="H955" s="487"/>
      <c r="I955" s="487"/>
      <c r="J955" s="487"/>
      <c r="K955" s="487"/>
      <c r="L955" s="487"/>
      <c r="M955" s="487"/>
      <c r="N955" s="487"/>
      <c r="O955" s="487"/>
      <c r="P955" s="487"/>
      <c r="Q955" s="487"/>
    </row>
    <row r="956" ht="25.15" customHeight="true" x14ac:dyDescent="0.2">
      <c r="C956" s="487"/>
      <c r="D956" s="487"/>
      <c r="E956" s="487"/>
      <c r="F956" s="487"/>
      <c r="G956" s="487"/>
      <c r="H956" s="487"/>
      <c r="I956" s="487"/>
      <c r="J956" s="487"/>
      <c r="K956" s="487"/>
      <c r="L956" s="487"/>
      <c r="M956" s="487"/>
      <c r="N956" s="487"/>
      <c r="O956" s="487"/>
      <c r="P956" s="487"/>
      <c r="Q956" s="487"/>
    </row>
    <row r="957" ht="25.15" customHeight="true" x14ac:dyDescent="0.2">
      <c r="C957" s="487"/>
      <c r="D957" s="487"/>
      <c r="E957" s="487"/>
      <c r="F957" s="487"/>
      <c r="G957" s="487"/>
      <c r="H957" s="487"/>
      <c r="I957" s="487"/>
      <c r="J957" s="487"/>
      <c r="K957" s="487"/>
      <c r="L957" s="487"/>
      <c r="M957" s="487"/>
      <c r="N957" s="487"/>
      <c r="O957" s="487"/>
      <c r="P957" s="487"/>
      <c r="Q957" s="487"/>
    </row>
    <row r="958" ht="25.15" customHeight="true" x14ac:dyDescent="0.2">
      <c r="C958" s="487"/>
      <c r="D958" s="487"/>
      <c r="E958" s="487"/>
      <c r="F958" s="487"/>
      <c r="G958" s="487"/>
      <c r="H958" s="487"/>
      <c r="I958" s="487"/>
      <c r="J958" s="487"/>
      <c r="K958" s="487"/>
      <c r="L958" s="487"/>
      <c r="M958" s="487"/>
      <c r="N958" s="487"/>
      <c r="O958" s="487"/>
      <c r="P958" s="487"/>
      <c r="Q958" s="487"/>
    </row>
    <row r="959" ht="25.15" customHeight="true" x14ac:dyDescent="0.2">
      <c r="C959" s="487"/>
      <c r="D959" s="487"/>
      <c r="E959" s="487"/>
      <c r="F959" s="487"/>
      <c r="G959" s="487"/>
      <c r="H959" s="487"/>
      <c r="I959" s="487"/>
      <c r="J959" s="487"/>
      <c r="K959" s="487"/>
      <c r="L959" s="487"/>
      <c r="M959" s="487"/>
      <c r="N959" s="487"/>
      <c r="O959" s="487"/>
      <c r="P959" s="487"/>
      <c r="Q959" s="487"/>
    </row>
    <row r="960" ht="25.15" customHeight="true" x14ac:dyDescent="0.2">
      <c r="C960" s="487"/>
      <c r="D960" s="487"/>
      <c r="E960" s="487"/>
      <c r="F960" s="487"/>
      <c r="G960" s="487"/>
      <c r="H960" s="487"/>
      <c r="I960" s="487"/>
      <c r="J960" s="487"/>
      <c r="K960" s="487"/>
      <c r="L960" s="487"/>
      <c r="M960" s="487"/>
      <c r="N960" s="487"/>
      <c r="O960" s="487"/>
      <c r="P960" s="487"/>
      <c r="Q960" s="487"/>
    </row>
    <row r="961" ht="25.15" customHeight="true" x14ac:dyDescent="0.2">
      <c r="C961" s="487"/>
      <c r="D961" s="487"/>
      <c r="E961" s="487"/>
      <c r="F961" s="487"/>
      <c r="G961" s="487"/>
      <c r="H961" s="487"/>
      <c r="I961" s="487"/>
      <c r="J961" s="487"/>
      <c r="K961" s="487"/>
      <c r="L961" s="487"/>
      <c r="M961" s="487"/>
      <c r="N961" s="487"/>
      <c r="O961" s="487"/>
      <c r="P961" s="487"/>
      <c r="Q961" s="487"/>
    </row>
    <row r="962" ht="25.15" customHeight="true" x14ac:dyDescent="0.2">
      <c r="C962" s="487"/>
      <c r="D962" s="487"/>
      <c r="E962" s="487"/>
      <c r="F962" s="487"/>
      <c r="G962" s="487"/>
      <c r="H962" s="487"/>
      <c r="I962" s="487"/>
      <c r="J962" s="487"/>
      <c r="K962" s="487"/>
      <c r="L962" s="487"/>
      <c r="M962" s="487"/>
      <c r="N962" s="487"/>
      <c r="O962" s="487"/>
      <c r="P962" s="487"/>
      <c r="Q962" s="487"/>
    </row>
    <row r="963" ht="25.15" customHeight="true" x14ac:dyDescent="0.2">
      <c r="C963" s="487"/>
      <c r="D963" s="487"/>
      <c r="E963" s="487"/>
      <c r="F963" s="487"/>
      <c r="G963" s="487"/>
      <c r="H963" s="487"/>
      <c r="I963" s="487"/>
      <c r="J963" s="487"/>
      <c r="K963" s="487"/>
      <c r="L963" s="487"/>
      <c r="M963" s="487"/>
      <c r="N963" s="487"/>
      <c r="O963" s="487"/>
      <c r="P963" s="487"/>
      <c r="Q963" s="487"/>
    </row>
    <row r="964" ht="25.15" customHeight="true" x14ac:dyDescent="0.2">
      <c r="C964" s="487"/>
      <c r="D964" s="487"/>
      <c r="E964" s="487"/>
      <c r="F964" s="487"/>
      <c r="G964" s="487"/>
      <c r="H964" s="487"/>
      <c r="I964" s="487"/>
      <c r="J964" s="487"/>
      <c r="K964" s="487"/>
      <c r="L964" s="487"/>
      <c r="M964" s="487"/>
      <c r="N964" s="487"/>
      <c r="O964" s="487"/>
      <c r="P964" s="487"/>
      <c r="Q964" s="487"/>
    </row>
    <row r="965" ht="25.15" customHeight="true" x14ac:dyDescent="0.2">
      <c r="C965" s="487"/>
      <c r="D965" s="487"/>
      <c r="E965" s="487"/>
      <c r="F965" s="487"/>
      <c r="G965" s="487"/>
      <c r="H965" s="487"/>
      <c r="I965" s="487"/>
      <c r="J965" s="487"/>
      <c r="K965" s="487"/>
      <c r="L965" s="487"/>
      <c r="M965" s="487"/>
      <c r="N965" s="487"/>
      <c r="O965" s="487"/>
      <c r="P965" s="487"/>
      <c r="Q965" s="487"/>
    </row>
    <row r="966" ht="25.15" customHeight="true" x14ac:dyDescent="0.2">
      <c r="C966" s="487"/>
      <c r="D966" s="487"/>
      <c r="E966" s="487"/>
      <c r="F966" s="487"/>
      <c r="G966" s="487"/>
      <c r="H966" s="487"/>
      <c r="I966" s="487"/>
      <c r="J966" s="487"/>
      <c r="K966" s="487"/>
      <c r="L966" s="487"/>
      <c r="M966" s="487"/>
      <c r="N966" s="487"/>
      <c r="O966" s="487"/>
      <c r="P966" s="487"/>
      <c r="Q966" s="487"/>
    </row>
    <row r="967" ht="25.15" customHeight="true" x14ac:dyDescent="0.2">
      <c r="C967" s="487"/>
      <c r="D967" s="487"/>
      <c r="E967" s="487"/>
      <c r="F967" s="487"/>
      <c r="G967" s="487"/>
      <c r="H967" s="487"/>
      <c r="I967" s="487"/>
      <c r="J967" s="487"/>
      <c r="K967" s="487"/>
      <c r="L967" s="487"/>
      <c r="M967" s="487"/>
      <c r="N967" s="487"/>
      <c r="O967" s="487"/>
      <c r="P967" s="487"/>
      <c r="Q967" s="487"/>
    </row>
    <row r="968" ht="25.15" customHeight="true" x14ac:dyDescent="0.2">
      <c r="C968" s="487"/>
      <c r="D968" s="487"/>
      <c r="E968" s="487"/>
      <c r="F968" s="487"/>
      <c r="G968" s="487"/>
      <c r="H968" s="487"/>
      <c r="I968" s="487"/>
      <c r="J968" s="487"/>
      <c r="K968" s="487"/>
      <c r="L968" s="487"/>
      <c r="M968" s="487"/>
      <c r="N968" s="487"/>
      <c r="O968" s="487"/>
      <c r="P968" s="487"/>
      <c r="Q968" s="487"/>
    </row>
    <row r="969" ht="25.15" customHeight="true" x14ac:dyDescent="0.2">
      <c r="C969" s="487"/>
      <c r="D969" s="487"/>
      <c r="E969" s="487"/>
      <c r="F969" s="487"/>
      <c r="G969" s="487"/>
      <c r="H969" s="487"/>
      <c r="I969" s="487"/>
      <c r="J969" s="487"/>
      <c r="K969" s="487"/>
      <c r="L969" s="487"/>
      <c r="M969" s="487"/>
      <c r="N969" s="487"/>
      <c r="O969" s="487"/>
      <c r="P969" s="487"/>
      <c r="Q969" s="487"/>
    </row>
    <row r="970" ht="25.15" customHeight="true" x14ac:dyDescent="0.2">
      <c r="C970" s="487"/>
      <c r="D970" s="487"/>
      <c r="E970" s="487"/>
      <c r="F970" s="487"/>
      <c r="G970" s="487"/>
      <c r="H970" s="487"/>
      <c r="I970" s="487"/>
      <c r="J970" s="487"/>
      <c r="K970" s="487"/>
      <c r="L970" s="487"/>
      <c r="M970" s="487"/>
      <c r="N970" s="487"/>
      <c r="O970" s="487"/>
      <c r="P970" s="487"/>
      <c r="Q970" s="487"/>
    </row>
    <row r="971" ht="25.15" customHeight="true" x14ac:dyDescent="0.2">
      <c r="C971" s="487"/>
      <c r="D971" s="487"/>
      <c r="E971" s="487"/>
      <c r="F971" s="487"/>
      <c r="G971" s="487"/>
      <c r="H971" s="487"/>
      <c r="I971" s="487"/>
      <c r="J971" s="487"/>
      <c r="K971" s="487"/>
      <c r="L971" s="487"/>
      <c r="M971" s="487"/>
      <c r="N971" s="487"/>
      <c r="O971" s="487"/>
      <c r="P971" s="487"/>
      <c r="Q971" s="487"/>
    </row>
    <row r="972" ht="25.15" customHeight="true" x14ac:dyDescent="0.2">
      <c r="C972" s="487"/>
      <c r="D972" s="487"/>
      <c r="E972" s="487"/>
      <c r="F972" s="487"/>
      <c r="G972" s="487"/>
      <c r="H972" s="487"/>
      <c r="I972" s="487"/>
      <c r="J972" s="487"/>
      <c r="K972" s="487"/>
      <c r="L972" s="487"/>
      <c r="M972" s="487"/>
      <c r="N972" s="487"/>
      <c r="O972" s="487"/>
      <c r="P972" s="487"/>
      <c r="Q972" s="487"/>
    </row>
    <row r="973" ht="25.15" customHeight="true" x14ac:dyDescent="0.2">
      <c r="C973" s="487"/>
      <c r="D973" s="487"/>
      <c r="E973" s="487"/>
      <c r="F973" s="487"/>
      <c r="G973" s="487"/>
      <c r="H973" s="487"/>
      <c r="I973" s="487"/>
      <c r="J973" s="487"/>
      <c r="K973" s="487"/>
      <c r="L973" s="487"/>
      <c r="M973" s="487"/>
      <c r="N973" s="487"/>
      <c r="O973" s="487"/>
      <c r="P973" s="487"/>
      <c r="Q973" s="487"/>
    </row>
    <row r="974" ht="25.15" customHeight="true" x14ac:dyDescent="0.2">
      <c r="C974" s="487"/>
      <c r="D974" s="487"/>
      <c r="E974" s="487"/>
      <c r="F974" s="487"/>
      <c r="G974" s="487"/>
      <c r="H974" s="487"/>
      <c r="I974" s="487"/>
      <c r="J974" s="487"/>
      <c r="K974" s="487"/>
      <c r="L974" s="487"/>
      <c r="M974" s="487"/>
      <c r="N974" s="487"/>
      <c r="O974" s="487"/>
      <c r="P974" s="487"/>
      <c r="Q974" s="487"/>
    </row>
    <row r="975" ht="25.15" customHeight="true" x14ac:dyDescent="0.2">
      <c r="C975" s="487"/>
      <c r="D975" s="487"/>
      <c r="E975" s="487"/>
      <c r="F975" s="487"/>
      <c r="G975" s="487"/>
      <c r="H975" s="487"/>
      <c r="I975" s="487"/>
      <c r="J975" s="487"/>
      <c r="K975" s="487"/>
      <c r="L975" s="487"/>
      <c r="M975" s="487"/>
      <c r="N975" s="487"/>
      <c r="O975" s="487"/>
      <c r="P975" s="487"/>
      <c r="Q975" s="487"/>
    </row>
    <row r="976" ht="25.15" customHeight="true" x14ac:dyDescent="0.2">
      <c r="C976" s="487"/>
      <c r="D976" s="487"/>
      <c r="E976" s="487"/>
      <c r="F976" s="487"/>
      <c r="G976" s="487"/>
      <c r="H976" s="487"/>
      <c r="I976" s="487"/>
      <c r="J976" s="487"/>
      <c r="K976" s="487"/>
      <c r="L976" s="487"/>
      <c r="M976" s="487"/>
      <c r="N976" s="487"/>
      <c r="O976" s="487"/>
      <c r="P976" s="487"/>
      <c r="Q976" s="487"/>
    </row>
    <row r="977" ht="25.15" customHeight="true" x14ac:dyDescent="0.2">
      <c r="C977" s="487"/>
      <c r="D977" s="487"/>
      <c r="E977" s="487"/>
      <c r="F977" s="487"/>
      <c r="G977" s="487"/>
      <c r="H977" s="487"/>
      <c r="I977" s="487"/>
      <c r="J977" s="487"/>
      <c r="K977" s="487"/>
      <c r="L977" s="487"/>
      <c r="M977" s="487"/>
      <c r="N977" s="487"/>
      <c r="O977" s="487"/>
      <c r="P977" s="487"/>
      <c r="Q977" s="487"/>
    </row>
    <row r="978" ht="25.15" customHeight="true" x14ac:dyDescent="0.2">
      <c r="C978" s="487"/>
      <c r="D978" s="487"/>
      <c r="E978" s="487"/>
      <c r="F978" s="487"/>
      <c r="G978" s="487"/>
      <c r="H978" s="487"/>
      <c r="I978" s="487"/>
      <c r="J978" s="487"/>
      <c r="K978" s="487"/>
      <c r="L978" s="487"/>
      <c r="M978" s="487"/>
      <c r="N978" s="487"/>
      <c r="O978" s="487"/>
      <c r="P978" s="487"/>
      <c r="Q978" s="487"/>
    </row>
    <row r="979" ht="25.15" customHeight="true" x14ac:dyDescent="0.2">
      <c r="C979" s="487"/>
      <c r="D979" s="487"/>
      <c r="E979" s="487"/>
      <c r="F979" s="487"/>
      <c r="G979" s="487"/>
      <c r="H979" s="487"/>
      <c r="I979" s="487"/>
      <c r="J979" s="487"/>
      <c r="K979" s="487"/>
      <c r="L979" s="487"/>
      <c r="M979" s="487"/>
      <c r="N979" s="487"/>
      <c r="O979" s="487"/>
      <c r="P979" s="487"/>
      <c r="Q979" s="487"/>
    </row>
    <row r="980" ht="25.15" customHeight="true" x14ac:dyDescent="0.2">
      <c r="C980" s="487"/>
      <c r="D980" s="487"/>
      <c r="E980" s="487"/>
      <c r="F980" s="487"/>
      <c r="G980" s="487"/>
      <c r="H980" s="487"/>
      <c r="I980" s="487"/>
      <c r="J980" s="487"/>
      <c r="K980" s="487"/>
      <c r="L980" s="487"/>
      <c r="M980" s="487"/>
      <c r="N980" s="487"/>
      <c r="O980" s="487"/>
      <c r="P980" s="487"/>
      <c r="Q980" s="487"/>
    </row>
    <row r="981" ht="25.15" customHeight="true" x14ac:dyDescent="0.2">
      <c r="C981" s="487"/>
      <c r="D981" s="487"/>
      <c r="E981" s="487"/>
      <c r="F981" s="487"/>
      <c r="G981" s="487"/>
      <c r="H981" s="487"/>
      <c r="I981" s="487"/>
      <c r="J981" s="487"/>
      <c r="K981" s="487"/>
      <c r="L981" s="487"/>
      <c r="M981" s="487"/>
      <c r="N981" s="487"/>
      <c r="O981" s="487"/>
      <c r="P981" s="487"/>
      <c r="Q981" s="487"/>
    </row>
    <row r="982" ht="25.15" customHeight="true" x14ac:dyDescent="0.2">
      <c r="C982" s="487"/>
      <c r="D982" s="487"/>
      <c r="E982" s="487"/>
      <c r="F982" s="487"/>
      <c r="G982" s="487"/>
      <c r="H982" s="487"/>
      <c r="I982" s="487"/>
      <c r="J982" s="487"/>
      <c r="K982" s="487"/>
      <c r="L982" s="487"/>
      <c r="M982" s="487"/>
      <c r="N982" s="487"/>
      <c r="O982" s="487"/>
      <c r="P982" s="487"/>
      <c r="Q982" s="487"/>
    </row>
    <row r="983" ht="25.15" customHeight="true" x14ac:dyDescent="0.2">
      <c r="C983" s="487"/>
      <c r="D983" s="487"/>
      <c r="E983" s="487"/>
      <c r="F983" s="487"/>
      <c r="G983" s="487"/>
      <c r="H983" s="487"/>
      <c r="I983" s="487"/>
      <c r="J983" s="487"/>
      <c r="K983" s="487"/>
      <c r="L983" s="487"/>
      <c r="M983" s="487"/>
      <c r="N983" s="487"/>
      <c r="O983" s="487"/>
      <c r="P983" s="487"/>
      <c r="Q983" s="487"/>
    </row>
    <row r="984" ht="25.15" customHeight="true" x14ac:dyDescent="0.2">
      <c r="C984" s="487"/>
      <c r="D984" s="487"/>
      <c r="E984" s="487"/>
      <c r="F984" s="487"/>
      <c r="G984" s="487"/>
      <c r="H984" s="487"/>
      <c r="I984" s="487"/>
      <c r="J984" s="487"/>
      <c r="K984" s="487"/>
      <c r="L984" s="487"/>
      <c r="M984" s="487"/>
      <c r="N984" s="487"/>
      <c r="O984" s="487"/>
      <c r="P984" s="487"/>
      <c r="Q984" s="487"/>
    </row>
    <row r="985" ht="25.15" customHeight="true" x14ac:dyDescent="0.2">
      <c r="C985" s="487"/>
      <c r="D985" s="487"/>
      <c r="E985" s="487"/>
      <c r="F985" s="487"/>
      <c r="G985" s="487"/>
      <c r="H985" s="487"/>
      <c r="I985" s="487"/>
      <c r="J985" s="487"/>
      <c r="K985" s="487"/>
      <c r="L985" s="487"/>
      <c r="M985" s="487"/>
      <c r="N985" s="487"/>
      <c r="O985" s="487"/>
      <c r="P985" s="487"/>
      <c r="Q985" s="487"/>
    </row>
    <row r="986" ht="25.15" customHeight="true" x14ac:dyDescent="0.2">
      <c r="C986" s="487"/>
      <c r="D986" s="487"/>
      <c r="E986" s="487"/>
      <c r="F986" s="487"/>
      <c r="G986" s="487"/>
      <c r="H986" s="487"/>
      <c r="I986" s="487"/>
      <c r="J986" s="487"/>
      <c r="K986" s="487"/>
      <c r="L986" s="487"/>
      <c r="M986" s="487"/>
      <c r="N986" s="487"/>
      <c r="O986" s="487"/>
      <c r="P986" s="487"/>
      <c r="Q986" s="487"/>
    </row>
    <row r="987" ht="25.15" customHeight="true" x14ac:dyDescent="0.2">
      <c r="C987" s="487"/>
      <c r="D987" s="487"/>
      <c r="E987" s="487"/>
      <c r="F987" s="487"/>
      <c r="G987" s="487"/>
      <c r="H987" s="487"/>
      <c r="I987" s="487"/>
      <c r="J987" s="487"/>
      <c r="K987" s="487"/>
      <c r="L987" s="487"/>
      <c r="M987" s="487"/>
      <c r="N987" s="487"/>
      <c r="O987" s="487"/>
      <c r="P987" s="487"/>
      <c r="Q987" s="487"/>
    </row>
    <row r="988" ht="25.15" customHeight="true" x14ac:dyDescent="0.2">
      <c r="C988" s="487"/>
      <c r="D988" s="487"/>
      <c r="E988" s="487"/>
      <c r="F988" s="487"/>
      <c r="G988" s="487"/>
      <c r="H988" s="487"/>
      <c r="I988" s="487"/>
      <c r="J988" s="487"/>
      <c r="K988" s="487"/>
      <c r="L988" s="487"/>
      <c r="M988" s="487"/>
      <c r="N988" s="487"/>
      <c r="O988" s="487"/>
      <c r="P988" s="487"/>
      <c r="Q988" s="487"/>
    </row>
    <row r="989" ht="25.15" customHeight="true" x14ac:dyDescent="0.2">
      <c r="C989" s="487"/>
      <c r="D989" s="487"/>
      <c r="E989" s="487"/>
      <c r="F989" s="487"/>
      <c r="G989" s="487"/>
      <c r="H989" s="487"/>
      <c r="I989" s="487"/>
      <c r="J989" s="487"/>
      <c r="K989" s="487"/>
      <c r="L989" s="487"/>
      <c r="M989" s="487"/>
      <c r="N989" s="487"/>
      <c r="O989" s="487"/>
      <c r="P989" s="487"/>
      <c r="Q989" s="487"/>
    </row>
    <row r="990" ht="25.15" customHeight="true" x14ac:dyDescent="0.2">
      <c r="C990" s="487"/>
      <c r="D990" s="487"/>
      <c r="E990" s="487"/>
      <c r="F990" s="487"/>
      <c r="G990" s="487"/>
      <c r="H990" s="487"/>
      <c r="I990" s="487"/>
      <c r="J990" s="487"/>
      <c r="K990" s="487"/>
      <c r="L990" s="487"/>
      <c r="M990" s="487"/>
      <c r="N990" s="487"/>
      <c r="O990" s="487"/>
      <c r="P990" s="487"/>
      <c r="Q990" s="487"/>
    </row>
    <row r="991" ht="25.15" customHeight="true" x14ac:dyDescent="0.2">
      <c r="C991" s="487"/>
      <c r="D991" s="487"/>
      <c r="E991" s="487"/>
      <c r="F991" s="487"/>
      <c r="G991" s="487"/>
      <c r="H991" s="487"/>
      <c r="I991" s="487"/>
      <c r="J991" s="487"/>
      <c r="K991" s="487"/>
      <c r="L991" s="487"/>
      <c r="M991" s="487"/>
      <c r="N991" s="487"/>
      <c r="O991" s="487"/>
      <c r="P991" s="487"/>
      <c r="Q991" s="487"/>
    </row>
    <row r="992" ht="25.15" customHeight="true" x14ac:dyDescent="0.2">
      <c r="C992" s="487"/>
      <c r="D992" s="487"/>
      <c r="E992" s="487"/>
      <c r="F992" s="487"/>
      <c r="G992" s="487"/>
      <c r="H992" s="487"/>
      <c r="I992" s="487"/>
      <c r="J992" s="487"/>
      <c r="K992" s="487"/>
      <c r="L992" s="487"/>
      <c r="M992" s="487"/>
      <c r="N992" s="487"/>
      <c r="O992" s="487"/>
      <c r="P992" s="487"/>
      <c r="Q992" s="487"/>
    </row>
    <row r="993" ht="25.15" customHeight="true" x14ac:dyDescent="0.2">
      <c r="C993" s="487"/>
      <c r="D993" s="487"/>
      <c r="E993" s="487"/>
      <c r="F993" s="487"/>
      <c r="G993" s="487"/>
      <c r="H993" s="487"/>
      <c r="I993" s="487"/>
      <c r="J993" s="487"/>
      <c r="K993" s="487"/>
      <c r="L993" s="487"/>
      <c r="M993" s="487"/>
      <c r="N993" s="487"/>
      <c r="O993" s="487"/>
      <c r="P993" s="487"/>
      <c r="Q993" s="487"/>
    </row>
    <row r="994" ht="25.15" customHeight="true" x14ac:dyDescent="0.2">
      <c r="C994" s="487"/>
      <c r="D994" s="487"/>
      <c r="E994" s="487"/>
      <c r="F994" s="487"/>
      <c r="G994" s="487"/>
      <c r="H994" s="487"/>
      <c r="I994" s="487"/>
      <c r="J994" s="487"/>
      <c r="K994" s="487"/>
      <c r="L994" s="487"/>
      <c r="M994" s="487"/>
      <c r="N994" s="487"/>
      <c r="O994" s="487"/>
      <c r="P994" s="487"/>
      <c r="Q994" s="487"/>
    </row>
    <row r="995" ht="25.15" customHeight="true" x14ac:dyDescent="0.2">
      <c r="C995" s="487"/>
      <c r="D995" s="487"/>
      <c r="E995" s="487"/>
      <c r="F995" s="487"/>
      <c r="G995" s="487"/>
      <c r="H995" s="487"/>
      <c r="I995" s="487"/>
      <c r="J995" s="487"/>
      <c r="K995" s="487"/>
      <c r="L995" s="487"/>
      <c r="M995" s="487"/>
      <c r="N995" s="487"/>
      <c r="O995" s="487"/>
      <c r="P995" s="487"/>
      <c r="Q995" s="487"/>
    </row>
    <row r="996" ht="25.15" customHeight="true" x14ac:dyDescent="0.2">
      <c r="C996" s="487"/>
      <c r="D996" s="487"/>
      <c r="E996" s="487"/>
      <c r="F996" s="487"/>
      <c r="G996" s="487"/>
      <c r="H996" s="487"/>
      <c r="I996" s="487"/>
      <c r="J996" s="487"/>
      <c r="K996" s="487"/>
      <c r="L996" s="487"/>
      <c r="M996" s="487"/>
      <c r="N996" s="487"/>
      <c r="O996" s="487"/>
      <c r="P996" s="487"/>
      <c r="Q996" s="487"/>
    </row>
    <row r="997" ht="25.15" customHeight="true" x14ac:dyDescent="0.2">
      <c r="C997" s="487"/>
      <c r="D997" s="487"/>
      <c r="E997" s="487"/>
      <c r="F997" s="487"/>
      <c r="G997" s="487"/>
      <c r="H997" s="487"/>
      <c r="I997" s="487"/>
      <c r="J997" s="487"/>
      <c r="K997" s="487"/>
      <c r="L997" s="487"/>
      <c r="M997" s="487"/>
      <c r="N997" s="487"/>
      <c r="O997" s="487"/>
      <c r="P997" s="487"/>
      <c r="Q997" s="487"/>
    </row>
    <row r="998" ht="25.15" customHeight="true" x14ac:dyDescent="0.2">
      <c r="C998" s="487"/>
      <c r="D998" s="487"/>
      <c r="E998" s="487"/>
      <c r="F998" s="487"/>
      <c r="G998" s="487"/>
      <c r="H998" s="487"/>
      <c r="I998" s="487"/>
      <c r="J998" s="487"/>
      <c r="K998" s="487"/>
      <c r="L998" s="487"/>
      <c r="M998" s="487"/>
      <c r="N998" s="487"/>
      <c r="O998" s="487"/>
      <c r="P998" s="487"/>
      <c r="Q998" s="487"/>
    </row>
    <row r="999" ht="25.15" customHeight="true" x14ac:dyDescent="0.2">
      <c r="C999" s="487"/>
      <c r="D999" s="487"/>
      <c r="E999" s="487"/>
      <c r="F999" s="487"/>
      <c r="G999" s="487"/>
      <c r="H999" s="487"/>
      <c r="I999" s="487"/>
      <c r="J999" s="487"/>
      <c r="K999" s="487"/>
      <c r="L999" s="487"/>
      <c r="M999" s="487"/>
      <c r="N999" s="487"/>
      <c r="O999" s="487"/>
      <c r="P999" s="487"/>
      <c r="Q999" s="487"/>
    </row>
    <row r="1000" ht="25.15" customHeight="true" x14ac:dyDescent="0.2">
      <c r="C1000" s="487"/>
      <c r="D1000" s="487"/>
      <c r="E1000" s="487"/>
      <c r="F1000" s="487"/>
      <c r="G1000" s="487"/>
      <c r="H1000" s="487"/>
      <c r="I1000" s="487"/>
      <c r="J1000" s="487"/>
      <c r="K1000" s="487"/>
      <c r="L1000" s="487"/>
      <c r="M1000" s="487"/>
      <c r="N1000" s="487"/>
      <c r="O1000" s="487"/>
      <c r="P1000" s="487"/>
      <c r="Q1000" s="487"/>
    </row>
    <row r="1001" ht="25.15" customHeight="true" x14ac:dyDescent="0.2">
      <c r="C1001" s="487"/>
      <c r="D1001" s="487"/>
      <c r="E1001" s="487"/>
      <c r="F1001" s="487"/>
      <c r="G1001" s="487"/>
      <c r="H1001" s="487"/>
      <c r="I1001" s="487"/>
      <c r="J1001" s="487"/>
      <c r="K1001" s="487"/>
      <c r="L1001" s="487"/>
      <c r="M1001" s="487"/>
      <c r="N1001" s="487"/>
      <c r="O1001" s="487"/>
      <c r="P1001" s="487"/>
      <c r="Q1001" s="487"/>
    </row>
    <row r="1002" ht="25.15" customHeight="true" x14ac:dyDescent="0.2">
      <c r="C1002" s="487"/>
      <c r="D1002" s="487"/>
      <c r="E1002" s="487"/>
      <c r="F1002" s="487"/>
      <c r="G1002" s="487"/>
      <c r="H1002" s="487"/>
      <c r="I1002" s="487"/>
      <c r="J1002" s="487"/>
      <c r="K1002" s="487"/>
      <c r="L1002" s="487"/>
      <c r="M1002" s="487"/>
      <c r="N1002" s="487"/>
      <c r="O1002" s="487"/>
      <c r="P1002" s="487"/>
      <c r="Q1002" s="487"/>
    </row>
    <row r="1003" ht="25.15" customHeight="true" x14ac:dyDescent="0.2">
      <c r="C1003" s="487"/>
      <c r="D1003" s="487"/>
      <c r="E1003" s="487"/>
      <c r="F1003" s="487"/>
      <c r="G1003" s="487"/>
      <c r="H1003" s="487"/>
      <c r="I1003" s="487"/>
      <c r="J1003" s="487"/>
      <c r="K1003" s="487"/>
      <c r="L1003" s="487"/>
      <c r="M1003" s="487"/>
      <c r="N1003" s="487"/>
      <c r="O1003" s="487"/>
      <c r="P1003" s="487"/>
      <c r="Q1003" s="487"/>
    </row>
    <row r="1004" ht="25.15" customHeight="true" x14ac:dyDescent="0.2">
      <c r="C1004" s="487"/>
      <c r="D1004" s="487"/>
      <c r="E1004" s="487"/>
      <c r="F1004" s="487"/>
      <c r="G1004" s="487"/>
      <c r="H1004" s="487"/>
      <c r="I1004" s="487"/>
      <c r="J1004" s="487"/>
      <c r="K1004" s="487"/>
      <c r="L1004" s="487"/>
      <c r="M1004" s="487"/>
      <c r="N1004" s="487"/>
      <c r="O1004" s="487"/>
      <c r="P1004" s="487"/>
      <c r="Q1004" s="487"/>
    </row>
    <row r="1005" ht="25.15" customHeight="true" x14ac:dyDescent="0.2">
      <c r="C1005" s="487"/>
      <c r="D1005" s="487"/>
      <c r="E1005" s="487"/>
      <c r="F1005" s="487"/>
      <c r="G1005" s="487"/>
      <c r="H1005" s="487"/>
      <c r="I1005" s="487"/>
      <c r="J1005" s="487"/>
      <c r="K1005" s="487"/>
      <c r="L1005" s="487"/>
      <c r="M1005" s="487"/>
      <c r="N1005" s="487"/>
      <c r="O1005" s="487"/>
      <c r="P1005" s="487"/>
      <c r="Q1005" s="487"/>
    </row>
    <row r="1006" ht="25.15" customHeight="true" x14ac:dyDescent="0.2">
      <c r="C1006" s="487"/>
      <c r="D1006" s="487"/>
      <c r="E1006" s="487"/>
      <c r="F1006" s="487"/>
      <c r="G1006" s="487"/>
      <c r="H1006" s="487"/>
      <c r="I1006" s="487"/>
      <c r="J1006" s="487"/>
      <c r="K1006" s="487"/>
      <c r="L1006" s="487"/>
      <c r="M1006" s="487"/>
      <c r="N1006" s="487"/>
      <c r="O1006" s="487"/>
      <c r="P1006" s="487"/>
      <c r="Q1006" s="487"/>
    </row>
    <row r="1007" ht="25.15" customHeight="true" x14ac:dyDescent="0.2">
      <c r="C1007" s="487"/>
      <c r="D1007" s="487"/>
      <c r="E1007" s="487"/>
      <c r="F1007" s="487"/>
      <c r="G1007" s="487"/>
      <c r="H1007" s="487"/>
      <c r="I1007" s="487"/>
      <c r="J1007" s="487"/>
      <c r="K1007" s="487"/>
      <c r="L1007" s="487"/>
      <c r="M1007" s="487"/>
      <c r="N1007" s="487"/>
      <c r="O1007" s="487"/>
      <c r="P1007" s="487"/>
      <c r="Q1007" s="487"/>
    </row>
    <row r="1008" ht="25.15" customHeight="true" x14ac:dyDescent="0.2">
      <c r="C1008" s="487"/>
      <c r="D1008" s="487"/>
      <c r="E1008" s="487"/>
      <c r="F1008" s="487"/>
      <c r="G1008" s="487"/>
      <c r="H1008" s="487"/>
      <c r="I1008" s="487"/>
      <c r="J1008" s="487"/>
      <c r="K1008" s="487"/>
      <c r="L1008" s="487"/>
      <c r="M1008" s="487"/>
      <c r="N1008" s="487"/>
      <c r="O1008" s="487"/>
      <c r="P1008" s="487"/>
      <c r="Q1008" s="487"/>
    </row>
    <row r="1009" ht="25.15" customHeight="true" x14ac:dyDescent="0.2">
      <c r="C1009" s="487"/>
      <c r="D1009" s="487"/>
      <c r="E1009" s="487"/>
      <c r="F1009" s="487"/>
      <c r="G1009" s="487"/>
      <c r="H1009" s="487"/>
      <c r="I1009" s="487"/>
      <c r="J1009" s="487"/>
      <c r="K1009" s="487"/>
      <c r="L1009" s="487"/>
      <c r="M1009" s="487"/>
      <c r="N1009" s="487"/>
      <c r="O1009" s="487"/>
      <c r="P1009" s="487"/>
      <c r="Q1009" s="487"/>
    </row>
    <row r="1010" ht="25.15" customHeight="true" x14ac:dyDescent="0.2">
      <c r="C1010" s="487"/>
      <c r="D1010" s="487"/>
      <c r="E1010" s="487"/>
      <c r="F1010" s="487"/>
      <c r="G1010" s="487"/>
      <c r="H1010" s="487"/>
      <c r="I1010" s="487"/>
      <c r="J1010" s="487"/>
      <c r="K1010" s="487"/>
      <c r="L1010" s="487"/>
      <c r="M1010" s="487"/>
      <c r="N1010" s="487"/>
      <c r="O1010" s="487"/>
      <c r="P1010" s="487"/>
      <c r="Q1010" s="487"/>
    </row>
    <row r="1011" ht="25.15" customHeight="true" x14ac:dyDescent="0.2">
      <c r="C1011" s="487"/>
      <c r="D1011" s="487"/>
      <c r="E1011" s="487"/>
      <c r="F1011" s="487"/>
      <c r="G1011" s="487"/>
      <c r="H1011" s="487"/>
      <c r="I1011" s="487"/>
      <c r="J1011" s="487"/>
      <c r="K1011" s="487"/>
      <c r="L1011" s="487"/>
      <c r="M1011" s="487"/>
      <c r="N1011" s="487"/>
      <c r="O1011" s="487"/>
      <c r="P1011" s="487"/>
      <c r="Q1011" s="487"/>
    </row>
    <row r="1012" ht="25.15" customHeight="true" x14ac:dyDescent="0.2">
      <c r="C1012" s="487"/>
      <c r="D1012" s="487"/>
      <c r="E1012" s="487"/>
      <c r="F1012" s="487"/>
      <c r="G1012" s="487"/>
      <c r="H1012" s="487"/>
      <c r="I1012" s="487"/>
      <c r="J1012" s="487"/>
      <c r="K1012" s="487"/>
      <c r="L1012" s="487"/>
      <c r="M1012" s="487"/>
      <c r="N1012" s="487"/>
      <c r="O1012" s="487"/>
      <c r="P1012" s="487"/>
      <c r="Q1012" s="487"/>
    </row>
    <row r="1013" ht="25.15" customHeight="true" x14ac:dyDescent="0.2">
      <c r="C1013" s="487"/>
      <c r="D1013" s="487"/>
      <c r="E1013" s="487"/>
      <c r="F1013" s="487"/>
      <c r="G1013" s="487"/>
      <c r="H1013" s="487"/>
      <c r="I1013" s="487"/>
      <c r="J1013" s="487"/>
      <c r="K1013" s="487"/>
      <c r="L1013" s="487"/>
      <c r="M1013" s="487"/>
      <c r="N1013" s="487"/>
      <c r="O1013" s="487"/>
      <c r="P1013" s="487"/>
      <c r="Q1013" s="487"/>
    </row>
    <row r="1014" ht="25.15" customHeight="true" x14ac:dyDescent="0.2">
      <c r="C1014" s="487"/>
      <c r="D1014" s="487"/>
      <c r="E1014" s="487"/>
      <c r="F1014" s="487"/>
      <c r="G1014" s="487"/>
      <c r="H1014" s="487"/>
      <c r="I1014" s="487"/>
      <c r="J1014" s="487"/>
      <c r="K1014" s="487"/>
      <c r="L1014" s="487"/>
      <c r="M1014" s="487"/>
      <c r="N1014" s="487"/>
      <c r="O1014" s="487"/>
      <c r="P1014" s="487"/>
      <c r="Q1014" s="487"/>
    </row>
    <row r="1015" ht="25.15" customHeight="true" x14ac:dyDescent="0.2">
      <c r="C1015" s="487"/>
      <c r="D1015" s="487"/>
      <c r="E1015" s="487"/>
      <c r="F1015" s="487"/>
      <c r="G1015" s="487"/>
      <c r="H1015" s="487"/>
      <c r="I1015" s="487"/>
      <c r="J1015" s="487"/>
      <c r="K1015" s="487"/>
      <c r="L1015" s="487"/>
      <c r="M1015" s="487"/>
      <c r="N1015" s="487"/>
      <c r="O1015" s="487"/>
      <c r="P1015" s="487"/>
      <c r="Q1015" s="487"/>
    </row>
    <row r="1016" ht="25.15" customHeight="true" x14ac:dyDescent="0.2">
      <c r="C1016" s="487"/>
      <c r="D1016" s="487"/>
      <c r="E1016" s="487"/>
      <c r="F1016" s="487"/>
      <c r="G1016" s="487"/>
      <c r="H1016" s="487"/>
      <c r="I1016" s="487"/>
      <c r="J1016" s="487"/>
      <c r="K1016" s="487"/>
      <c r="L1016" s="487"/>
      <c r="M1016" s="487"/>
      <c r="N1016" s="487"/>
      <c r="O1016" s="487"/>
      <c r="P1016" s="487"/>
      <c r="Q1016" s="487"/>
    </row>
    <row r="1017" ht="25.15" customHeight="true" x14ac:dyDescent="0.2">
      <c r="C1017" s="487"/>
      <c r="D1017" s="487"/>
      <c r="E1017" s="487"/>
      <c r="F1017" s="487"/>
      <c r="G1017" s="487"/>
      <c r="H1017" s="487"/>
      <c r="I1017" s="487"/>
      <c r="J1017" s="487"/>
      <c r="K1017" s="487"/>
      <c r="L1017" s="487"/>
      <c r="M1017" s="487"/>
      <c r="N1017" s="487"/>
      <c r="O1017" s="487"/>
      <c r="P1017" s="487"/>
      <c r="Q1017" s="487"/>
    </row>
    <row r="1018" ht="25.15" customHeight="true" x14ac:dyDescent="0.2">
      <c r="C1018" s="487"/>
      <c r="D1018" s="487"/>
      <c r="E1018" s="487"/>
      <c r="F1018" s="487"/>
      <c r="G1018" s="487"/>
      <c r="H1018" s="487"/>
      <c r="I1018" s="487"/>
      <c r="J1018" s="487"/>
      <c r="K1018" s="487"/>
      <c r="L1018" s="487"/>
      <c r="M1018" s="487"/>
      <c r="N1018" s="487"/>
      <c r="O1018" s="487"/>
      <c r="P1018" s="487"/>
      <c r="Q1018" s="487"/>
    </row>
    <row r="1019" ht="25.15" customHeight="true" x14ac:dyDescent="0.2">
      <c r="C1019" s="487"/>
      <c r="D1019" s="487"/>
      <c r="E1019" s="487"/>
      <c r="F1019" s="487"/>
      <c r="G1019" s="487"/>
      <c r="H1019" s="487"/>
      <c r="I1019" s="487"/>
      <c r="J1019" s="487"/>
      <c r="K1019" s="487"/>
      <c r="L1019" s="487"/>
      <c r="M1019" s="487"/>
      <c r="N1019" s="487"/>
      <c r="O1019" s="487"/>
      <c r="P1019" s="487"/>
      <c r="Q1019" s="487"/>
    </row>
    <row r="1020" ht="25.15" customHeight="true" x14ac:dyDescent="0.2">
      <c r="C1020" s="487"/>
      <c r="D1020" s="487"/>
      <c r="E1020" s="487"/>
      <c r="F1020" s="487"/>
      <c r="G1020" s="487"/>
      <c r="H1020" s="487"/>
      <c r="I1020" s="487"/>
      <c r="J1020" s="487"/>
      <c r="K1020" s="487"/>
      <c r="L1020" s="487"/>
      <c r="M1020" s="487"/>
      <c r="N1020" s="487"/>
      <c r="O1020" s="487"/>
      <c r="P1020" s="487"/>
      <c r="Q1020" s="487"/>
    </row>
    <row r="1021" ht="25.15" customHeight="true" x14ac:dyDescent="0.2">
      <c r="C1021" s="487"/>
      <c r="D1021" s="487"/>
      <c r="E1021" s="487"/>
      <c r="F1021" s="487"/>
      <c r="G1021" s="487"/>
      <c r="H1021" s="487"/>
      <c r="I1021" s="487"/>
      <c r="J1021" s="487"/>
      <c r="K1021" s="487"/>
      <c r="L1021" s="487"/>
      <c r="M1021" s="487"/>
      <c r="N1021" s="487"/>
      <c r="O1021" s="487"/>
      <c r="P1021" s="487"/>
      <c r="Q1021" s="487"/>
    </row>
    <row r="1022" ht="25.15" customHeight="true" x14ac:dyDescent="0.2">
      <c r="C1022" s="487"/>
      <c r="D1022" s="487"/>
      <c r="E1022" s="487"/>
      <c r="F1022" s="487"/>
      <c r="G1022" s="487"/>
      <c r="H1022" s="487"/>
      <c r="I1022" s="487"/>
      <c r="J1022" s="487"/>
      <c r="K1022" s="487"/>
      <c r="L1022" s="487"/>
      <c r="M1022" s="487"/>
      <c r="N1022" s="487"/>
      <c r="O1022" s="487"/>
      <c r="P1022" s="487"/>
      <c r="Q1022" s="487"/>
    </row>
    <row r="1023" ht="25.15" customHeight="true" x14ac:dyDescent="0.2">
      <c r="C1023" s="487"/>
      <c r="D1023" s="487"/>
      <c r="E1023" s="487"/>
      <c r="F1023" s="487"/>
      <c r="G1023" s="487"/>
      <c r="H1023" s="487"/>
      <c r="I1023" s="487"/>
      <c r="J1023" s="487"/>
      <c r="K1023" s="487"/>
      <c r="L1023" s="487"/>
      <c r="M1023" s="487"/>
      <c r="N1023" s="487"/>
      <c r="O1023" s="487"/>
      <c r="P1023" s="487"/>
      <c r="Q1023" s="487"/>
    </row>
    <row r="1024" ht="25.15" customHeight="true" x14ac:dyDescent="0.2">
      <c r="C1024" s="487"/>
      <c r="D1024" s="487"/>
      <c r="E1024" s="487"/>
      <c r="F1024" s="487"/>
      <c r="G1024" s="487"/>
      <c r="H1024" s="487"/>
      <c r="I1024" s="487"/>
      <c r="J1024" s="487"/>
      <c r="K1024" s="487"/>
      <c r="L1024" s="487"/>
      <c r="M1024" s="487"/>
      <c r="N1024" s="487"/>
      <c r="O1024" s="487"/>
      <c r="P1024" s="487"/>
      <c r="Q1024" s="487"/>
    </row>
    <row r="1025" s="218" customFormat="true" ht="21" customHeight="true" x14ac:dyDescent="0.2">
      <c r="A1025" s="2596" t="s">
        <v>147</v>
      </c>
      <c r="B1025" s="2597"/>
      <c r="C1025" s="2598"/>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599" t="s">
        <v>183</v>
      </c>
      <c r="B1026" s="2600"/>
      <c r="C1026" s="426" t="s">
        <v>184</v>
      </c>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27" t="s">
        <v>185</v>
      </c>
      <c r="B1027" s="428" t="s">
        <v>186</v>
      </c>
      <c r="C1027" s="429">
        <v>9925</v>
      </c>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30" t="s">
        <v>187</v>
      </c>
      <c r="B1028" s="431" t="s">
        <v>186</v>
      </c>
      <c r="C1028" s="432">
        <v>9925</v>
      </c>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30" t="s">
        <v>188</v>
      </c>
      <c r="B1029" s="431" t="s">
        <v>186</v>
      </c>
      <c r="C1029" s="432">
        <v>9925</v>
      </c>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30" t="s">
        <v>190</v>
      </c>
      <c r="B1030" s="431" t="s">
        <v>186</v>
      </c>
      <c r="C1030" s="432">
        <v>9925</v>
      </c>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573" t="s">
        <v>192</v>
      </c>
      <c r="B1031" s="431" t="s">
        <v>193</v>
      </c>
      <c r="C1031" s="432">
        <v>4025</v>
      </c>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573"/>
      <c r="B1032" s="431" t="s">
        <v>194</v>
      </c>
      <c r="C1032" s="432">
        <v>5900</v>
      </c>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574"/>
      <c r="B1033" s="433" t="s">
        <v>195</v>
      </c>
      <c r="C1033" s="434">
        <v>0</v>
      </c>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8"/>
      <c r="BB1033" s="136"/>
      <c r="BC1033" s="418"/>
      <c r="BD1033" s="418"/>
      <c r="BE1033" s="418"/>
      <c r="BF1033" s="418"/>
      <c r="BG1033" s="418"/>
      <c r="BH1033" s="418"/>
      <c r="BI1033" s="418"/>
      <c r="BJ1033" s="418"/>
      <c r="BK1033" s="418"/>
      <c r="BL1033" s="418"/>
      <c r="BM1033" s="418"/>
      <c r="BN1033" s="418"/>
      <c r="BO1033" s="418"/>
      <c r="BP1033" s="418"/>
      <c r="BQ1033" s="418"/>
      <c r="BR1033" s="418"/>
      <c r="BS1033" s="418"/>
      <c r="BT1033" s="418"/>
      <c r="BU1033" s="418"/>
      <c r="BV1033" s="418"/>
      <c r="BW1033" s="418"/>
      <c r="BX1033" s="418"/>
      <c r="BY1033" s="41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575" t="s">
        <v>270</v>
      </c>
      <c r="B1034" s="2576"/>
      <c r="C1034" s="2577"/>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aire metropolitaine/ reste-quest</v>
      </c>
      <c r="B1037" s="293">
        <f>BR122+BR123</f>
        <v>16803.852613999963</v>
      </c>
    </row>
    <row r="1038" ht="15" customHeight="true" x14ac:dyDescent="0.2">
      <c r="A1038" s="293" t="str">
        <f>S15</f>
        <v>artibinite</v>
      </c>
      <c r="B1038" s="293">
        <f>BS122+BS123</f>
        <v>7591.0911190000024</v>
      </c>
    </row>
    <row r="1039" ht="15" customHeight="true" x14ac:dyDescent="0.2">
      <c r="A1039" s="293" t="str">
        <f>T15</f>
        <v>centre</v>
      </c>
      <c r="B1039" s="293">
        <f>BT122+BT123</f>
        <v>3921.9556280000065</v>
      </c>
    </row>
    <row r="1040" ht="15" customHeight="true" x14ac:dyDescent="0.2">
      <c r="A1040" s="293" t="str">
        <f>U15</f>
        <v>grand-ause</v>
      </c>
      <c r="B1040" s="293">
        <f>BU122+BU123</f>
        <v>1932.478106</v>
      </c>
    </row>
    <row r="1041" ht="15" customHeight="true" x14ac:dyDescent="0.2">
      <c r="A1041" s="293" t="str">
        <f>V15</f>
        <v>nippes</v>
      </c>
      <c r="B1041" s="293">
        <f>BV122+BV123</f>
        <v>1268.0848059999992</v>
      </c>
    </row>
    <row r="1042" ht="15" customHeight="true" x14ac:dyDescent="0.2">
      <c r="A1042" s="293" t="str">
        <f>W15</f>
        <v>nord</v>
      </c>
      <c r="B1042" s="293">
        <f>BW122+BW123</f>
        <v>4562.6057429999964</v>
      </c>
    </row>
    <row r="1043" ht="15" customHeight="true" x14ac:dyDescent="0.2">
      <c r="A1043" s="293" t="str">
        <f>X15</f>
        <v>nord-est</v>
      </c>
      <c r="B1043" s="293">
        <f>BX122+XR123</f>
        <v>195.278873</v>
      </c>
    </row>
    <row r="1044" ht="15" customHeight="true" x14ac:dyDescent="0.2">
      <c r="A1044" s="293" t="str">
        <f>Y15</f>
        <v>nord-quest</v>
      </c>
      <c r="B1044" s="293">
        <f>BY122+BY123</f>
        <v>2782.5574119999974</v>
      </c>
    </row>
    <row r="1045" ht="15" customHeight="true" x14ac:dyDescent="0.2">
      <c r="A1045" s="293" t="str">
        <f>Z15</f>
        <v>sud</v>
      </c>
      <c r="B1045" s="293">
        <f>BZ122+BZ123</f>
        <v>3341.6865820000012</v>
      </c>
    </row>
    <row r="1046" ht="15" customHeight="true" x14ac:dyDescent="0.2">
      <c r="A1046" s="238" t="str">
        <f>AA15</f>
        <v>sud-est</v>
      </c>
      <c r="B1046" s="293">
        <f>CA122+CA123</f>
        <v>2612.661898999997</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10</v>
      </c>
      <c r="B1072" s="238" t="s">
        <v>136</v>
      </c>
    </row>
    <row r="1100" s="211" customFormat="true" ht="17.1" customHeight="true" x14ac:dyDescent="0.2">
      <c r="A1100" s="624"/>
      <c r="B1100" s="621"/>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25"/>
      <c r="B1101" s="622"/>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25"/>
      <c r="B1114" s="622"/>
      <c r="C1114" s="608"/>
      <c r="D1114" s="608"/>
      <c r="E1114" s="608"/>
      <c r="F1114" s="608"/>
      <c r="G1114" s="608"/>
      <c r="H1114" s="608"/>
      <c r="I1114" s="608"/>
      <c r="J1114" s="608"/>
      <c r="K1114" s="608"/>
      <c r="L1114" s="608"/>
      <c r="M1114" s="608"/>
      <c r="N1114" s="608"/>
      <c r="O1114" s="608"/>
      <c r="P1114" s="608"/>
      <c r="Q1114" s="608"/>
      <c r="R1114" s="608"/>
      <c r="S1114" s="608"/>
      <c r="T1114" s="608"/>
      <c r="U1114" s="608"/>
      <c r="V1114" s="608"/>
      <c r="W1114" s="608"/>
      <c r="X1114" s="608"/>
      <c r="Y1114" s="608"/>
      <c r="Z1114" s="608"/>
      <c r="AA1114" s="608"/>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25"/>
      <c r="B1115" s="622"/>
      <c r="C1115" s="608"/>
      <c r="D1115" s="608"/>
      <c r="E1115" s="608"/>
      <c r="F1115" s="608"/>
      <c r="G1115" s="608"/>
      <c r="H1115" s="608"/>
      <c r="I1115" s="608"/>
      <c r="J1115" s="608"/>
      <c r="K1115" s="608"/>
      <c r="L1115" s="608"/>
      <c r="M1115" s="608"/>
      <c r="N1115" s="608"/>
      <c r="O1115" s="608"/>
      <c r="P1115" s="608"/>
      <c r="Q1115" s="608"/>
      <c r="R1115" s="608"/>
      <c r="S1115" s="608"/>
      <c r="T1115" s="608"/>
      <c r="U1115" s="608"/>
      <c r="V1115" s="608"/>
      <c r="W1115" s="608"/>
      <c r="X1115" s="608"/>
      <c r="Y1115" s="608"/>
      <c r="Z1115" s="608"/>
      <c r="AA1115" s="608"/>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25"/>
      <c r="B1116" s="622"/>
      <c r="C1116" s="608"/>
      <c r="D1116" s="608"/>
      <c r="E1116" s="608"/>
      <c r="F1116" s="608"/>
      <c r="G1116" s="608"/>
      <c r="H1116" s="608"/>
      <c r="I1116" s="608"/>
      <c r="J1116" s="608"/>
      <c r="K1116" s="608"/>
      <c r="L1116" s="608"/>
      <c r="M1116" s="608"/>
      <c r="N1116" s="608"/>
      <c r="O1116" s="608"/>
      <c r="P1116" s="608"/>
      <c r="Q1116" s="608"/>
      <c r="R1116" s="608"/>
      <c r="S1116" s="608"/>
      <c r="T1116" s="608"/>
      <c r="U1116" s="608"/>
      <c r="V1116" s="608"/>
      <c r="W1116" s="608"/>
      <c r="X1116" s="608"/>
      <c r="Y1116" s="608"/>
      <c r="Z1116" s="608"/>
      <c r="AA1116" s="608"/>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26"/>
      <c r="B1117" s="623"/>
      <c r="C1117" s="610"/>
      <c r="D1117" s="610"/>
      <c r="E1117" s="610"/>
      <c r="F1117" s="610"/>
      <c r="G1117" s="610"/>
      <c r="H1117" s="610"/>
      <c r="I1117" s="610"/>
      <c r="J1117" s="610"/>
      <c r="K1117" s="610"/>
      <c r="L1117" s="610"/>
      <c r="M1117" s="610"/>
      <c r="N1117" s="610"/>
      <c r="O1117" s="610"/>
      <c r="P1117" s="610"/>
      <c r="Q1117" s="610"/>
      <c r="R1117" s="610"/>
      <c r="S1117" s="610"/>
      <c r="T1117" s="610"/>
      <c r="U1117" s="610"/>
      <c r="V1117" s="610"/>
      <c r="W1117" s="610"/>
      <c r="X1117" s="610"/>
      <c r="Y1117" s="610"/>
      <c r="Z1117" s="610"/>
      <c r="AA1117" s="610"/>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11"/>
      <c r="C1170" s="612"/>
      <c r="D1170" s="612"/>
      <c r="E1170" s="612"/>
      <c r="F1170" s="612"/>
      <c r="G1170" s="612"/>
      <c r="H1170" s="612"/>
      <c r="I1170" s="612"/>
      <c r="J1170" s="612"/>
      <c r="K1170" s="612"/>
      <c r="L1170" s="612"/>
      <c r="M1170" s="612"/>
      <c r="N1170" s="612"/>
      <c r="O1170" s="612"/>
      <c r="P1170" s="612"/>
      <c r="Q1170" s="612"/>
      <c r="R1170" s="612"/>
      <c r="S1170" s="612"/>
      <c r="T1170" s="612"/>
      <c r="U1170" s="612"/>
      <c r="V1170" s="612"/>
      <c r="W1170" s="612"/>
      <c r="X1170" s="612"/>
      <c r="Y1170" s="612"/>
      <c r="Z1170" s="612"/>
      <c r="AA1170" s="612"/>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11"/>
      <c r="C1171" s="612"/>
      <c r="D1171" s="612"/>
      <c r="E1171" s="612"/>
      <c r="F1171" s="612"/>
      <c r="G1171" s="612"/>
      <c r="H1171" s="612"/>
      <c r="I1171" s="612"/>
      <c r="J1171" s="612"/>
      <c r="K1171" s="612"/>
      <c r="L1171" s="612"/>
      <c r="M1171" s="612"/>
      <c r="N1171" s="612"/>
      <c r="O1171" s="612"/>
      <c r="P1171" s="612"/>
      <c r="Q1171" s="612"/>
      <c r="R1171" s="612"/>
      <c r="S1171" s="612"/>
      <c r="T1171" s="612"/>
      <c r="U1171" s="612"/>
      <c r="V1171" s="612"/>
      <c r="W1171" s="612"/>
      <c r="X1171" s="612"/>
      <c r="Y1171" s="612"/>
      <c r="Z1171" s="612"/>
      <c r="AA1171" s="612"/>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11"/>
      <c r="C1172" s="612"/>
      <c r="D1172" s="612"/>
      <c r="E1172" s="612"/>
      <c r="F1172" s="612"/>
      <c r="G1172" s="612"/>
      <c r="H1172" s="612"/>
      <c r="I1172" s="612"/>
      <c r="J1172" s="612"/>
      <c r="K1172" s="612"/>
      <c r="L1172" s="612"/>
      <c r="M1172" s="612"/>
      <c r="N1172" s="612"/>
      <c r="O1172" s="612"/>
      <c r="P1172" s="612"/>
      <c r="Q1172" s="612"/>
      <c r="R1172" s="612"/>
      <c r="S1172" s="612"/>
      <c r="T1172" s="612"/>
      <c r="U1172" s="612"/>
      <c r="V1172" s="612"/>
      <c r="W1172" s="612"/>
      <c r="X1172" s="612"/>
      <c r="Y1172" s="612"/>
      <c r="Z1172" s="612"/>
      <c r="AA1172" s="612"/>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11"/>
      <c r="C1173" s="612"/>
      <c r="D1173" s="612"/>
      <c r="E1173" s="612"/>
      <c r="F1173" s="612"/>
      <c r="G1173" s="612"/>
      <c r="H1173" s="612"/>
      <c r="I1173" s="612"/>
      <c r="J1173" s="612"/>
      <c r="K1173" s="612"/>
      <c r="L1173" s="612"/>
      <c r="M1173" s="612"/>
      <c r="N1173" s="612"/>
      <c r="O1173" s="612"/>
      <c r="P1173" s="612"/>
      <c r="Q1173" s="612"/>
      <c r="R1173" s="612"/>
      <c r="S1173" s="612"/>
      <c r="T1173" s="612"/>
      <c r="U1173" s="612"/>
      <c r="V1173" s="612"/>
      <c r="W1173" s="612"/>
      <c r="X1173" s="612"/>
      <c r="Y1173" s="612"/>
      <c r="Z1173" s="612"/>
      <c r="AA1173" s="612"/>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11"/>
      <c r="C1174" s="612"/>
      <c r="D1174" s="612"/>
      <c r="E1174" s="612"/>
      <c r="F1174" s="612"/>
      <c r="G1174" s="612"/>
      <c r="H1174" s="612"/>
      <c r="I1174" s="612"/>
      <c r="J1174" s="612"/>
      <c r="K1174" s="612"/>
      <c r="L1174" s="612"/>
      <c r="M1174" s="612"/>
      <c r="N1174" s="612"/>
      <c r="O1174" s="612"/>
      <c r="P1174" s="612"/>
      <c r="Q1174" s="612"/>
      <c r="R1174" s="612"/>
      <c r="S1174" s="612"/>
      <c r="T1174" s="612"/>
      <c r="U1174" s="612"/>
      <c r="V1174" s="612"/>
      <c r="W1174" s="612"/>
      <c r="X1174" s="612"/>
      <c r="Y1174" s="612"/>
      <c r="Z1174" s="612"/>
      <c r="AA1174" s="612"/>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11"/>
      <c r="C1175" s="612"/>
      <c r="D1175" s="612"/>
      <c r="E1175" s="612"/>
      <c r="F1175" s="612"/>
      <c r="G1175" s="612"/>
      <c r="H1175" s="612"/>
      <c r="I1175" s="612"/>
      <c r="J1175" s="612"/>
      <c r="K1175" s="612"/>
      <c r="L1175" s="612"/>
      <c r="M1175" s="612"/>
      <c r="N1175" s="612"/>
      <c r="O1175" s="612"/>
      <c r="P1175" s="612"/>
      <c r="Q1175" s="612"/>
      <c r="R1175" s="612"/>
      <c r="S1175" s="612"/>
      <c r="T1175" s="612"/>
      <c r="U1175" s="612"/>
      <c r="V1175" s="612"/>
      <c r="W1175" s="612"/>
      <c r="X1175" s="612"/>
      <c r="Y1175" s="612"/>
      <c r="Z1175" s="612"/>
      <c r="AA1175" s="612"/>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13"/>
      <c r="B1176" s="312"/>
      <c r="C1176" s="614"/>
      <c r="D1176" s="615"/>
      <c r="E1176" s="615"/>
      <c r="F1176" s="615"/>
      <c r="G1176" s="615"/>
      <c r="H1176" s="614"/>
      <c r="I1176" s="615"/>
      <c r="J1176" s="615"/>
      <c r="K1176" s="615"/>
      <c r="L1176" s="615"/>
      <c r="M1176" s="614"/>
      <c r="N1176" s="615"/>
      <c r="O1176" s="615"/>
      <c r="P1176" s="615"/>
      <c r="Q1176" s="615"/>
      <c r="R1176" s="614"/>
      <c r="S1176" s="615"/>
      <c r="T1176" s="615"/>
      <c r="U1176" s="615"/>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15"/>
      <c r="B1177" s="615"/>
      <c r="C1177" s="614"/>
      <c r="D1177" s="614"/>
      <c r="E1177" s="614"/>
      <c r="F1177" s="614"/>
      <c r="G1177" s="614"/>
      <c r="H1177" s="614"/>
      <c r="I1177" s="614"/>
      <c r="J1177" s="614"/>
      <c r="K1177" s="614"/>
      <c r="L1177" s="614"/>
      <c r="M1177" s="614"/>
      <c r="N1177" s="614"/>
      <c r="O1177" s="614"/>
      <c r="P1177" s="614"/>
      <c r="Q1177" s="614"/>
      <c r="R1177" s="614"/>
      <c r="S1177" s="614"/>
      <c r="T1177" s="614"/>
      <c r="U1177" s="614"/>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999">
    <mergeCell ref="BA347:BA348"/>
    <mergeCell ref="BA349:BA350"/>
    <mergeCell ref="BA351:BA352"/>
    <mergeCell ref="BA353:BA354"/>
    <mergeCell ref="BA153:BA16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A153:A164"/>
    <mergeCell ref="C133:G133"/>
    <mergeCell ref="H133:L133"/>
    <mergeCell ref="C220:G220"/>
    <mergeCell ref="H220:L220"/>
    <mergeCell ref="M220:Q220"/>
    <mergeCell ref="A208:B208"/>
    <mergeCell ref="A1025:C1025"/>
    <mergeCell ref="A1026:B1026"/>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E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O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J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9:D529"/>
    <mergeCell ref="H529:I529"/>
    <mergeCell ref="M529:N529"/>
    <mergeCell ref="C530:D530"/>
    <mergeCell ref="H530:I530"/>
    <mergeCell ref="M530:N530"/>
    <mergeCell ref="C526:G526"/>
    <mergeCell ref="H526:I526"/>
    <mergeCell ref="M526:N526"/>
    <mergeCell ref="C527:D528"/>
    <mergeCell ref="E527:G527"/>
    <mergeCell ref="H527:I527"/>
    <mergeCell ref="M527:N527"/>
    <mergeCell ref="H528:I528"/>
    <mergeCell ref="M528:N528"/>
    <mergeCell ref="C533:D534"/>
    <mergeCell ref="H533:I533"/>
    <mergeCell ref="M533:N533"/>
    <mergeCell ref="H534:I534"/>
    <mergeCell ref="M534:N534"/>
    <mergeCell ref="C535:D535"/>
    <mergeCell ref="H535:I535"/>
    <mergeCell ref="M535:N535"/>
    <mergeCell ref="C531:D531"/>
    <mergeCell ref="H531:I531"/>
    <mergeCell ref="M531:N531"/>
    <mergeCell ref="C532:E532"/>
    <mergeCell ref="H532:I532"/>
    <mergeCell ref="M532:N532"/>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4:D544"/>
    <mergeCell ref="H544:I544"/>
    <mergeCell ref="M544:Q544"/>
    <mergeCell ref="C545:D545"/>
    <mergeCell ref="H545:I545"/>
    <mergeCell ref="M545:N546"/>
    <mergeCell ref="O545:Q545"/>
    <mergeCell ref="C546:D546"/>
    <mergeCell ref="H546:L546"/>
    <mergeCell ref="C549:D549"/>
    <mergeCell ref="H549:I549"/>
    <mergeCell ref="M549:N549"/>
    <mergeCell ref="C550:D550"/>
    <mergeCell ref="H550:I550"/>
    <mergeCell ref="M550:O550"/>
    <mergeCell ref="C547:D547"/>
    <mergeCell ref="H547:I548"/>
    <mergeCell ref="J547:L547"/>
    <mergeCell ref="M547:N547"/>
    <mergeCell ref="C548:D548"/>
    <mergeCell ref="M548:N548"/>
    <mergeCell ref="C551:D551"/>
    <mergeCell ref="H551:I551"/>
    <mergeCell ref="M551:N552"/>
    <mergeCell ref="C552:D552"/>
    <mergeCell ref="H552:J552"/>
    <mergeCell ref="C553:D553"/>
    <mergeCell ref="H553:I554"/>
    <mergeCell ref="M553:N553"/>
    <mergeCell ref="C554:D554"/>
    <mergeCell ref="M554:N554"/>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E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O622"/>
    <mergeCell ref="C619:D619"/>
    <mergeCell ref="H619:I619"/>
    <mergeCell ref="M619:N619"/>
    <mergeCell ref="C620:D620"/>
    <mergeCell ref="H620:I620"/>
    <mergeCell ref="M620:N620"/>
    <mergeCell ref="C625:D625"/>
    <mergeCell ref="H625:J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28575</xdr:rowOff>
                  </from>
                  <to>
                    <xdr:col>1</xdr:col>
                    <xdr:colOff>1704975</xdr:colOff>
                    <xdr:row>399</xdr:row>
                    <xdr:rowOff>219075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F1238-2BB8-4AEA-A956-E5B94828C7DD}">
  <sheetPr codeName="Feuil4"/>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8" width="12.5703125" style="391" customWidth="true"/>
    <col min="29"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Haiti</v>
      </c>
      <c r="B2" s="226"/>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2012</v>
      </c>
      <c r="B3" s="228"/>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DHS12</v>
      </c>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48" t="str">
        <f>B1028</f>
        <v/>
      </c>
      <c r="B10" s="649"/>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48" t="str">
        <f>B1027</f>
        <v/>
      </c>
      <c r="B11" s="650"/>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51"/>
      <c r="B12" s="649"/>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52"/>
      <c r="B13" s="653"/>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8" customFormat="true" ht="15" customHeight="true" x14ac:dyDescent="0.2">
      <c r="A14" s="115" t="s">
        <v>95</v>
      </c>
      <c r="B14" s="208"/>
      <c r="C14" s="2489" t="s">
        <v>114</v>
      </c>
      <c r="D14" s="2490"/>
      <c r="E14" s="2490"/>
      <c r="F14" s="2490"/>
      <c r="G14" s="2491"/>
      <c r="H14" s="2686" t="s">
        <v>38</v>
      </c>
      <c r="I14" s="2687"/>
      <c r="J14" s="2687"/>
      <c r="K14" s="2687"/>
      <c r="L14" s="2688"/>
      <c r="M14" s="2680" t="s">
        <v>37</v>
      </c>
      <c r="N14" s="2681"/>
      <c r="O14" s="2681"/>
      <c r="P14" s="2681"/>
      <c r="Q14" s="2682"/>
      <c r="R14" s="2173" t="s">
        <v>137</v>
      </c>
      <c r="S14" s="2179"/>
      <c r="T14" s="2179"/>
      <c r="U14" s="2179"/>
      <c r="V14" s="2179"/>
      <c r="W14" s="2179"/>
      <c r="X14" s="2179"/>
      <c r="Y14" s="2179"/>
      <c r="Z14" s="2179"/>
      <c r="AA14" s="2179"/>
      <c r="AB14" s="2180"/>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46"/>
      <c r="BA14" s="217" t="s">
        <v>128</v>
      </c>
      <c r="BB14" s="115" t="s">
        <v>95</v>
      </c>
      <c r="BC14" s="2479" t="s">
        <v>114</v>
      </c>
      <c r="BD14" s="2480"/>
      <c r="BE14" s="2480"/>
      <c r="BF14" s="2480"/>
      <c r="BG14" s="2481"/>
      <c r="BH14" s="2482" t="s">
        <v>38</v>
      </c>
      <c r="BI14" s="2480"/>
      <c r="BJ14" s="2480"/>
      <c r="BK14" s="2480"/>
      <c r="BL14" s="2481"/>
      <c r="BM14" s="2482" t="s">
        <v>37</v>
      </c>
      <c r="BN14" s="2480"/>
      <c r="BO14" s="2480"/>
      <c r="BP14" s="2480"/>
      <c r="BQ14" s="2492"/>
      <c r="BR14" s="2022" t="s">
        <v>137</v>
      </c>
      <c r="BS14" s="2023"/>
      <c r="BT14" s="2023"/>
      <c r="BU14" s="2023"/>
      <c r="BV14" s="2023"/>
      <c r="BW14" s="2023"/>
      <c r="BX14" s="2023"/>
      <c r="BY14" s="2024"/>
      <c r="BZ14" s="313"/>
      <c r="CA14" s="313"/>
      <c r="CB14" s="313"/>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98" customFormat="true" ht="36" x14ac:dyDescent="0.2">
      <c r="A15" s="182" t="s">
        <v>87</v>
      </c>
      <c r="B15" s="242"/>
      <c r="C15" s="269" t="s">
        <v>0</v>
      </c>
      <c r="D15" s="270" t="s">
        <v>1</v>
      </c>
      <c r="E15" s="270" t="s">
        <v>2</v>
      </c>
      <c r="F15" s="270" t="s">
        <v>3</v>
      </c>
      <c r="G15" s="271" t="s">
        <v>4</v>
      </c>
      <c r="H15" s="1540" t="s">
        <v>0</v>
      </c>
      <c r="I15" s="1500" t="s">
        <v>1</v>
      </c>
      <c r="J15" s="1500" t="s">
        <v>2</v>
      </c>
      <c r="K15" s="1500" t="s">
        <v>3</v>
      </c>
      <c r="L15" s="1501" t="s">
        <v>4</v>
      </c>
      <c r="M15" s="1530" t="s">
        <v>0</v>
      </c>
      <c r="N15" s="1500" t="s">
        <v>1</v>
      </c>
      <c r="O15" s="1500" t="s">
        <v>2</v>
      </c>
      <c r="P15" s="1500" t="s">
        <v>3</v>
      </c>
      <c r="Q15" s="1550" t="s">
        <v>4</v>
      </c>
      <c r="R15" s="1540" t="s">
        <v>331</v>
      </c>
      <c r="S15" s="1500" t="s">
        <v>332</v>
      </c>
      <c r="T15" s="1500" t="s">
        <v>333</v>
      </c>
      <c r="U15" s="1500" t="s">
        <v>334</v>
      </c>
      <c r="V15" s="1500" t="s">
        <v>335</v>
      </c>
      <c r="W15" s="1500" t="s">
        <v>336</v>
      </c>
      <c r="X15" s="1500" t="s">
        <v>337</v>
      </c>
      <c r="Y15" s="1500" t="s">
        <v>338</v>
      </c>
      <c r="Z15" s="1500" t="s">
        <v>339</v>
      </c>
      <c r="AA15" s="1500" t="s">
        <v>340</v>
      </c>
      <c r="AB15" s="1502" t="s">
        <v>341</v>
      </c>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46"/>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331</v>
      </c>
      <c r="BS15" s="166" t="s">
        <v>332</v>
      </c>
      <c r="BT15" s="166" t="s">
        <v>333</v>
      </c>
      <c r="BU15" s="166" t="s">
        <v>334</v>
      </c>
      <c r="BV15" s="166" t="s">
        <v>335</v>
      </c>
      <c r="BW15" s="166" t="s">
        <v>336</v>
      </c>
      <c r="BX15" s="166" t="s">
        <v>337</v>
      </c>
      <c r="BY15" s="167" t="s">
        <v>338</v>
      </c>
      <c r="BZ15" s="167" t="s">
        <v>339</v>
      </c>
      <c r="CA15" s="167" t="s">
        <v>340</v>
      </c>
      <c r="CB15" s="167" t="s">
        <v>341</v>
      </c>
      <c r="CC15" s="2097"/>
      <c r="CD15" s="2097"/>
      <c r="CE15" s="2097"/>
      <c r="CF15" s="2097"/>
      <c r="CG15" s="2097"/>
      <c r="CH15" s="2097"/>
      <c r="CI15" s="2097"/>
      <c r="CJ15" s="2097"/>
      <c r="CK15" s="2097"/>
      <c r="CL15" s="2097"/>
      <c r="CM15" s="2097"/>
      <c r="CN15" s="2097"/>
      <c r="CO15" s="2097"/>
      <c r="CP15" s="2097"/>
      <c r="CQ15" s="2097"/>
      <c r="CR15" s="2097"/>
      <c r="CS15" s="2097"/>
      <c r="CT15" s="2097"/>
      <c r="CU15" s="2097"/>
      <c r="CV15" s="2097"/>
      <c r="CW15" s="2097"/>
      <c r="CX15" s="2097"/>
      <c r="CY15" s="2097"/>
      <c r="CZ15" s="2097"/>
    </row>
    <row r="16" s="398" customFormat="true" ht="15" customHeight="true" x14ac:dyDescent="0.2">
      <c r="A16" s="2683" t="s">
        <v>13</v>
      </c>
      <c r="B16" s="1719" t="s">
        <v>14</v>
      </c>
      <c r="C16" s="1575">
        <v>35.200000000000003</v>
      </c>
      <c r="D16" s="1576">
        <v>42.1</v>
      </c>
      <c r="E16" s="1576">
        <v>71</v>
      </c>
      <c r="F16" s="1576">
        <v>93</v>
      </c>
      <c r="G16" s="1577">
        <v>97.1</v>
      </c>
      <c r="H16" s="1578">
        <v>86.3</v>
      </c>
      <c r="I16" s="1576">
        <v>92.7</v>
      </c>
      <c r="J16" s="1576">
        <v>96.2</v>
      </c>
      <c r="K16" s="1576">
        <v>97.6</v>
      </c>
      <c r="L16" s="1579">
        <v>98.1</v>
      </c>
      <c r="M16" s="1580">
        <v>32.6</v>
      </c>
      <c r="N16" s="1576">
        <v>36.799999999999997</v>
      </c>
      <c r="O16" s="1576">
        <v>37.4</v>
      </c>
      <c r="P16" s="1576">
        <v>57</v>
      </c>
      <c r="Q16" s="1577">
        <v>85.8</v>
      </c>
      <c r="R16" s="1578">
        <v>83.4</v>
      </c>
      <c r="S16" s="1576">
        <v>49.7</v>
      </c>
      <c r="T16" s="1576">
        <v>94.1</v>
      </c>
      <c r="U16" s="1576">
        <v>46.3</v>
      </c>
      <c r="V16" s="1576">
        <v>36.9</v>
      </c>
      <c r="W16" s="1576">
        <v>66.2</v>
      </c>
      <c r="X16" s="1576">
        <v>70.7</v>
      </c>
      <c r="Y16" s="1576">
        <v>67</v>
      </c>
      <c r="Z16" s="1576">
        <v>62.8</v>
      </c>
      <c r="AA16" s="1576">
        <v>63.1</v>
      </c>
      <c r="AB16" s="2191">
        <v>54.6</v>
      </c>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46"/>
      <c r="BA16" s="2493" t="s">
        <v>13</v>
      </c>
      <c r="BB16" s="147" t="s">
        <v>14</v>
      </c>
      <c r="BC16" s="1168" t="s">
        <v>35</v>
      </c>
      <c r="BD16" s="1188" t="s">
        <v>35</v>
      </c>
      <c r="BE16" s="1188" t="s">
        <v>35</v>
      </c>
      <c r="BF16" s="1188" t="s">
        <v>35</v>
      </c>
      <c r="BG16" s="1209" t="s">
        <v>35</v>
      </c>
      <c r="BH16" s="1230" t="s">
        <v>35</v>
      </c>
      <c r="BI16" s="1188" t="s">
        <v>35</v>
      </c>
      <c r="BJ16" s="1188" t="s">
        <v>35</v>
      </c>
      <c r="BK16" s="1188" t="s">
        <v>35</v>
      </c>
      <c r="BL16" s="1209" t="s">
        <v>35</v>
      </c>
      <c r="BM16" s="1230" t="s">
        <v>35</v>
      </c>
      <c r="BN16" s="1188" t="s">
        <v>35</v>
      </c>
      <c r="BO16" s="1188" t="s">
        <v>35</v>
      </c>
      <c r="BP16" s="1188" t="s">
        <v>35</v>
      </c>
      <c r="BQ16" s="1209" t="s">
        <v>35</v>
      </c>
      <c r="BR16" s="1230" t="s">
        <v>35</v>
      </c>
      <c r="BS16" s="1188" t="s">
        <v>35</v>
      </c>
      <c r="BT16" s="1188" t="s">
        <v>35</v>
      </c>
      <c r="BU16" s="1188" t="s">
        <v>35</v>
      </c>
      <c r="BV16" s="1188" t="s">
        <v>35</v>
      </c>
      <c r="BW16" s="1188" t="s">
        <v>35</v>
      </c>
      <c r="BX16" s="1188" t="s">
        <v>35</v>
      </c>
      <c r="BY16" s="1250" t="s">
        <v>35</v>
      </c>
      <c r="BZ16" s="1250" t="s">
        <v>35</v>
      </c>
      <c r="CA16" s="1250" t="s">
        <v>35</v>
      </c>
      <c r="CB16" s="1250" t="s">
        <v>35</v>
      </c>
      <c r="CC16" s="2098"/>
      <c r="CD16" s="2098"/>
      <c r="CE16" s="2098"/>
      <c r="CF16" s="2098"/>
      <c r="CG16" s="2098"/>
      <c r="CH16" s="2098"/>
      <c r="CI16" s="2098"/>
      <c r="CJ16" s="2098"/>
      <c r="CK16" s="2098"/>
      <c r="CL16" s="2098"/>
      <c r="CM16" s="2098"/>
      <c r="CN16" s="2098"/>
      <c r="CO16" s="2098"/>
      <c r="CP16" s="2098"/>
      <c r="CQ16" s="2098"/>
      <c r="CR16" s="2098"/>
      <c r="CS16" s="2098"/>
      <c r="CT16" s="2098"/>
      <c r="CU16" s="2098"/>
      <c r="CV16" s="2098"/>
      <c r="CW16" s="2098"/>
      <c r="CX16" s="2098"/>
      <c r="CY16" s="2098"/>
      <c r="CZ16" s="2098"/>
    </row>
    <row r="17" s="398" customFormat="true" ht="15" customHeight="true" x14ac:dyDescent="0.2">
      <c r="A17" s="2684"/>
      <c r="B17" s="1720" t="s">
        <v>51</v>
      </c>
      <c r="C17" s="1581">
        <v>64.8</v>
      </c>
      <c r="D17" s="1582">
        <v>57.9</v>
      </c>
      <c r="E17" s="1582">
        <v>29</v>
      </c>
      <c r="F17" s="1582">
        <v>7</v>
      </c>
      <c r="G17" s="1583">
        <v>2.9</v>
      </c>
      <c r="H17" s="1584">
        <v>13.7</v>
      </c>
      <c r="I17" s="1582">
        <v>7.3</v>
      </c>
      <c r="J17" s="1582">
        <v>3.8</v>
      </c>
      <c r="K17" s="1582">
        <v>2.4</v>
      </c>
      <c r="L17" s="1585">
        <v>1.9</v>
      </c>
      <c r="M17" s="1586">
        <v>67.400000000000006</v>
      </c>
      <c r="N17" s="1582">
        <v>63.2</v>
      </c>
      <c r="O17" s="1582">
        <v>62.6</v>
      </c>
      <c r="P17" s="1582">
        <v>43</v>
      </c>
      <c r="Q17" s="1583">
        <v>14.2</v>
      </c>
      <c r="R17" s="1584">
        <v>16.600000000000001</v>
      </c>
      <c r="S17" s="1582">
        <v>50.3</v>
      </c>
      <c r="T17" s="1582">
        <v>5.9</v>
      </c>
      <c r="U17" s="1582">
        <v>53.7</v>
      </c>
      <c r="V17" s="1582">
        <v>63.1</v>
      </c>
      <c r="W17" s="1582">
        <v>33.799999999999997</v>
      </c>
      <c r="X17" s="1582">
        <v>29.3</v>
      </c>
      <c r="Y17" s="1582">
        <v>33</v>
      </c>
      <c r="Z17" s="1582">
        <v>37.200000000000003</v>
      </c>
      <c r="AA17" s="1582">
        <v>36.9</v>
      </c>
      <c r="AB17" s="2192">
        <v>45.4</v>
      </c>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46"/>
      <c r="BA17" s="2494"/>
      <c r="BB17" s="148" t="s">
        <v>51</v>
      </c>
      <c r="BC17" s="1169" t="s">
        <v>35</v>
      </c>
      <c r="BD17" s="1189" t="s">
        <v>35</v>
      </c>
      <c r="BE17" s="1189" t="s">
        <v>35</v>
      </c>
      <c r="BF17" s="1189" t="s">
        <v>35</v>
      </c>
      <c r="BG17" s="1210" t="s">
        <v>35</v>
      </c>
      <c r="BH17" s="1231" t="s">
        <v>35</v>
      </c>
      <c r="BI17" s="1189" t="s">
        <v>35</v>
      </c>
      <c r="BJ17" s="1189" t="s">
        <v>35</v>
      </c>
      <c r="BK17" s="1189" t="s">
        <v>35</v>
      </c>
      <c r="BL17" s="1210" t="s">
        <v>35</v>
      </c>
      <c r="BM17" s="1231" t="s">
        <v>35</v>
      </c>
      <c r="BN17" s="1189" t="s">
        <v>35</v>
      </c>
      <c r="BO17" s="1189" t="s">
        <v>35</v>
      </c>
      <c r="BP17" s="1189" t="s">
        <v>35</v>
      </c>
      <c r="BQ17" s="1210" t="s">
        <v>35</v>
      </c>
      <c r="BR17" s="1231" t="s">
        <v>35</v>
      </c>
      <c r="BS17" s="1189" t="s">
        <v>35</v>
      </c>
      <c r="BT17" s="1189" t="s">
        <v>35</v>
      </c>
      <c r="BU17" s="1189" t="s">
        <v>35</v>
      </c>
      <c r="BV17" s="1189" t="s">
        <v>35</v>
      </c>
      <c r="BW17" s="1189" t="s">
        <v>35</v>
      </c>
      <c r="BX17" s="1189" t="s">
        <v>35</v>
      </c>
      <c r="BY17" s="1251" t="s">
        <v>35</v>
      </c>
      <c r="BZ17" s="1251" t="s">
        <v>35</v>
      </c>
      <c r="CA17" s="1251" t="s">
        <v>35</v>
      </c>
      <c r="CB17" s="1251" t="s">
        <v>35</v>
      </c>
      <c r="CC17" s="2099"/>
      <c r="CD17" s="2099"/>
      <c r="CE17" s="2099"/>
      <c r="CF17" s="2099"/>
      <c r="CG17" s="2099"/>
      <c r="CH17" s="2099"/>
      <c r="CI17" s="2099"/>
      <c r="CJ17" s="2099"/>
      <c r="CK17" s="2099"/>
      <c r="CL17" s="2099"/>
      <c r="CM17" s="2099"/>
      <c r="CN17" s="2099"/>
      <c r="CO17" s="2099"/>
      <c r="CP17" s="2099"/>
      <c r="CQ17" s="2099"/>
      <c r="CR17" s="2099"/>
      <c r="CS17" s="2099"/>
      <c r="CT17" s="2099"/>
      <c r="CU17" s="2099"/>
      <c r="CV17" s="2099"/>
      <c r="CW17" s="2099"/>
      <c r="CX17" s="2099"/>
      <c r="CY17" s="2099"/>
      <c r="CZ17" s="2099"/>
    </row>
    <row r="18" s="398" customFormat="true" ht="15" customHeight="true" x14ac:dyDescent="0.2">
      <c r="A18" s="2684" t="s">
        <v>60</v>
      </c>
      <c r="B18" s="1720" t="s">
        <v>15</v>
      </c>
      <c r="C18" s="1360">
        <v>22</v>
      </c>
      <c r="D18" s="1361">
        <v>31</v>
      </c>
      <c r="E18" s="1361">
        <v>59.4</v>
      </c>
      <c r="F18" s="1361">
        <v>84.7</v>
      </c>
      <c r="G18" s="1362">
        <v>92</v>
      </c>
      <c r="H18" s="1363">
        <v>74.900000000000006</v>
      </c>
      <c r="I18" s="1361">
        <v>84.5</v>
      </c>
      <c r="J18" s="1361">
        <v>88.8</v>
      </c>
      <c r="K18" s="1361">
        <v>92.7</v>
      </c>
      <c r="L18" s="1364">
        <v>93.1</v>
      </c>
      <c r="M18" s="1360">
        <v>19.3</v>
      </c>
      <c r="N18" s="1361">
        <v>25.6</v>
      </c>
      <c r="O18" s="1361">
        <v>26.2</v>
      </c>
      <c r="P18" s="1361">
        <v>45.2</v>
      </c>
      <c r="Q18" s="1362">
        <v>75.8</v>
      </c>
      <c r="R18" s="1363">
        <v>74.7</v>
      </c>
      <c r="S18" s="1361">
        <v>40.5</v>
      </c>
      <c r="T18" s="1361">
        <v>90.6</v>
      </c>
      <c r="U18" s="1361">
        <v>36.6</v>
      </c>
      <c r="V18" s="1361">
        <v>28.1</v>
      </c>
      <c r="W18" s="1361">
        <v>49.7</v>
      </c>
      <c r="X18" s="1361">
        <v>63.8</v>
      </c>
      <c r="Y18" s="1361">
        <v>55</v>
      </c>
      <c r="Z18" s="1361">
        <v>47.4</v>
      </c>
      <c r="AA18" s="1361">
        <v>51</v>
      </c>
      <c r="AB18" s="1364">
        <v>38</v>
      </c>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46"/>
      <c r="BA18" s="2494" t="s">
        <v>60</v>
      </c>
      <c r="BB18" s="148" t="s">
        <v>15</v>
      </c>
      <c r="BC18" s="1169" t="s">
        <v>35</v>
      </c>
      <c r="BD18" s="1189" t="s">
        <v>35</v>
      </c>
      <c r="BE18" s="1189" t="s">
        <v>35</v>
      </c>
      <c r="BF18" s="1189" t="s">
        <v>35</v>
      </c>
      <c r="BG18" s="1210" t="s">
        <v>35</v>
      </c>
      <c r="BH18" s="1231" t="s">
        <v>35</v>
      </c>
      <c r="BI18" s="1189" t="s">
        <v>35</v>
      </c>
      <c r="BJ18" s="1189" t="s">
        <v>35</v>
      </c>
      <c r="BK18" s="1189" t="s">
        <v>35</v>
      </c>
      <c r="BL18" s="1210" t="s">
        <v>35</v>
      </c>
      <c r="BM18" s="1231" t="s">
        <v>35</v>
      </c>
      <c r="BN18" s="1189" t="s">
        <v>35</v>
      </c>
      <c r="BO18" s="1189" t="s">
        <v>35</v>
      </c>
      <c r="BP18" s="1189" t="s">
        <v>35</v>
      </c>
      <c r="BQ18" s="1210" t="s">
        <v>35</v>
      </c>
      <c r="BR18" s="1231" t="s">
        <v>35</v>
      </c>
      <c r="BS18" s="1189" t="s">
        <v>35</v>
      </c>
      <c r="BT18" s="1189" t="s">
        <v>35</v>
      </c>
      <c r="BU18" s="1189" t="s">
        <v>35</v>
      </c>
      <c r="BV18" s="1189" t="s">
        <v>35</v>
      </c>
      <c r="BW18" s="1189" t="s">
        <v>35</v>
      </c>
      <c r="BX18" s="1189" t="s">
        <v>35</v>
      </c>
      <c r="BY18" s="1251" t="s">
        <v>35</v>
      </c>
      <c r="BZ18" s="1251" t="s">
        <v>35</v>
      </c>
      <c r="CA18" s="1251" t="s">
        <v>35</v>
      </c>
      <c r="CB18" s="1251" t="s">
        <v>35</v>
      </c>
      <c r="CC18" s="2099"/>
      <c r="CD18" s="2099"/>
      <c r="CE18" s="2099"/>
      <c r="CF18" s="2099"/>
      <c r="CG18" s="2099"/>
      <c r="CH18" s="2099"/>
      <c r="CI18" s="2099"/>
      <c r="CJ18" s="2099"/>
      <c r="CK18" s="2099"/>
      <c r="CL18" s="2099"/>
      <c r="CM18" s="2099"/>
      <c r="CN18" s="2099"/>
      <c r="CO18" s="2099"/>
      <c r="CP18" s="2099"/>
      <c r="CQ18" s="2099"/>
      <c r="CR18" s="2099"/>
      <c r="CS18" s="2099"/>
      <c r="CT18" s="2099"/>
      <c r="CU18" s="2099"/>
      <c r="CV18" s="2099"/>
      <c r="CW18" s="2099"/>
      <c r="CX18" s="2099"/>
      <c r="CY18" s="2099"/>
      <c r="CZ18" s="2099"/>
    </row>
    <row r="19" s="398" customFormat="true" ht="15" customHeight="true" x14ac:dyDescent="0.2">
      <c r="A19" s="2684"/>
      <c r="B19" s="1720" t="s">
        <v>16</v>
      </c>
      <c r="C19" s="1360">
        <v>13.1</v>
      </c>
      <c r="D19" s="1361">
        <v>11.1</v>
      </c>
      <c r="E19" s="1361">
        <v>11.6</v>
      </c>
      <c r="F19" s="1361">
        <v>8.3000000000000007</v>
      </c>
      <c r="G19" s="1362">
        <v>5.0999999999999996</v>
      </c>
      <c r="H19" s="1363">
        <v>11.3</v>
      </c>
      <c r="I19" s="1361">
        <v>8.1999999999999993</v>
      </c>
      <c r="J19" s="1361">
        <v>7.4</v>
      </c>
      <c r="K19" s="1361">
        <v>4.9000000000000004</v>
      </c>
      <c r="L19" s="1364">
        <v>5</v>
      </c>
      <c r="M19" s="1360">
        <v>13.3</v>
      </c>
      <c r="N19" s="1361">
        <v>11.2</v>
      </c>
      <c r="O19" s="1361">
        <v>11.2</v>
      </c>
      <c r="P19" s="1361">
        <v>11.7</v>
      </c>
      <c r="Q19" s="1362">
        <v>9.9</v>
      </c>
      <c r="R19" s="1363">
        <v>8.6999999999999993</v>
      </c>
      <c r="S19" s="1361">
        <v>8.9</v>
      </c>
      <c r="T19" s="1361">
        <v>3.5</v>
      </c>
      <c r="U19" s="1361">
        <v>9.8000000000000007</v>
      </c>
      <c r="V19" s="1361">
        <v>8.8000000000000007</v>
      </c>
      <c r="W19" s="1361">
        <v>16.5</v>
      </c>
      <c r="X19" s="1361">
        <v>6.9</v>
      </c>
      <c r="Y19" s="1361">
        <v>11.9</v>
      </c>
      <c r="Z19" s="1361">
        <v>15.4</v>
      </c>
      <c r="AA19" s="1361">
        <v>11.9</v>
      </c>
      <c r="AB19" s="1364">
        <v>16.7</v>
      </c>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46"/>
      <c r="BA19" s="2494"/>
      <c r="BB19" s="148" t="s">
        <v>16</v>
      </c>
      <c r="BC19" s="1169" t="s">
        <v>35</v>
      </c>
      <c r="BD19" s="1189" t="s">
        <v>35</v>
      </c>
      <c r="BE19" s="1189" t="s">
        <v>35</v>
      </c>
      <c r="BF19" s="1189" t="s">
        <v>35</v>
      </c>
      <c r="BG19" s="1210" t="s">
        <v>35</v>
      </c>
      <c r="BH19" s="1231" t="s">
        <v>35</v>
      </c>
      <c r="BI19" s="1189" t="s">
        <v>35</v>
      </c>
      <c r="BJ19" s="1189" t="s">
        <v>35</v>
      </c>
      <c r="BK19" s="1189" t="s">
        <v>35</v>
      </c>
      <c r="BL19" s="1210" t="s">
        <v>35</v>
      </c>
      <c r="BM19" s="1231" t="s">
        <v>35</v>
      </c>
      <c r="BN19" s="1189" t="s">
        <v>35</v>
      </c>
      <c r="BO19" s="1189" t="s">
        <v>35</v>
      </c>
      <c r="BP19" s="1189" t="s">
        <v>35</v>
      </c>
      <c r="BQ19" s="1210" t="s">
        <v>35</v>
      </c>
      <c r="BR19" s="1231" t="s">
        <v>35</v>
      </c>
      <c r="BS19" s="1189" t="s">
        <v>35</v>
      </c>
      <c r="BT19" s="1189" t="s">
        <v>35</v>
      </c>
      <c r="BU19" s="1189" t="s">
        <v>35</v>
      </c>
      <c r="BV19" s="1189" t="s">
        <v>35</v>
      </c>
      <c r="BW19" s="1189" t="s">
        <v>35</v>
      </c>
      <c r="BX19" s="1189" t="s">
        <v>35</v>
      </c>
      <c r="BY19" s="1251" t="s">
        <v>35</v>
      </c>
      <c r="BZ19" s="1251" t="s">
        <v>35</v>
      </c>
      <c r="CA19" s="1251" t="s">
        <v>35</v>
      </c>
      <c r="CB19" s="1251" t="s">
        <v>35</v>
      </c>
      <c r="CC19" s="2099"/>
      <c r="CD19" s="2099"/>
      <c r="CE19" s="2099"/>
      <c r="CF19" s="2099"/>
      <c r="CG19" s="2099"/>
      <c r="CH19" s="2099"/>
      <c r="CI19" s="2099"/>
      <c r="CJ19" s="2099"/>
      <c r="CK19" s="2099"/>
      <c r="CL19" s="2099"/>
      <c r="CM19" s="2099"/>
      <c r="CN19" s="2099"/>
      <c r="CO19" s="2099"/>
      <c r="CP19" s="2099"/>
      <c r="CQ19" s="2099"/>
      <c r="CR19" s="2099"/>
      <c r="CS19" s="2099"/>
      <c r="CT19" s="2099"/>
      <c r="CU19" s="2099"/>
      <c r="CV19" s="2099"/>
      <c r="CW19" s="2099"/>
      <c r="CX19" s="2099"/>
      <c r="CY19" s="2099"/>
      <c r="CZ19" s="2099"/>
    </row>
    <row r="20" s="398" customFormat="true" ht="15" customHeight="true" x14ac:dyDescent="0.2">
      <c r="A20" s="2684"/>
      <c r="B20" s="1720" t="s">
        <v>22</v>
      </c>
      <c r="C20" s="1360">
        <v>62.1</v>
      </c>
      <c r="D20" s="1361">
        <v>54.4</v>
      </c>
      <c r="E20" s="1361">
        <v>27.7</v>
      </c>
      <c r="F20" s="1361">
        <v>6.8</v>
      </c>
      <c r="G20" s="1362">
        <v>2.9</v>
      </c>
      <c r="H20" s="1363">
        <v>13.8</v>
      </c>
      <c r="I20" s="1361">
        <v>7.1</v>
      </c>
      <c r="J20" s="1361">
        <v>3.8</v>
      </c>
      <c r="K20" s="1361">
        <v>2.4</v>
      </c>
      <c r="L20" s="1364">
        <v>1.9</v>
      </c>
      <c r="M20" s="1360">
        <v>64.7</v>
      </c>
      <c r="N20" s="1361">
        <v>60.3</v>
      </c>
      <c r="O20" s="1361">
        <v>58.5</v>
      </c>
      <c r="P20" s="1361">
        <v>40.4</v>
      </c>
      <c r="Q20" s="1362">
        <v>13.7</v>
      </c>
      <c r="R20" s="1363">
        <v>16</v>
      </c>
      <c r="S20" s="1361">
        <v>46.5</v>
      </c>
      <c r="T20" s="1361">
        <v>5.8</v>
      </c>
      <c r="U20" s="1361">
        <v>50.4</v>
      </c>
      <c r="V20" s="1361">
        <v>58.8</v>
      </c>
      <c r="W20" s="1361">
        <v>32.4</v>
      </c>
      <c r="X20" s="1361">
        <v>29</v>
      </c>
      <c r="Y20" s="1361">
        <v>32.5</v>
      </c>
      <c r="Z20" s="1361">
        <v>35.5</v>
      </c>
      <c r="AA20" s="1361">
        <v>36.4</v>
      </c>
      <c r="AB20" s="1364">
        <v>43.4</v>
      </c>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46"/>
      <c r="BA20" s="2494"/>
      <c r="BB20" s="148" t="s">
        <v>22</v>
      </c>
      <c r="BC20" s="1169" t="s">
        <v>35</v>
      </c>
      <c r="BD20" s="1189" t="s">
        <v>35</v>
      </c>
      <c r="BE20" s="1189" t="s">
        <v>35</v>
      </c>
      <c r="BF20" s="1189" t="s">
        <v>35</v>
      </c>
      <c r="BG20" s="1210" t="s">
        <v>35</v>
      </c>
      <c r="BH20" s="1231" t="s">
        <v>35</v>
      </c>
      <c r="BI20" s="1189" t="s">
        <v>35</v>
      </c>
      <c r="BJ20" s="1189" t="s">
        <v>35</v>
      </c>
      <c r="BK20" s="1189" t="s">
        <v>35</v>
      </c>
      <c r="BL20" s="1210" t="s">
        <v>35</v>
      </c>
      <c r="BM20" s="1231" t="s">
        <v>35</v>
      </c>
      <c r="BN20" s="1189" t="s">
        <v>35</v>
      </c>
      <c r="BO20" s="1189" t="s">
        <v>35</v>
      </c>
      <c r="BP20" s="1189" t="s">
        <v>35</v>
      </c>
      <c r="BQ20" s="1210" t="s">
        <v>35</v>
      </c>
      <c r="BR20" s="1231" t="s">
        <v>35</v>
      </c>
      <c r="BS20" s="1189" t="s">
        <v>35</v>
      </c>
      <c r="BT20" s="1189" t="s">
        <v>35</v>
      </c>
      <c r="BU20" s="1189" t="s">
        <v>35</v>
      </c>
      <c r="BV20" s="1189" t="s">
        <v>35</v>
      </c>
      <c r="BW20" s="1189" t="s">
        <v>35</v>
      </c>
      <c r="BX20" s="1189" t="s">
        <v>35</v>
      </c>
      <c r="BY20" s="1251" t="s">
        <v>35</v>
      </c>
      <c r="BZ20" s="1251" t="s">
        <v>35</v>
      </c>
      <c r="CA20" s="1251" t="s">
        <v>35</v>
      </c>
      <c r="CB20" s="1251" t="s">
        <v>35</v>
      </c>
      <c r="CC20" s="2099"/>
      <c r="CD20" s="2099"/>
      <c r="CE20" s="2099"/>
      <c r="CF20" s="2099"/>
      <c r="CG20" s="2099"/>
      <c r="CH20" s="2099"/>
      <c r="CI20" s="2099"/>
      <c r="CJ20" s="2099"/>
      <c r="CK20" s="2099"/>
      <c r="CL20" s="2099"/>
      <c r="CM20" s="2099"/>
      <c r="CN20" s="2099"/>
      <c r="CO20" s="2099"/>
      <c r="CP20" s="2099"/>
      <c r="CQ20" s="2099"/>
      <c r="CR20" s="2099"/>
      <c r="CS20" s="2099"/>
      <c r="CT20" s="2099"/>
      <c r="CU20" s="2099"/>
      <c r="CV20" s="2099"/>
      <c r="CW20" s="2099"/>
      <c r="CX20" s="2099"/>
      <c r="CY20" s="2099"/>
      <c r="CZ20" s="2099"/>
    </row>
    <row r="21" s="398" customFormat="true" ht="15" customHeight="true" x14ac:dyDescent="0.2">
      <c r="A21" s="2684"/>
      <c r="B21" s="1720" t="s">
        <v>17</v>
      </c>
      <c r="C21" s="1581">
        <v>2.8</v>
      </c>
      <c r="D21" s="1582">
        <v>3.5</v>
      </c>
      <c r="E21" s="1582">
        <v>1.4</v>
      </c>
      <c r="F21" s="1582">
        <v>0.2</v>
      </c>
      <c r="G21" s="1583">
        <v>0</v>
      </c>
      <c r="H21" s="1584">
        <v>0</v>
      </c>
      <c r="I21" s="1582">
        <v>0.2</v>
      </c>
      <c r="J21" s="1582">
        <v>0</v>
      </c>
      <c r="K21" s="1582">
        <v>0</v>
      </c>
      <c r="L21" s="1585">
        <v>0</v>
      </c>
      <c r="M21" s="1586">
        <v>2.7</v>
      </c>
      <c r="N21" s="1582">
        <v>2.9</v>
      </c>
      <c r="O21" s="1582">
        <v>4.0999999999999996</v>
      </c>
      <c r="P21" s="1582">
        <v>2.7</v>
      </c>
      <c r="Q21" s="1583">
        <v>0.6</v>
      </c>
      <c r="R21" s="1584">
        <v>0.7</v>
      </c>
      <c r="S21" s="1582">
        <v>4</v>
      </c>
      <c r="T21" s="1582">
        <v>0.1</v>
      </c>
      <c r="U21" s="1582">
        <v>3.2</v>
      </c>
      <c r="V21" s="1582">
        <v>4.3</v>
      </c>
      <c r="W21" s="1582">
        <v>1.5</v>
      </c>
      <c r="X21" s="1582">
        <v>0.2</v>
      </c>
      <c r="Y21" s="1582">
        <v>0.5</v>
      </c>
      <c r="Z21" s="1582">
        <v>1.8</v>
      </c>
      <c r="AA21" s="1582">
        <v>0.6</v>
      </c>
      <c r="AB21" s="2192">
        <v>2</v>
      </c>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46"/>
      <c r="BA21" s="2494"/>
      <c r="BB21" s="148" t="s">
        <v>17</v>
      </c>
      <c r="BC21" s="1169" t="s">
        <v>35</v>
      </c>
      <c r="BD21" s="1189" t="s">
        <v>35</v>
      </c>
      <c r="BE21" s="1189" t="s">
        <v>35</v>
      </c>
      <c r="BF21" s="1189" t="s">
        <v>35</v>
      </c>
      <c r="BG21" s="1210" t="s">
        <v>35</v>
      </c>
      <c r="BH21" s="1231" t="s">
        <v>35</v>
      </c>
      <c r="BI21" s="1189" t="s">
        <v>35</v>
      </c>
      <c r="BJ21" s="1189" t="s">
        <v>35</v>
      </c>
      <c r="BK21" s="1189" t="s">
        <v>35</v>
      </c>
      <c r="BL21" s="1210" t="s">
        <v>35</v>
      </c>
      <c r="BM21" s="1231" t="s">
        <v>35</v>
      </c>
      <c r="BN21" s="1189" t="s">
        <v>35</v>
      </c>
      <c r="BO21" s="1189" t="s">
        <v>35</v>
      </c>
      <c r="BP21" s="1189" t="s">
        <v>35</v>
      </c>
      <c r="BQ21" s="1210" t="s">
        <v>35</v>
      </c>
      <c r="BR21" s="1231" t="s">
        <v>35</v>
      </c>
      <c r="BS21" s="1189" t="s">
        <v>35</v>
      </c>
      <c r="BT21" s="1189" t="s">
        <v>35</v>
      </c>
      <c r="BU21" s="1189" t="s">
        <v>35</v>
      </c>
      <c r="BV21" s="1189" t="s">
        <v>35</v>
      </c>
      <c r="BW21" s="1189" t="s">
        <v>35</v>
      </c>
      <c r="BX21" s="1189" t="s">
        <v>35</v>
      </c>
      <c r="BY21" s="1251" t="s">
        <v>35</v>
      </c>
      <c r="BZ21" s="1251" t="s">
        <v>35</v>
      </c>
      <c r="CA21" s="1251" t="s">
        <v>35</v>
      </c>
      <c r="CB21" s="1251" t="s">
        <v>35</v>
      </c>
      <c r="CC21" s="2099"/>
      <c r="CD21" s="2099"/>
      <c r="CE21" s="2099"/>
      <c r="CF21" s="2099"/>
      <c r="CG21" s="2099"/>
      <c r="CH21" s="2099"/>
      <c r="CI21" s="2099"/>
      <c r="CJ21" s="2099"/>
      <c r="CK21" s="2099"/>
      <c r="CL21" s="2099"/>
      <c r="CM21" s="2099"/>
      <c r="CN21" s="2099"/>
      <c r="CO21" s="2099"/>
      <c r="CP21" s="2099"/>
      <c r="CQ21" s="2099"/>
      <c r="CR21" s="2099"/>
      <c r="CS21" s="2099"/>
      <c r="CT21" s="2099"/>
      <c r="CU21" s="2099"/>
      <c r="CV21" s="2099"/>
      <c r="CW21" s="2099"/>
      <c r="CX21" s="2099"/>
      <c r="CY21" s="2099"/>
      <c r="CZ21" s="2099"/>
    </row>
    <row r="22" s="398" customFormat="true" ht="15" customHeight="true" x14ac:dyDescent="0.2">
      <c r="A22" s="2684" t="s">
        <v>54</v>
      </c>
      <c r="B22" s="1720" t="s">
        <v>49</v>
      </c>
      <c r="C22" s="1581">
        <v>37.299999999999997</v>
      </c>
      <c r="D22" s="1582">
        <v>26.4</v>
      </c>
      <c r="E22" s="1582">
        <v>16.3</v>
      </c>
      <c r="F22" s="1582">
        <v>8.9</v>
      </c>
      <c r="G22" s="1583">
        <v>5.3</v>
      </c>
      <c r="H22" s="1584">
        <v>13.1</v>
      </c>
      <c r="I22" s="1582">
        <v>8.9</v>
      </c>
      <c r="J22" s="1582">
        <v>7.7</v>
      </c>
      <c r="K22" s="1582">
        <v>5.0999999999999996</v>
      </c>
      <c r="L22" s="1585">
        <v>5.0999999999999996</v>
      </c>
      <c r="M22" s="1586">
        <v>40.799999999999997</v>
      </c>
      <c r="N22" s="1582">
        <v>30.5</v>
      </c>
      <c r="O22" s="1582">
        <v>30</v>
      </c>
      <c r="P22" s="1582">
        <v>20.6</v>
      </c>
      <c r="Q22" s="1583">
        <v>11.6</v>
      </c>
      <c r="R22" s="1584">
        <v>10.4</v>
      </c>
      <c r="S22" s="1582">
        <v>18</v>
      </c>
      <c r="T22" s="1582">
        <v>3.8</v>
      </c>
      <c r="U22" s="1582">
        <v>21.1</v>
      </c>
      <c r="V22" s="1582">
        <v>23.9</v>
      </c>
      <c r="W22" s="1582">
        <v>24.9</v>
      </c>
      <c r="X22" s="1582">
        <v>9.8000000000000007</v>
      </c>
      <c r="Y22" s="1582">
        <v>17.8</v>
      </c>
      <c r="Z22" s="1582">
        <v>24.5</v>
      </c>
      <c r="AA22" s="1582">
        <v>19</v>
      </c>
      <c r="AB22" s="2192">
        <v>30.5</v>
      </c>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46"/>
      <c r="BA22" s="2494" t="s">
        <v>54</v>
      </c>
      <c r="BB22" s="148" t="s">
        <v>49</v>
      </c>
      <c r="BC22" s="1169" t="s">
        <v>35</v>
      </c>
      <c r="BD22" s="1189" t="s">
        <v>35</v>
      </c>
      <c r="BE22" s="1189" t="s">
        <v>35</v>
      </c>
      <c r="BF22" s="1189" t="s">
        <v>35</v>
      </c>
      <c r="BG22" s="1210" t="s">
        <v>35</v>
      </c>
      <c r="BH22" s="1231" t="s">
        <v>35</v>
      </c>
      <c r="BI22" s="1189" t="s">
        <v>35</v>
      </c>
      <c r="BJ22" s="1189" t="s">
        <v>35</v>
      </c>
      <c r="BK22" s="1189" t="s">
        <v>35</v>
      </c>
      <c r="BL22" s="1210" t="s">
        <v>35</v>
      </c>
      <c r="BM22" s="1231" t="s">
        <v>35</v>
      </c>
      <c r="BN22" s="1189" t="s">
        <v>35</v>
      </c>
      <c r="BO22" s="1189" t="s">
        <v>35</v>
      </c>
      <c r="BP22" s="1189" t="s">
        <v>35</v>
      </c>
      <c r="BQ22" s="1210" t="s">
        <v>35</v>
      </c>
      <c r="BR22" s="1231" t="s">
        <v>35</v>
      </c>
      <c r="BS22" s="1189" t="s">
        <v>35</v>
      </c>
      <c r="BT22" s="1189" t="s">
        <v>35</v>
      </c>
      <c r="BU22" s="1189" t="s">
        <v>35</v>
      </c>
      <c r="BV22" s="1189" t="s">
        <v>35</v>
      </c>
      <c r="BW22" s="1189" t="s">
        <v>35</v>
      </c>
      <c r="BX22" s="1189" t="s">
        <v>35</v>
      </c>
      <c r="BY22" s="1251" t="s">
        <v>35</v>
      </c>
      <c r="BZ22" s="1251" t="s">
        <v>35</v>
      </c>
      <c r="CA22" s="1251" t="s">
        <v>35</v>
      </c>
      <c r="CB22" s="1251" t="s">
        <v>35</v>
      </c>
      <c r="CC22" s="2099"/>
      <c r="CD22" s="2099"/>
      <c r="CE22" s="2099"/>
      <c r="CF22" s="2099"/>
      <c r="CG22" s="2099"/>
      <c r="CH22" s="2099"/>
      <c r="CI22" s="2099"/>
      <c r="CJ22" s="2099"/>
      <c r="CK22" s="2099"/>
      <c r="CL22" s="2099"/>
      <c r="CM22" s="2099"/>
      <c r="CN22" s="2099"/>
      <c r="CO22" s="2099"/>
      <c r="CP22" s="2099"/>
      <c r="CQ22" s="2099"/>
      <c r="CR22" s="2099"/>
      <c r="CS22" s="2099"/>
      <c r="CT22" s="2099"/>
      <c r="CU22" s="2099"/>
      <c r="CV22" s="2099"/>
      <c r="CW22" s="2099"/>
      <c r="CX22" s="2099"/>
      <c r="CY22" s="2099"/>
      <c r="CZ22" s="2099"/>
    </row>
    <row r="23" s="398" customFormat="true" ht="15" customHeight="true" x14ac:dyDescent="0.2">
      <c r="A23" s="2685"/>
      <c r="B23" s="1721" t="s">
        <v>48</v>
      </c>
      <c r="C23" s="1587">
        <v>62.7</v>
      </c>
      <c r="D23" s="1588">
        <v>73.599999999999994</v>
      </c>
      <c r="E23" s="1588">
        <v>83.7</v>
      </c>
      <c r="F23" s="1588">
        <v>91.1</v>
      </c>
      <c r="G23" s="1589">
        <v>94.7</v>
      </c>
      <c r="H23" s="1590">
        <v>86.9</v>
      </c>
      <c r="I23" s="1588">
        <v>91.1</v>
      </c>
      <c r="J23" s="1588">
        <v>92.3</v>
      </c>
      <c r="K23" s="1588">
        <v>94.9</v>
      </c>
      <c r="L23" s="1591">
        <v>94.9</v>
      </c>
      <c r="M23" s="1592">
        <v>59.2</v>
      </c>
      <c r="N23" s="1588">
        <v>69.5</v>
      </c>
      <c r="O23" s="1588">
        <v>70</v>
      </c>
      <c r="P23" s="1588">
        <v>79.400000000000006</v>
      </c>
      <c r="Q23" s="1589">
        <v>88.4</v>
      </c>
      <c r="R23" s="1590">
        <v>89.6</v>
      </c>
      <c r="S23" s="1588">
        <v>82</v>
      </c>
      <c r="T23" s="1588">
        <v>96.2</v>
      </c>
      <c r="U23" s="1588">
        <v>78.900000000000006</v>
      </c>
      <c r="V23" s="1588">
        <v>76.099999999999994</v>
      </c>
      <c r="W23" s="1588">
        <v>75.099999999999994</v>
      </c>
      <c r="X23" s="1588">
        <v>90.2</v>
      </c>
      <c r="Y23" s="1588">
        <v>82.2</v>
      </c>
      <c r="Z23" s="1588">
        <v>75.5</v>
      </c>
      <c r="AA23" s="1588">
        <v>81</v>
      </c>
      <c r="AB23" s="2193">
        <v>69.5</v>
      </c>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46"/>
      <c r="BA23" s="2495"/>
      <c r="BB23" s="149" t="s">
        <v>48</v>
      </c>
      <c r="BC23" s="1170" t="s">
        <v>35</v>
      </c>
      <c r="BD23" s="1190" t="s">
        <v>35</v>
      </c>
      <c r="BE23" s="1190" t="s">
        <v>35</v>
      </c>
      <c r="BF23" s="1190" t="s">
        <v>35</v>
      </c>
      <c r="BG23" s="1211" t="s">
        <v>35</v>
      </c>
      <c r="BH23" s="1232" t="s">
        <v>35</v>
      </c>
      <c r="BI23" s="1190" t="s">
        <v>35</v>
      </c>
      <c r="BJ23" s="1190" t="s">
        <v>35</v>
      </c>
      <c r="BK23" s="1190" t="s">
        <v>35</v>
      </c>
      <c r="BL23" s="1211" t="s">
        <v>35</v>
      </c>
      <c r="BM23" s="1232" t="s">
        <v>35</v>
      </c>
      <c r="BN23" s="1190" t="s">
        <v>35</v>
      </c>
      <c r="BO23" s="1190" t="s">
        <v>35</v>
      </c>
      <c r="BP23" s="1190" t="s">
        <v>35</v>
      </c>
      <c r="BQ23" s="1211" t="s">
        <v>35</v>
      </c>
      <c r="BR23" s="1232" t="s">
        <v>35</v>
      </c>
      <c r="BS23" s="1190" t="s">
        <v>35</v>
      </c>
      <c r="BT23" s="1190" t="s">
        <v>35</v>
      </c>
      <c r="BU23" s="1190" t="s">
        <v>35</v>
      </c>
      <c r="BV23" s="1190" t="s">
        <v>35</v>
      </c>
      <c r="BW23" s="1190" t="s">
        <v>35</v>
      </c>
      <c r="BX23" s="1190" t="s">
        <v>35</v>
      </c>
      <c r="BY23" s="1252" t="s">
        <v>35</v>
      </c>
      <c r="BZ23" s="1252" t="s">
        <v>35</v>
      </c>
      <c r="CA23" s="1252" t="s">
        <v>35</v>
      </c>
      <c r="CB23" s="1252" t="s">
        <v>35</v>
      </c>
      <c r="CC23" s="2100"/>
      <c r="CD23" s="2100"/>
      <c r="CE23" s="2100"/>
      <c r="CF23" s="2100"/>
      <c r="CG23" s="2100"/>
      <c r="CH23" s="2100"/>
      <c r="CI23" s="2100"/>
      <c r="CJ23" s="2100"/>
      <c r="CK23" s="2100"/>
      <c r="CL23" s="2100"/>
      <c r="CM23" s="2100"/>
      <c r="CN23" s="2100"/>
      <c r="CO23" s="2100"/>
      <c r="CP23" s="2100"/>
      <c r="CQ23" s="2100"/>
      <c r="CR23" s="2100"/>
      <c r="CS23" s="2100"/>
      <c r="CT23" s="2100"/>
      <c r="CU23" s="2100"/>
      <c r="CV23" s="2100"/>
      <c r="CW23" s="2100"/>
      <c r="CX23" s="2100"/>
      <c r="CY23" s="2100"/>
      <c r="CZ23" s="2100"/>
    </row>
    <row r="24" s="131" customFormat="true" ht="15" hidden="true" customHeight="true" x14ac:dyDescent="0.2">
      <c r="A24" s="2434"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615"/>
      <c r="AD24" s="615"/>
      <c r="AE24" s="615"/>
      <c r="AF24" s="615"/>
      <c r="AG24" s="615"/>
      <c r="AH24" s="615"/>
      <c r="AI24" s="615"/>
      <c r="AJ24" s="615"/>
      <c r="AK24" s="615"/>
      <c r="AL24" s="615"/>
      <c r="AM24" s="615"/>
      <c r="AN24" s="615"/>
      <c r="AO24" s="615"/>
      <c r="AP24" s="615"/>
      <c r="AQ24" s="615"/>
      <c r="AR24" s="615"/>
      <c r="AS24" s="615"/>
      <c r="AT24" s="615"/>
      <c r="AU24" s="615"/>
      <c r="AV24" s="615"/>
      <c r="AW24" s="615"/>
      <c r="AX24" s="615"/>
      <c r="AY24" s="615"/>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435"/>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615"/>
      <c r="AD25" s="615"/>
      <c r="AE25" s="615"/>
      <c r="AF25" s="615"/>
      <c r="AG25" s="615"/>
      <c r="AH25" s="615"/>
      <c r="AI25" s="615"/>
      <c r="AJ25" s="615"/>
      <c r="AK25" s="615"/>
      <c r="AL25" s="615"/>
      <c r="AM25" s="615"/>
      <c r="AN25" s="615"/>
      <c r="AO25" s="615"/>
      <c r="AP25" s="615"/>
      <c r="AQ25" s="615"/>
      <c r="AR25" s="615"/>
      <c r="AS25" s="615"/>
      <c r="AT25" s="615"/>
      <c r="AU25" s="615"/>
      <c r="AV25" s="615"/>
      <c r="AW25" s="615"/>
      <c r="AX25" s="615"/>
      <c r="AY25" s="615"/>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436"/>
      <c r="B26" s="241" t="s">
        <v>46</v>
      </c>
      <c r="C26" s="264"/>
      <c r="D26" s="265"/>
      <c r="E26" s="265"/>
      <c r="F26" s="265"/>
      <c r="G26" s="266"/>
      <c r="H26" s="267"/>
      <c r="I26" s="265"/>
      <c r="J26" s="265"/>
      <c r="K26" s="265"/>
      <c r="L26" s="268"/>
      <c r="M26" s="264"/>
      <c r="N26" s="265"/>
      <c r="O26" s="265"/>
      <c r="P26" s="265"/>
      <c r="Q26" s="266"/>
      <c r="R26" s="2016"/>
      <c r="S26" s="2017"/>
      <c r="T26" s="2017"/>
      <c r="U26" s="2017"/>
      <c r="V26" s="2017"/>
      <c r="W26" s="2017"/>
      <c r="X26" s="2017"/>
      <c r="Y26" s="2017"/>
      <c r="Z26" s="2017"/>
      <c r="AA26" s="2017"/>
      <c r="AB26" s="2055"/>
      <c r="AC26" s="615"/>
      <c r="AD26" s="615"/>
      <c r="AE26" s="615"/>
      <c r="AF26" s="615"/>
      <c r="AG26" s="615"/>
      <c r="AH26" s="615"/>
      <c r="AI26" s="615"/>
      <c r="AJ26" s="615"/>
      <c r="AK26" s="615"/>
      <c r="AL26" s="615"/>
      <c r="AM26" s="615"/>
      <c r="AN26" s="615"/>
      <c r="AO26" s="615"/>
      <c r="AP26" s="615"/>
      <c r="AQ26" s="615"/>
      <c r="AR26" s="615"/>
      <c r="AS26" s="615"/>
      <c r="AT26" s="615"/>
      <c r="AU26" s="615"/>
      <c r="AV26" s="615"/>
      <c r="AW26" s="615"/>
      <c r="AX26" s="615"/>
      <c r="AY26" s="615"/>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9" customFormat="true" ht="15" customHeight="true" x14ac:dyDescent="0.2">
      <c r="A27" s="130"/>
      <c r="B27" s="183"/>
      <c r="C27" s="2463" t="s">
        <v>114</v>
      </c>
      <c r="D27" s="2464"/>
      <c r="E27" s="2464"/>
      <c r="F27" s="2464"/>
      <c r="G27" s="2465"/>
      <c r="H27" s="2690" t="s">
        <v>38</v>
      </c>
      <c r="I27" s="2691"/>
      <c r="J27" s="2691"/>
      <c r="K27" s="2691"/>
      <c r="L27" s="2692"/>
      <c r="M27" s="2693" t="s">
        <v>37</v>
      </c>
      <c r="N27" s="2691"/>
      <c r="O27" s="2691"/>
      <c r="P27" s="2691"/>
      <c r="Q27" s="2692"/>
      <c r="R27" s="2174" t="s">
        <v>137</v>
      </c>
      <c r="S27" s="2181"/>
      <c r="T27" s="2181"/>
      <c r="U27" s="2181"/>
      <c r="V27" s="2181"/>
      <c r="W27" s="2181"/>
      <c r="X27" s="2181"/>
      <c r="Y27" s="2181"/>
      <c r="Z27" s="2181"/>
      <c r="AA27" s="2181"/>
      <c r="AB27" s="2182"/>
      <c r="AC27" s="615"/>
      <c r="AD27" s="615"/>
      <c r="AE27" s="615"/>
      <c r="AF27" s="615"/>
      <c r="AG27" s="615"/>
      <c r="AH27" s="615"/>
      <c r="AI27" s="615"/>
      <c r="AJ27" s="615"/>
      <c r="AK27" s="615"/>
      <c r="AL27" s="615"/>
      <c r="AM27" s="615"/>
      <c r="AN27" s="615"/>
      <c r="AO27" s="615"/>
      <c r="AP27" s="615"/>
      <c r="AQ27" s="615"/>
      <c r="AR27" s="615"/>
      <c r="AS27" s="615"/>
      <c r="AT27" s="615"/>
      <c r="AU27" s="615"/>
      <c r="AV27" s="615"/>
      <c r="AW27" s="615"/>
      <c r="AX27" s="615"/>
      <c r="AY27" s="615"/>
      <c r="AZ27" s="216"/>
      <c r="BA27" s="217" t="s">
        <v>128</v>
      </c>
      <c r="BB27" s="115" t="s">
        <v>95</v>
      </c>
      <c r="BC27" s="2496" t="s">
        <v>114</v>
      </c>
      <c r="BD27" s="2497"/>
      <c r="BE27" s="2497"/>
      <c r="BF27" s="2497"/>
      <c r="BG27" s="2498"/>
      <c r="BH27" s="2499" t="s">
        <v>38</v>
      </c>
      <c r="BI27" s="2497"/>
      <c r="BJ27" s="2497"/>
      <c r="BK27" s="2497"/>
      <c r="BL27" s="2498"/>
      <c r="BM27" s="2499" t="s">
        <v>37</v>
      </c>
      <c r="BN27" s="2497"/>
      <c r="BO27" s="2497"/>
      <c r="BP27" s="2497"/>
      <c r="BQ27" s="2500"/>
      <c r="BR27" s="2025" t="s">
        <v>137</v>
      </c>
      <c r="BS27" s="2026"/>
      <c r="BT27" s="2026"/>
      <c r="BU27" s="2026"/>
      <c r="BV27" s="2026"/>
      <c r="BW27" s="2026"/>
      <c r="BX27" s="2026"/>
      <c r="BY27" s="2027"/>
      <c r="BZ27" s="313"/>
      <c r="CA27" s="313"/>
      <c r="CB27" s="313"/>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99" customFormat="true" ht="36" x14ac:dyDescent="0.2">
      <c r="A28" s="184" t="s">
        <v>69</v>
      </c>
      <c r="B28" s="243"/>
      <c r="C28" s="272" t="s">
        <v>0</v>
      </c>
      <c r="D28" s="273" t="s">
        <v>1</v>
      </c>
      <c r="E28" s="273" t="s">
        <v>2</v>
      </c>
      <c r="F28" s="273" t="s">
        <v>3</v>
      </c>
      <c r="G28" s="274" t="s">
        <v>4</v>
      </c>
      <c r="H28" s="1541" t="s">
        <v>0</v>
      </c>
      <c r="I28" s="1503" t="s">
        <v>1</v>
      </c>
      <c r="J28" s="1503" t="s">
        <v>2</v>
      </c>
      <c r="K28" s="1503" t="s">
        <v>3</v>
      </c>
      <c r="L28" s="1504" t="s">
        <v>4</v>
      </c>
      <c r="M28" s="1531" t="s">
        <v>0</v>
      </c>
      <c r="N28" s="1503" t="s">
        <v>1</v>
      </c>
      <c r="O28" s="1503" t="s">
        <v>2</v>
      </c>
      <c r="P28" s="1503" t="s">
        <v>3</v>
      </c>
      <c r="Q28" s="1551" t="s">
        <v>4</v>
      </c>
      <c r="R28" s="1541" t="s">
        <v>331</v>
      </c>
      <c r="S28" s="1503" t="s">
        <v>332</v>
      </c>
      <c r="T28" s="1503" t="s">
        <v>333</v>
      </c>
      <c r="U28" s="1503" t="s">
        <v>334</v>
      </c>
      <c r="V28" s="1503" t="s">
        <v>335</v>
      </c>
      <c r="W28" s="1503" t="s">
        <v>336</v>
      </c>
      <c r="X28" s="1503" t="s">
        <v>337</v>
      </c>
      <c r="Y28" s="1503" t="s">
        <v>338</v>
      </c>
      <c r="Z28" s="1503" t="s">
        <v>339</v>
      </c>
      <c r="AA28" s="1503" t="s">
        <v>340</v>
      </c>
      <c r="AB28" s="1505" t="s">
        <v>341</v>
      </c>
      <c r="AC28" s="615"/>
      <c r="AD28" s="615"/>
      <c r="AE28" s="615"/>
      <c r="AF28" s="615"/>
      <c r="AG28" s="615"/>
      <c r="AH28" s="615"/>
      <c r="AI28" s="615"/>
      <c r="AJ28" s="615"/>
      <c r="AK28" s="615"/>
      <c r="AL28" s="615"/>
      <c r="AM28" s="615"/>
      <c r="AN28" s="615"/>
      <c r="AO28" s="615"/>
      <c r="AP28" s="615"/>
      <c r="AQ28" s="615"/>
      <c r="AR28" s="615"/>
      <c r="AS28" s="615"/>
      <c r="AT28" s="615"/>
      <c r="AU28" s="615"/>
      <c r="AV28" s="615"/>
      <c r="AW28" s="615"/>
      <c r="AX28" s="615"/>
      <c r="AY28" s="615"/>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331</v>
      </c>
      <c r="BS28" s="168" t="s">
        <v>332</v>
      </c>
      <c r="BT28" s="168" t="s">
        <v>333</v>
      </c>
      <c r="BU28" s="168" t="s">
        <v>334</v>
      </c>
      <c r="BV28" s="168" t="s">
        <v>335</v>
      </c>
      <c r="BW28" s="168" t="s">
        <v>336</v>
      </c>
      <c r="BX28" s="168" t="s">
        <v>337</v>
      </c>
      <c r="BY28" s="169" t="s">
        <v>338</v>
      </c>
      <c r="BZ28" s="169" t="s">
        <v>339</v>
      </c>
      <c r="CA28" s="169" t="s">
        <v>340</v>
      </c>
      <c r="CB28" s="169" t="s">
        <v>341</v>
      </c>
      <c r="CC28" s="2101"/>
      <c r="CD28" s="2101"/>
      <c r="CE28" s="2101"/>
      <c r="CF28" s="2101"/>
      <c r="CG28" s="2101"/>
      <c r="CH28" s="2101"/>
      <c r="CI28" s="2101"/>
      <c r="CJ28" s="2101"/>
      <c r="CK28" s="2101"/>
      <c r="CL28" s="2101"/>
      <c r="CM28" s="2101"/>
      <c r="CN28" s="2101"/>
      <c r="CO28" s="2101"/>
      <c r="CP28" s="2101"/>
      <c r="CQ28" s="2101"/>
      <c r="CR28" s="2101"/>
      <c r="CS28" s="2101"/>
      <c r="CT28" s="2101"/>
      <c r="CU28" s="2101"/>
      <c r="CV28" s="2101"/>
      <c r="CW28" s="2101"/>
      <c r="CX28" s="2101"/>
      <c r="CY28" s="2101"/>
      <c r="CZ28" s="2101"/>
    </row>
    <row r="29" s="399" customFormat="true" ht="15" customHeight="true" x14ac:dyDescent="0.2">
      <c r="A29" s="2694" t="s">
        <v>57</v>
      </c>
      <c r="B29" s="1722" t="s">
        <v>49</v>
      </c>
      <c r="C29" s="1593">
        <v>16.104802226975142</v>
      </c>
      <c r="D29" s="1594">
        <v>23.185098635930967</v>
      </c>
      <c r="E29" s="1594">
        <v>41.860221777262751</v>
      </c>
      <c r="F29" s="1594">
        <v>44.041720226655158</v>
      </c>
      <c r="G29" s="1595">
        <v>25.045201511356041</v>
      </c>
      <c r="H29" s="1596">
        <v>48.05836384106027</v>
      </c>
      <c r="I29" s="1594">
        <v>47.901406285596018</v>
      </c>
      <c r="J29" s="1594">
        <v>38.252106260064849</v>
      </c>
      <c r="K29" s="1594">
        <v>29.165050547291781</v>
      </c>
      <c r="L29" s="1597">
        <v>18.214141316493034</v>
      </c>
      <c r="M29" s="1598">
        <v>15.199494704532476</v>
      </c>
      <c r="N29" s="1594">
        <v>17.501316439813067</v>
      </c>
      <c r="O29" s="1594">
        <v>21.436031039771702</v>
      </c>
      <c r="P29" s="1594">
        <v>34.999427262915354</v>
      </c>
      <c r="Q29" s="1595">
        <v>40.103704212252197</v>
      </c>
      <c r="R29" s="1596">
        <v>33.555135319017303</v>
      </c>
      <c r="S29" s="1594">
        <v>21.520485930959161</v>
      </c>
      <c r="T29" s="1594">
        <v>37.085082264711602</v>
      </c>
      <c r="U29" s="1594">
        <v>34.267654008221349</v>
      </c>
      <c r="V29" s="1594">
        <v>17.507352562448386</v>
      </c>
      <c r="W29" s="1594">
        <v>45.244453921885395</v>
      </c>
      <c r="X29" s="1594">
        <v>27.602296957755541</v>
      </c>
      <c r="Y29" s="1594">
        <v>25.101381829837482</v>
      </c>
      <c r="Z29" s="1594">
        <v>24.475035199365848</v>
      </c>
      <c r="AA29" s="1594">
        <v>33.26111843778655</v>
      </c>
      <c r="AB29" s="2194">
        <v>29.613689575960883</v>
      </c>
      <c r="AC29" s="615"/>
      <c r="AD29" s="615"/>
      <c r="AE29" s="615"/>
      <c r="AF29" s="615"/>
      <c r="AG29" s="615"/>
      <c r="AH29" s="615"/>
      <c r="AI29" s="615"/>
      <c r="AJ29" s="615"/>
      <c r="AK29" s="615"/>
      <c r="AL29" s="615"/>
      <c r="AM29" s="615"/>
      <c r="AN29" s="615"/>
      <c r="AO29" s="615"/>
      <c r="AP29" s="615"/>
      <c r="AQ29" s="615"/>
      <c r="AR29" s="615"/>
      <c r="AS29" s="615"/>
      <c r="AT29" s="615"/>
      <c r="AU29" s="615"/>
      <c r="AV29" s="615"/>
      <c r="AW29" s="615"/>
      <c r="AX29" s="615"/>
      <c r="AY29" s="615"/>
      <c r="AZ29" s="216"/>
      <c r="BA29" s="2461" t="s">
        <v>57</v>
      </c>
      <c r="BB29" s="150" t="s">
        <v>49</v>
      </c>
      <c r="BC29" s="1171" t="s">
        <v>35</v>
      </c>
      <c r="BD29" s="1191" t="s">
        <v>35</v>
      </c>
      <c r="BE29" s="1191" t="s">
        <v>35</v>
      </c>
      <c r="BF29" s="1191" t="s">
        <v>35</v>
      </c>
      <c r="BG29" s="1212" t="s">
        <v>35</v>
      </c>
      <c r="BH29" s="1233" t="s">
        <v>35</v>
      </c>
      <c r="BI29" s="1191" t="s">
        <v>35</v>
      </c>
      <c r="BJ29" s="1191" t="s">
        <v>35</v>
      </c>
      <c r="BK29" s="1191" t="s">
        <v>35</v>
      </c>
      <c r="BL29" s="1212" t="s">
        <v>35</v>
      </c>
      <c r="BM29" s="1233" t="s">
        <v>35</v>
      </c>
      <c r="BN29" s="1191" t="s">
        <v>35</v>
      </c>
      <c r="BO29" s="1191" t="s">
        <v>35</v>
      </c>
      <c r="BP29" s="1191" t="s">
        <v>35</v>
      </c>
      <c r="BQ29" s="1212" t="s">
        <v>35</v>
      </c>
      <c r="BR29" s="1233" t="s">
        <v>35</v>
      </c>
      <c r="BS29" s="1191" t="s">
        <v>35</v>
      </c>
      <c r="BT29" s="1191" t="s">
        <v>35</v>
      </c>
      <c r="BU29" s="1191" t="s">
        <v>35</v>
      </c>
      <c r="BV29" s="1191" t="s">
        <v>35</v>
      </c>
      <c r="BW29" s="1191" t="s">
        <v>35</v>
      </c>
      <c r="BX29" s="1191" t="s">
        <v>35</v>
      </c>
      <c r="BY29" s="1253" t="s">
        <v>35</v>
      </c>
      <c r="BZ29" s="1253" t="s">
        <v>35</v>
      </c>
      <c r="CA29" s="1253" t="s">
        <v>35</v>
      </c>
      <c r="CB29" s="1253" t="s">
        <v>35</v>
      </c>
      <c r="CC29" s="2102"/>
      <c r="CD29" s="2102"/>
      <c r="CE29" s="2102"/>
      <c r="CF29" s="2102"/>
      <c r="CG29" s="2102"/>
      <c r="CH29" s="2102"/>
      <c r="CI29" s="2102"/>
      <c r="CJ29" s="2102"/>
      <c r="CK29" s="2102"/>
      <c r="CL29" s="2102"/>
      <c r="CM29" s="2102"/>
      <c r="CN29" s="2102"/>
      <c r="CO29" s="2102"/>
      <c r="CP29" s="2102"/>
      <c r="CQ29" s="2102"/>
      <c r="CR29" s="2102"/>
      <c r="CS29" s="2102"/>
      <c r="CT29" s="2102"/>
      <c r="CU29" s="2102"/>
      <c r="CV29" s="2102"/>
      <c r="CW29" s="2102"/>
      <c r="CX29" s="2102"/>
      <c r="CY29" s="2102"/>
      <c r="CZ29" s="2102"/>
    </row>
    <row r="30" s="399" customFormat="true" ht="15" customHeight="true" x14ac:dyDescent="0.2">
      <c r="A30" s="2689"/>
      <c r="B30" s="1723" t="s">
        <v>48</v>
      </c>
      <c r="C30" s="1599">
        <v>83.895197773024648</v>
      </c>
      <c r="D30" s="1600">
        <v>76.814901364069172</v>
      </c>
      <c r="E30" s="1600">
        <v>58.139778222736794</v>
      </c>
      <c r="F30" s="1600">
        <v>55.958279773344657</v>
      </c>
      <c r="G30" s="1601">
        <v>74.954798488643561</v>
      </c>
      <c r="H30" s="1602">
        <v>51.941636158939765</v>
      </c>
      <c r="I30" s="1600">
        <v>52.098593714403982</v>
      </c>
      <c r="J30" s="1600">
        <v>61.747893739934966</v>
      </c>
      <c r="K30" s="1600">
        <v>70.834949452708258</v>
      </c>
      <c r="L30" s="1603">
        <v>81.785858683507001</v>
      </c>
      <c r="M30" s="1604">
        <v>84.800505295467715</v>
      </c>
      <c r="N30" s="1600">
        <v>82.498683560187146</v>
      </c>
      <c r="O30" s="1600">
        <v>78.563968960228237</v>
      </c>
      <c r="P30" s="1600">
        <v>65.000572737084482</v>
      </c>
      <c r="Q30" s="1601">
        <v>59.89629578774769</v>
      </c>
      <c r="R30" s="1602">
        <v>66.444864680982604</v>
      </c>
      <c r="S30" s="1600">
        <v>78.479514069041016</v>
      </c>
      <c r="T30" s="1600">
        <v>62.914917735288078</v>
      </c>
      <c r="U30" s="1600">
        <v>65.732345991778942</v>
      </c>
      <c r="V30" s="1600">
        <v>82.492647437551796</v>
      </c>
      <c r="W30" s="1600">
        <v>54.755546078114847</v>
      </c>
      <c r="X30" s="1600">
        <v>72.397703042244416</v>
      </c>
      <c r="Y30" s="1600">
        <v>74.898618170162379</v>
      </c>
      <c r="Z30" s="1600">
        <v>75.524964800634308</v>
      </c>
      <c r="AA30" s="1600">
        <v>66.738881562213336</v>
      </c>
      <c r="AB30" s="2195">
        <v>70.386310424039252</v>
      </c>
      <c r="AC30" s="615"/>
      <c r="AD30" s="615"/>
      <c r="AE30" s="615"/>
      <c r="AF30" s="615"/>
      <c r="AG30" s="615"/>
      <c r="AH30" s="615"/>
      <c r="AI30" s="615"/>
      <c r="AJ30" s="615"/>
      <c r="AK30" s="615"/>
      <c r="AL30" s="615"/>
      <c r="AM30" s="615"/>
      <c r="AN30" s="615"/>
      <c r="AO30" s="615"/>
      <c r="AP30" s="615"/>
      <c r="AQ30" s="615"/>
      <c r="AR30" s="615"/>
      <c r="AS30" s="615"/>
      <c r="AT30" s="615"/>
      <c r="AU30" s="615"/>
      <c r="AV30" s="615"/>
      <c r="AW30" s="615"/>
      <c r="AX30" s="615"/>
      <c r="AY30" s="615"/>
      <c r="AZ30" s="216"/>
      <c r="BA30" s="2462"/>
      <c r="BB30" s="151" t="s">
        <v>48</v>
      </c>
      <c r="BC30" s="1172" t="s">
        <v>35</v>
      </c>
      <c r="BD30" s="1192" t="s">
        <v>35</v>
      </c>
      <c r="BE30" s="1192" t="s">
        <v>35</v>
      </c>
      <c r="BF30" s="1192" t="s">
        <v>35</v>
      </c>
      <c r="BG30" s="1213" t="s">
        <v>35</v>
      </c>
      <c r="BH30" s="1234" t="s">
        <v>35</v>
      </c>
      <c r="BI30" s="1192" t="s">
        <v>35</v>
      </c>
      <c r="BJ30" s="1192" t="s">
        <v>35</v>
      </c>
      <c r="BK30" s="1192" t="s">
        <v>35</v>
      </c>
      <c r="BL30" s="1213" t="s">
        <v>35</v>
      </c>
      <c r="BM30" s="1234" t="s">
        <v>35</v>
      </c>
      <c r="BN30" s="1192" t="s">
        <v>35</v>
      </c>
      <c r="BO30" s="1192" t="s">
        <v>35</v>
      </c>
      <c r="BP30" s="1192" t="s">
        <v>35</v>
      </c>
      <c r="BQ30" s="1213" t="s">
        <v>35</v>
      </c>
      <c r="BR30" s="1234" t="s">
        <v>35</v>
      </c>
      <c r="BS30" s="1192" t="s">
        <v>35</v>
      </c>
      <c r="BT30" s="1192" t="s">
        <v>35</v>
      </c>
      <c r="BU30" s="1192" t="s">
        <v>35</v>
      </c>
      <c r="BV30" s="1192" t="s">
        <v>35</v>
      </c>
      <c r="BW30" s="1192" t="s">
        <v>35</v>
      </c>
      <c r="BX30" s="1192" t="s">
        <v>35</v>
      </c>
      <c r="BY30" s="1254" t="s">
        <v>35</v>
      </c>
      <c r="BZ30" s="1254" t="s">
        <v>35</v>
      </c>
      <c r="CA30" s="1254" t="s">
        <v>35</v>
      </c>
      <c r="CB30" s="1254" t="s">
        <v>35</v>
      </c>
      <c r="CC30" s="2103"/>
      <c r="CD30" s="2103"/>
      <c r="CE30" s="2103"/>
      <c r="CF30" s="2103"/>
      <c r="CG30" s="2103"/>
      <c r="CH30" s="2103"/>
      <c r="CI30" s="2103"/>
      <c r="CJ30" s="2103"/>
      <c r="CK30" s="2103"/>
      <c r="CL30" s="2103"/>
      <c r="CM30" s="2103"/>
      <c r="CN30" s="2103"/>
      <c r="CO30" s="2103"/>
      <c r="CP30" s="2103"/>
      <c r="CQ30" s="2103"/>
      <c r="CR30" s="2103"/>
      <c r="CS30" s="2103"/>
      <c r="CT30" s="2103"/>
      <c r="CU30" s="2103"/>
      <c r="CV30" s="2103"/>
      <c r="CW30" s="2103"/>
      <c r="CX30" s="2103"/>
      <c r="CY30" s="2103"/>
      <c r="CZ30" s="2103"/>
    </row>
    <row r="31" s="130" customFormat="true" ht="15" customHeight="true" x14ac:dyDescent="0.2">
      <c r="A31" s="2448" t="s">
        <v>103</v>
      </c>
      <c r="B31" s="249" t="s">
        <v>49</v>
      </c>
      <c r="C31" s="1605">
        <v>0.50284368217577602</v>
      </c>
      <c r="D31" s="1606">
        <v>0.90760153126578857</v>
      </c>
      <c r="E31" s="1606">
        <v>4.331408295004052</v>
      </c>
      <c r="F31" s="1606">
        <v>6.2831537627497855</v>
      </c>
      <c r="G31" s="1607">
        <v>10.215802174730335</v>
      </c>
      <c r="H31" s="1608">
        <v>3.9276239752743547</v>
      </c>
      <c r="I31" s="1606">
        <v>5.935781345768218</v>
      </c>
      <c r="J31" s="1606">
        <v>5.3835110810003446</v>
      </c>
      <c r="K31" s="1606">
        <v>10.267550593038933</v>
      </c>
      <c r="L31" s="1609">
        <v>11.553892838224824</v>
      </c>
      <c r="M31" s="1610">
        <v>0.41568624836860252</v>
      </c>
      <c r="N31" s="1606">
        <v>0.61822281012022062</v>
      </c>
      <c r="O31" s="1606">
        <v>0.88289767257270646</v>
      </c>
      <c r="P31" s="1606">
        <v>3.42152558392756</v>
      </c>
      <c r="Q31" s="1607">
        <v>6.9787924013581648</v>
      </c>
      <c r="R31" s="1608">
        <v>6.0166334265234047</v>
      </c>
      <c r="S31" s="1606">
        <v>2.2712765639856403</v>
      </c>
      <c r="T31" s="1606">
        <v>1.1124647908874321</v>
      </c>
      <c r="U31" s="1606">
        <v>4.2997311714136623</v>
      </c>
      <c r="V31" s="1606">
        <v>1.1065701950751703</v>
      </c>
      <c r="W31" s="1606">
        <v>7.1086137813808969</v>
      </c>
      <c r="X31" s="1606">
        <v>2.1614288658692642</v>
      </c>
      <c r="Y31" s="1606">
        <v>1.8221901410604626</v>
      </c>
      <c r="Z31" s="1606">
        <v>2.8648937237050278</v>
      </c>
      <c r="AA31" s="1606">
        <v>9.5994915372240079</v>
      </c>
      <c r="AB31" s="2196">
        <v>3.4729302993318547</v>
      </c>
      <c r="AC31" s="615"/>
      <c r="AD31" s="615"/>
      <c r="AE31" s="615"/>
      <c r="AF31" s="615"/>
      <c r="AG31" s="615"/>
      <c r="AH31" s="615"/>
      <c r="AI31" s="615"/>
      <c r="AJ31" s="615"/>
      <c r="AK31" s="615"/>
      <c r="AL31" s="615"/>
      <c r="AM31" s="615"/>
      <c r="AN31" s="615"/>
      <c r="AO31" s="615"/>
      <c r="AP31" s="615"/>
      <c r="AQ31" s="615"/>
      <c r="AR31" s="615"/>
      <c r="AS31" s="615"/>
      <c r="AT31" s="615"/>
      <c r="AU31" s="615"/>
      <c r="AV31" s="615"/>
      <c r="AW31" s="615"/>
      <c r="AX31" s="615"/>
      <c r="AY31" s="615"/>
      <c r="AZ31" s="216"/>
      <c r="BA31" s="2462" t="s">
        <v>103</v>
      </c>
      <c r="BB31" s="151" t="s">
        <v>49</v>
      </c>
      <c r="BC31" s="1172" t="s">
        <v>35</v>
      </c>
      <c r="BD31" s="1192" t="s">
        <v>35</v>
      </c>
      <c r="BE31" s="1192" t="s">
        <v>35</v>
      </c>
      <c r="BF31" s="1192" t="s">
        <v>35</v>
      </c>
      <c r="BG31" s="1213" t="s">
        <v>35</v>
      </c>
      <c r="BH31" s="1234" t="s">
        <v>35</v>
      </c>
      <c r="BI31" s="1192" t="s">
        <v>35</v>
      </c>
      <c r="BJ31" s="1192" t="s">
        <v>35</v>
      </c>
      <c r="BK31" s="1192" t="s">
        <v>35</v>
      </c>
      <c r="BL31" s="1213" t="s">
        <v>35</v>
      </c>
      <c r="BM31" s="1234" t="s">
        <v>35</v>
      </c>
      <c r="BN31" s="1192" t="s">
        <v>35</v>
      </c>
      <c r="BO31" s="1192" t="s">
        <v>35</v>
      </c>
      <c r="BP31" s="1192" t="s">
        <v>35</v>
      </c>
      <c r="BQ31" s="1213" t="s">
        <v>35</v>
      </c>
      <c r="BR31" s="1234" t="s">
        <v>35</v>
      </c>
      <c r="BS31" s="1192" t="s">
        <v>35</v>
      </c>
      <c r="BT31" s="1192" t="s">
        <v>35</v>
      </c>
      <c r="BU31" s="1192" t="s">
        <v>35</v>
      </c>
      <c r="BV31" s="1192" t="s">
        <v>35</v>
      </c>
      <c r="BW31" s="1192" t="s">
        <v>35</v>
      </c>
      <c r="BX31" s="1192" t="s">
        <v>35</v>
      </c>
      <c r="BY31" s="1254" t="s">
        <v>35</v>
      </c>
      <c r="BZ31" s="1254" t="s">
        <v>35</v>
      </c>
      <c r="CA31" s="1254" t="s">
        <v>35</v>
      </c>
      <c r="CB31" s="1254" t="s">
        <v>35</v>
      </c>
      <c r="CC31" s="2103"/>
      <c r="CD31" s="2103"/>
      <c r="CE31" s="2103"/>
      <c r="CF31" s="2103"/>
      <c r="CG31" s="2103"/>
      <c r="CH31" s="2103"/>
      <c r="CI31" s="2103"/>
      <c r="CJ31" s="2103"/>
      <c r="CK31" s="2103"/>
      <c r="CL31" s="2103"/>
      <c r="CM31" s="2103"/>
      <c r="CN31" s="2103"/>
      <c r="CO31" s="2103"/>
      <c r="CP31" s="2103"/>
      <c r="CQ31" s="2103"/>
      <c r="CR31" s="2103"/>
      <c r="CS31" s="2103"/>
      <c r="CT31" s="2103"/>
      <c r="CU31" s="2103"/>
      <c r="CV31" s="2103"/>
      <c r="CW31" s="2103"/>
      <c r="CX31" s="2103"/>
      <c r="CY31" s="2103"/>
      <c r="CZ31" s="2103"/>
    </row>
    <row r="32" s="130" customFormat="true" ht="15" customHeight="true" x14ac:dyDescent="0.2">
      <c r="A32" s="2448"/>
      <c r="B32" s="249" t="s">
        <v>48</v>
      </c>
      <c r="C32" s="1599">
        <v>99.497156317824192</v>
      </c>
      <c r="D32" s="1600">
        <v>99.09239846873426</v>
      </c>
      <c r="E32" s="1600">
        <v>95.66859170499589</v>
      </c>
      <c r="F32" s="1600">
        <v>93.71684623725011</v>
      </c>
      <c r="G32" s="1601">
        <v>89.78419782526943</v>
      </c>
      <c r="H32" s="1602">
        <v>96.072376024725742</v>
      </c>
      <c r="I32" s="1600">
        <v>94.064218654231766</v>
      </c>
      <c r="J32" s="1600">
        <v>94.616488918999551</v>
      </c>
      <c r="K32" s="1600">
        <v>89.732449406961138</v>
      </c>
      <c r="L32" s="1603">
        <v>88.446107161775231</v>
      </c>
      <c r="M32" s="1604">
        <v>99.584313751631399</v>
      </c>
      <c r="N32" s="1600">
        <v>99.38177718987977</v>
      </c>
      <c r="O32" s="1600">
        <v>99.117102327427304</v>
      </c>
      <c r="P32" s="1600">
        <v>96.578474416072453</v>
      </c>
      <c r="Q32" s="1601">
        <v>93.02120759864178</v>
      </c>
      <c r="R32" s="1602">
        <v>93.983366573476502</v>
      </c>
      <c r="S32" s="1600">
        <v>97.728723436014192</v>
      </c>
      <c r="T32" s="1600">
        <v>98.887535209112571</v>
      </c>
      <c r="U32" s="1600">
        <v>95.700268828586374</v>
      </c>
      <c r="V32" s="1600">
        <v>98.893429804924864</v>
      </c>
      <c r="W32" s="1600">
        <v>92.891386218619189</v>
      </c>
      <c r="X32" s="1600">
        <v>97.838571134130717</v>
      </c>
      <c r="Y32" s="1600">
        <v>98.177809858939511</v>
      </c>
      <c r="Z32" s="1600">
        <v>97.135106276295005</v>
      </c>
      <c r="AA32" s="1600">
        <v>90.400508462775917</v>
      </c>
      <c r="AB32" s="2195">
        <v>96.527069700668164</v>
      </c>
      <c r="AC32" s="615"/>
      <c r="AD32" s="615"/>
      <c r="AE32" s="615"/>
      <c r="AF32" s="615"/>
      <c r="AG32" s="615"/>
      <c r="AH32" s="615"/>
      <c r="AI32" s="615"/>
      <c r="AJ32" s="615"/>
      <c r="AK32" s="615"/>
      <c r="AL32" s="615"/>
      <c r="AM32" s="615"/>
      <c r="AN32" s="615"/>
      <c r="AO32" s="615"/>
      <c r="AP32" s="615"/>
      <c r="AQ32" s="615"/>
      <c r="AR32" s="615"/>
      <c r="AS32" s="615"/>
      <c r="AT32" s="615"/>
      <c r="AU32" s="615"/>
      <c r="AV32" s="615"/>
      <c r="AW32" s="615"/>
      <c r="AX32" s="615"/>
      <c r="AY32" s="615"/>
      <c r="AZ32" s="216"/>
      <c r="BA32" s="2462"/>
      <c r="BB32" s="151" t="s">
        <v>48</v>
      </c>
      <c r="BC32" s="1172" t="s">
        <v>35</v>
      </c>
      <c r="BD32" s="1192" t="s">
        <v>35</v>
      </c>
      <c r="BE32" s="1192" t="s">
        <v>35</v>
      </c>
      <c r="BF32" s="1192" t="s">
        <v>35</v>
      </c>
      <c r="BG32" s="1213" t="s">
        <v>35</v>
      </c>
      <c r="BH32" s="1234" t="s">
        <v>35</v>
      </c>
      <c r="BI32" s="1192" t="s">
        <v>35</v>
      </c>
      <c r="BJ32" s="1192" t="s">
        <v>35</v>
      </c>
      <c r="BK32" s="1192" t="s">
        <v>35</v>
      </c>
      <c r="BL32" s="1213" t="s">
        <v>35</v>
      </c>
      <c r="BM32" s="1234" t="s">
        <v>35</v>
      </c>
      <c r="BN32" s="1192" t="s">
        <v>35</v>
      </c>
      <c r="BO32" s="1192" t="s">
        <v>35</v>
      </c>
      <c r="BP32" s="1192" t="s">
        <v>35</v>
      </c>
      <c r="BQ32" s="1213" t="s">
        <v>35</v>
      </c>
      <c r="BR32" s="1234" t="s">
        <v>35</v>
      </c>
      <c r="BS32" s="1192" t="s">
        <v>35</v>
      </c>
      <c r="BT32" s="1192" t="s">
        <v>35</v>
      </c>
      <c r="BU32" s="1192" t="s">
        <v>35</v>
      </c>
      <c r="BV32" s="1192" t="s">
        <v>35</v>
      </c>
      <c r="BW32" s="1192" t="s">
        <v>35</v>
      </c>
      <c r="BX32" s="1192" t="s">
        <v>35</v>
      </c>
      <c r="BY32" s="1254" t="s">
        <v>35</v>
      </c>
      <c r="BZ32" s="1254" t="s">
        <v>35</v>
      </c>
      <c r="CA32" s="1254" t="s">
        <v>35</v>
      </c>
      <c r="CB32" s="1254" t="s">
        <v>35</v>
      </c>
      <c r="CC32" s="2103"/>
      <c r="CD32" s="2103"/>
      <c r="CE32" s="2103"/>
      <c r="CF32" s="2103"/>
      <c r="CG32" s="2103"/>
      <c r="CH32" s="2103"/>
      <c r="CI32" s="2103"/>
      <c r="CJ32" s="2103"/>
      <c r="CK32" s="2103"/>
      <c r="CL32" s="2103"/>
      <c r="CM32" s="2103"/>
      <c r="CN32" s="2103"/>
      <c r="CO32" s="2103"/>
      <c r="CP32" s="2103"/>
      <c r="CQ32" s="2103"/>
      <c r="CR32" s="2103"/>
      <c r="CS32" s="2103"/>
      <c r="CT32" s="2103"/>
      <c r="CU32" s="2103"/>
      <c r="CV32" s="2103"/>
      <c r="CW32" s="2103"/>
      <c r="CX32" s="2103"/>
      <c r="CY32" s="2103"/>
      <c r="CZ32" s="2103"/>
    </row>
    <row r="33" s="130" customFormat="true" ht="15" customHeight="true" x14ac:dyDescent="0.2">
      <c r="A33" s="2448" t="s">
        <v>104</v>
      </c>
      <c r="B33" s="249" t="s">
        <v>49</v>
      </c>
      <c r="C33" s="1094" t="s">
        <v>35</v>
      </c>
      <c r="D33" s="1108" t="s">
        <v>35</v>
      </c>
      <c r="E33" s="1108" t="s">
        <v>35</v>
      </c>
      <c r="F33" s="1108" t="s">
        <v>35</v>
      </c>
      <c r="G33" s="1122" t="s">
        <v>35</v>
      </c>
      <c r="H33" s="1136" t="s">
        <v>35</v>
      </c>
      <c r="I33" s="1108" t="s">
        <v>35</v>
      </c>
      <c r="J33" s="1108" t="s">
        <v>35</v>
      </c>
      <c r="K33" s="1108" t="s">
        <v>35</v>
      </c>
      <c r="L33" s="1150" t="s">
        <v>35</v>
      </c>
      <c r="M33" s="1162" t="s">
        <v>35</v>
      </c>
      <c r="N33" s="1108" t="s">
        <v>35</v>
      </c>
      <c r="O33" s="1108" t="s">
        <v>35</v>
      </c>
      <c r="P33" s="1108" t="s">
        <v>35</v>
      </c>
      <c r="Q33" s="1122" t="s">
        <v>35</v>
      </c>
      <c r="R33" s="1136" t="s">
        <v>35</v>
      </c>
      <c r="S33" s="1108" t="s">
        <v>35</v>
      </c>
      <c r="T33" s="1108" t="s">
        <v>35</v>
      </c>
      <c r="U33" s="1108" t="s">
        <v>35</v>
      </c>
      <c r="V33" s="1108" t="s">
        <v>35</v>
      </c>
      <c r="W33" s="1108" t="s">
        <v>35</v>
      </c>
      <c r="X33" s="1108" t="s">
        <v>35</v>
      </c>
      <c r="Y33" s="1166" t="s">
        <v>35</v>
      </c>
      <c r="Z33" s="1166" t="s">
        <v>35</v>
      </c>
      <c r="AA33" s="1166" t="s">
        <v>35</v>
      </c>
      <c r="AB33" s="2059" t="s">
        <v>35</v>
      </c>
      <c r="AC33" s="2092"/>
      <c r="AD33" s="2092"/>
      <c r="AE33" s="2092"/>
      <c r="AF33" s="2092"/>
      <c r="AG33" s="2092"/>
      <c r="AH33" s="2092"/>
      <c r="AI33" s="2092"/>
      <c r="AJ33" s="2092"/>
      <c r="AK33" s="2092"/>
      <c r="AL33" s="2092"/>
      <c r="AM33" s="2092"/>
      <c r="AN33" s="2092"/>
      <c r="AO33" s="2092"/>
      <c r="AP33" s="2092"/>
      <c r="AQ33" s="2092"/>
      <c r="AR33" s="2092"/>
      <c r="AS33" s="2092"/>
      <c r="AT33" s="2092"/>
      <c r="AU33" s="2092"/>
      <c r="AV33" s="2092"/>
      <c r="AW33" s="2092"/>
      <c r="AX33" s="2092"/>
      <c r="AY33" s="2092"/>
      <c r="AZ33" s="215"/>
      <c r="BA33" s="2462" t="s">
        <v>104</v>
      </c>
      <c r="BB33" s="151" t="s">
        <v>49</v>
      </c>
      <c r="BC33" s="1172" t="s">
        <v>35</v>
      </c>
      <c r="BD33" s="1192" t="s">
        <v>35</v>
      </c>
      <c r="BE33" s="1192" t="s">
        <v>35</v>
      </c>
      <c r="BF33" s="1192" t="s">
        <v>35</v>
      </c>
      <c r="BG33" s="1213" t="s">
        <v>35</v>
      </c>
      <c r="BH33" s="1234" t="s">
        <v>35</v>
      </c>
      <c r="BI33" s="1192" t="s">
        <v>35</v>
      </c>
      <c r="BJ33" s="1192" t="s">
        <v>35</v>
      </c>
      <c r="BK33" s="1192" t="s">
        <v>35</v>
      </c>
      <c r="BL33" s="1213" t="s">
        <v>35</v>
      </c>
      <c r="BM33" s="1234" t="s">
        <v>35</v>
      </c>
      <c r="BN33" s="1192" t="s">
        <v>35</v>
      </c>
      <c r="BO33" s="1192" t="s">
        <v>35</v>
      </c>
      <c r="BP33" s="1192" t="s">
        <v>35</v>
      </c>
      <c r="BQ33" s="1213" t="s">
        <v>35</v>
      </c>
      <c r="BR33" s="1234" t="s">
        <v>35</v>
      </c>
      <c r="BS33" s="1192" t="s">
        <v>35</v>
      </c>
      <c r="BT33" s="1192" t="s">
        <v>35</v>
      </c>
      <c r="BU33" s="1192" t="s">
        <v>35</v>
      </c>
      <c r="BV33" s="1192" t="s">
        <v>35</v>
      </c>
      <c r="BW33" s="1192" t="s">
        <v>35</v>
      </c>
      <c r="BX33" s="1192" t="s">
        <v>35</v>
      </c>
      <c r="BY33" s="1254" t="s">
        <v>35</v>
      </c>
      <c r="BZ33" s="1254" t="s">
        <v>35</v>
      </c>
      <c r="CA33" s="1254" t="s">
        <v>35</v>
      </c>
      <c r="CB33" s="1254" t="s">
        <v>35</v>
      </c>
      <c r="CC33" s="2103"/>
      <c r="CD33" s="2103"/>
      <c r="CE33" s="2103"/>
      <c r="CF33" s="2103"/>
      <c r="CG33" s="2103"/>
      <c r="CH33" s="2103"/>
      <c r="CI33" s="2103"/>
      <c r="CJ33" s="2103"/>
      <c r="CK33" s="2103"/>
      <c r="CL33" s="2103"/>
      <c r="CM33" s="2103"/>
      <c r="CN33" s="2103"/>
      <c r="CO33" s="2103"/>
      <c r="CP33" s="2103"/>
      <c r="CQ33" s="2103"/>
      <c r="CR33" s="2103"/>
      <c r="CS33" s="2103"/>
      <c r="CT33" s="2103"/>
      <c r="CU33" s="2103"/>
      <c r="CV33" s="2103"/>
      <c r="CW33" s="2103"/>
      <c r="CX33" s="2103"/>
      <c r="CY33" s="2103"/>
      <c r="CZ33" s="2103"/>
    </row>
    <row r="34" s="130" customFormat="true" ht="15" customHeight="true" x14ac:dyDescent="0.2">
      <c r="A34" s="2448"/>
      <c r="B34" s="249" t="s">
        <v>48</v>
      </c>
      <c r="C34" s="1094" t="s">
        <v>35</v>
      </c>
      <c r="D34" s="1108" t="s">
        <v>35</v>
      </c>
      <c r="E34" s="1108" t="s">
        <v>35</v>
      </c>
      <c r="F34" s="1108" t="s">
        <v>35</v>
      </c>
      <c r="G34" s="1122" t="s">
        <v>35</v>
      </c>
      <c r="H34" s="1136" t="s">
        <v>35</v>
      </c>
      <c r="I34" s="1108" t="s">
        <v>35</v>
      </c>
      <c r="J34" s="1108" t="s">
        <v>35</v>
      </c>
      <c r="K34" s="1108" t="s">
        <v>35</v>
      </c>
      <c r="L34" s="1150" t="s">
        <v>35</v>
      </c>
      <c r="M34" s="1162" t="s">
        <v>35</v>
      </c>
      <c r="N34" s="1108" t="s">
        <v>35</v>
      </c>
      <c r="O34" s="1108" t="s">
        <v>35</v>
      </c>
      <c r="P34" s="1108" t="s">
        <v>35</v>
      </c>
      <c r="Q34" s="1122" t="s">
        <v>35</v>
      </c>
      <c r="R34" s="1136" t="s">
        <v>35</v>
      </c>
      <c r="S34" s="1108" t="s">
        <v>35</v>
      </c>
      <c r="T34" s="1108" t="s">
        <v>35</v>
      </c>
      <c r="U34" s="1108" t="s">
        <v>35</v>
      </c>
      <c r="V34" s="1108" t="s">
        <v>35</v>
      </c>
      <c r="W34" s="1108" t="s">
        <v>35</v>
      </c>
      <c r="X34" s="1108" t="s">
        <v>35</v>
      </c>
      <c r="Y34" s="1166" t="s">
        <v>35</v>
      </c>
      <c r="Z34" s="1166" t="s">
        <v>35</v>
      </c>
      <c r="AA34" s="1166" t="s">
        <v>35</v>
      </c>
      <c r="AB34" s="2059" t="s">
        <v>35</v>
      </c>
      <c r="AC34" s="2092"/>
      <c r="AD34" s="2092"/>
      <c r="AE34" s="2092"/>
      <c r="AF34" s="2092"/>
      <c r="AG34" s="2092"/>
      <c r="AH34" s="2092"/>
      <c r="AI34" s="2092"/>
      <c r="AJ34" s="2092"/>
      <c r="AK34" s="2092"/>
      <c r="AL34" s="2092"/>
      <c r="AM34" s="2092"/>
      <c r="AN34" s="2092"/>
      <c r="AO34" s="2092"/>
      <c r="AP34" s="2092"/>
      <c r="AQ34" s="2092"/>
      <c r="AR34" s="2092"/>
      <c r="AS34" s="2092"/>
      <c r="AT34" s="2092"/>
      <c r="AU34" s="2092"/>
      <c r="AV34" s="2092"/>
      <c r="AW34" s="2092"/>
      <c r="AX34" s="2092"/>
      <c r="AY34" s="2092"/>
      <c r="AZ34" s="215"/>
      <c r="BA34" s="2462"/>
      <c r="BB34" s="151" t="s">
        <v>48</v>
      </c>
      <c r="BC34" s="1172" t="s">
        <v>35</v>
      </c>
      <c r="BD34" s="1192" t="s">
        <v>35</v>
      </c>
      <c r="BE34" s="1192" t="s">
        <v>35</v>
      </c>
      <c r="BF34" s="1192" t="s">
        <v>35</v>
      </c>
      <c r="BG34" s="1213" t="s">
        <v>35</v>
      </c>
      <c r="BH34" s="1234" t="s">
        <v>35</v>
      </c>
      <c r="BI34" s="1192" t="s">
        <v>35</v>
      </c>
      <c r="BJ34" s="1192" t="s">
        <v>35</v>
      </c>
      <c r="BK34" s="1192" t="s">
        <v>35</v>
      </c>
      <c r="BL34" s="1213" t="s">
        <v>35</v>
      </c>
      <c r="BM34" s="1234" t="s">
        <v>35</v>
      </c>
      <c r="BN34" s="1192" t="s">
        <v>35</v>
      </c>
      <c r="BO34" s="1192" t="s">
        <v>35</v>
      </c>
      <c r="BP34" s="1192" t="s">
        <v>35</v>
      </c>
      <c r="BQ34" s="1213" t="s">
        <v>35</v>
      </c>
      <c r="BR34" s="1234" t="s">
        <v>35</v>
      </c>
      <c r="BS34" s="1192" t="s">
        <v>35</v>
      </c>
      <c r="BT34" s="1192" t="s">
        <v>35</v>
      </c>
      <c r="BU34" s="1192" t="s">
        <v>35</v>
      </c>
      <c r="BV34" s="1192" t="s">
        <v>35</v>
      </c>
      <c r="BW34" s="1192" t="s">
        <v>35</v>
      </c>
      <c r="BX34" s="1192" t="s">
        <v>35</v>
      </c>
      <c r="BY34" s="1254" t="s">
        <v>35</v>
      </c>
      <c r="BZ34" s="1254" t="s">
        <v>35</v>
      </c>
      <c r="CA34" s="1254" t="s">
        <v>35</v>
      </c>
      <c r="CB34" s="1254" t="s">
        <v>35</v>
      </c>
      <c r="CC34" s="2103"/>
      <c r="CD34" s="2103"/>
      <c r="CE34" s="2103"/>
      <c r="CF34" s="2103"/>
      <c r="CG34" s="2103"/>
      <c r="CH34" s="2103"/>
      <c r="CI34" s="2103"/>
      <c r="CJ34" s="2103"/>
      <c r="CK34" s="2103"/>
      <c r="CL34" s="2103"/>
      <c r="CM34" s="2103"/>
      <c r="CN34" s="2103"/>
      <c r="CO34" s="2103"/>
      <c r="CP34" s="2103"/>
      <c r="CQ34" s="2103"/>
      <c r="CR34" s="2103"/>
      <c r="CS34" s="2103"/>
      <c r="CT34" s="2103"/>
      <c r="CU34" s="2103"/>
      <c r="CV34" s="2103"/>
      <c r="CW34" s="2103"/>
      <c r="CX34" s="2103"/>
      <c r="CY34" s="2103"/>
      <c r="CZ34" s="2103"/>
    </row>
    <row r="35" s="399" customFormat="true" ht="15" customHeight="true" x14ac:dyDescent="0.2">
      <c r="A35" s="2689" t="s">
        <v>55</v>
      </c>
      <c r="B35" s="1723" t="s">
        <v>49</v>
      </c>
      <c r="C35" s="1599">
        <v>3.5677658657419848</v>
      </c>
      <c r="D35" s="1600">
        <v>4.4997459631186265</v>
      </c>
      <c r="E35" s="1600">
        <v>8.8115788768985119</v>
      </c>
      <c r="F35" s="1600">
        <v>9.2503582310645402</v>
      </c>
      <c r="G35" s="1601">
        <v>12.672606568204642</v>
      </c>
      <c r="H35" s="1602">
        <v>6.4240006959582292</v>
      </c>
      <c r="I35" s="1600">
        <v>7.5381741807201532</v>
      </c>
      <c r="J35" s="1600">
        <v>6.4067984085597107</v>
      </c>
      <c r="K35" s="1600">
        <v>11.466301512232381</v>
      </c>
      <c r="L35" s="1603">
        <v>13.934040200267708</v>
      </c>
      <c r="M35" s="1604">
        <v>3.255221243686949</v>
      </c>
      <c r="N35" s="1600">
        <v>4.0091032063527123</v>
      </c>
      <c r="O35" s="1600">
        <v>4.1467713834737863</v>
      </c>
      <c r="P35" s="1600">
        <v>8.7210375721911824</v>
      </c>
      <c r="Q35" s="1601">
        <v>14.006201847082922</v>
      </c>
      <c r="R35" s="1602">
        <v>10.536439971339851</v>
      </c>
      <c r="S35" s="1600">
        <v>5.8801091905848786</v>
      </c>
      <c r="T35" s="1600">
        <v>2.4543407609311734</v>
      </c>
      <c r="U35" s="1600">
        <v>5.192402366306097</v>
      </c>
      <c r="V35" s="1600">
        <v>5.4240727407157738</v>
      </c>
      <c r="W35" s="1600">
        <v>7.5209217344125641</v>
      </c>
      <c r="X35" s="1600">
        <v>3.0879289942875947</v>
      </c>
      <c r="Y35" s="1600">
        <v>4.3684257455981035</v>
      </c>
      <c r="Z35" s="1600">
        <v>7.7915520410467805</v>
      </c>
      <c r="AA35" s="1600">
        <v>11.709088932492833</v>
      </c>
      <c r="AB35" s="2195">
        <v>8.6400293008282123</v>
      </c>
      <c r="AC35" s="615"/>
      <c r="AD35" s="615"/>
      <c r="AE35" s="615"/>
      <c r="AF35" s="615"/>
      <c r="AG35" s="615"/>
      <c r="AH35" s="615"/>
      <c r="AI35" s="615"/>
      <c r="AJ35" s="615"/>
      <c r="AK35" s="615"/>
      <c r="AL35" s="615"/>
      <c r="AM35" s="615"/>
      <c r="AN35" s="615"/>
      <c r="AO35" s="615"/>
      <c r="AP35" s="615"/>
      <c r="AQ35" s="615"/>
      <c r="AR35" s="615"/>
      <c r="AS35" s="615"/>
      <c r="AT35" s="615"/>
      <c r="AU35" s="615"/>
      <c r="AV35" s="615"/>
      <c r="AW35" s="615"/>
      <c r="AX35" s="615"/>
      <c r="AY35" s="615"/>
      <c r="AZ35" s="216"/>
      <c r="BA35" s="2462" t="s">
        <v>55</v>
      </c>
      <c r="BB35" s="151" t="s">
        <v>49</v>
      </c>
      <c r="BC35" s="1172" t="s">
        <v>35</v>
      </c>
      <c r="BD35" s="1192" t="s">
        <v>35</v>
      </c>
      <c r="BE35" s="1192" t="s">
        <v>35</v>
      </c>
      <c r="BF35" s="1192" t="s">
        <v>35</v>
      </c>
      <c r="BG35" s="1213" t="s">
        <v>35</v>
      </c>
      <c r="BH35" s="1234" t="s">
        <v>35</v>
      </c>
      <c r="BI35" s="1192" t="s">
        <v>35</v>
      </c>
      <c r="BJ35" s="1192" t="s">
        <v>35</v>
      </c>
      <c r="BK35" s="1192" t="s">
        <v>35</v>
      </c>
      <c r="BL35" s="1213" t="s">
        <v>35</v>
      </c>
      <c r="BM35" s="1234" t="s">
        <v>35</v>
      </c>
      <c r="BN35" s="1192" t="s">
        <v>35</v>
      </c>
      <c r="BO35" s="1192" t="s">
        <v>35</v>
      </c>
      <c r="BP35" s="1192" t="s">
        <v>35</v>
      </c>
      <c r="BQ35" s="1213" t="s">
        <v>35</v>
      </c>
      <c r="BR35" s="1234" t="s">
        <v>35</v>
      </c>
      <c r="BS35" s="1192" t="s">
        <v>35</v>
      </c>
      <c r="BT35" s="1192" t="s">
        <v>35</v>
      </c>
      <c r="BU35" s="1192" t="s">
        <v>35</v>
      </c>
      <c r="BV35" s="1192" t="s">
        <v>35</v>
      </c>
      <c r="BW35" s="1192" t="s">
        <v>35</v>
      </c>
      <c r="BX35" s="1192" t="s">
        <v>35</v>
      </c>
      <c r="BY35" s="1254" t="s">
        <v>35</v>
      </c>
      <c r="BZ35" s="1254" t="s">
        <v>35</v>
      </c>
      <c r="CA35" s="1254" t="s">
        <v>35</v>
      </c>
      <c r="CB35" s="1254" t="s">
        <v>35</v>
      </c>
      <c r="CC35" s="2103"/>
      <c r="CD35" s="2103"/>
      <c r="CE35" s="2103"/>
      <c r="CF35" s="2103"/>
      <c r="CG35" s="2103"/>
      <c r="CH35" s="2103"/>
      <c r="CI35" s="2103"/>
      <c r="CJ35" s="2103"/>
      <c r="CK35" s="2103"/>
      <c r="CL35" s="2103"/>
      <c r="CM35" s="2103"/>
      <c r="CN35" s="2103"/>
      <c r="CO35" s="2103"/>
      <c r="CP35" s="2103"/>
      <c r="CQ35" s="2103"/>
      <c r="CR35" s="2103"/>
      <c r="CS35" s="2103"/>
      <c r="CT35" s="2103"/>
      <c r="CU35" s="2103"/>
      <c r="CV35" s="2103"/>
      <c r="CW35" s="2103"/>
      <c r="CX35" s="2103"/>
      <c r="CY35" s="2103"/>
      <c r="CZ35" s="2103"/>
    </row>
    <row r="36" s="399" customFormat="true" ht="15" customHeight="true" x14ac:dyDescent="0.2">
      <c r="A36" s="2689"/>
      <c r="B36" s="1723" t="s">
        <v>48</v>
      </c>
      <c r="C36" s="1599">
        <v>96.43223413425801</v>
      </c>
      <c r="D36" s="1600">
        <v>95.5002540368815</v>
      </c>
      <c r="E36" s="1600">
        <v>91.188421123101378</v>
      </c>
      <c r="F36" s="1600">
        <v>90.749641768935305</v>
      </c>
      <c r="G36" s="1601">
        <v>87.327393431795102</v>
      </c>
      <c r="H36" s="1602">
        <v>93.575999304041844</v>
      </c>
      <c r="I36" s="1600">
        <v>92.461825819279824</v>
      </c>
      <c r="J36" s="1600">
        <v>93.593201591440177</v>
      </c>
      <c r="K36" s="1600">
        <v>88.53369848776768</v>
      </c>
      <c r="L36" s="1603">
        <v>86.065959799732312</v>
      </c>
      <c r="M36" s="1604">
        <v>96.744778756313025</v>
      </c>
      <c r="N36" s="1600">
        <v>95.990896793647323</v>
      </c>
      <c r="O36" s="1600">
        <v>95.853228616526167</v>
      </c>
      <c r="P36" s="1600">
        <v>91.278962427808779</v>
      </c>
      <c r="Q36" s="1601">
        <v>85.993798152917023</v>
      </c>
      <c r="R36" s="1602">
        <v>89.463560028659955</v>
      </c>
      <c r="S36" s="1600">
        <v>94.119890809415224</v>
      </c>
      <c r="T36" s="1600">
        <v>97.545659239068812</v>
      </c>
      <c r="U36" s="1600">
        <v>94.807597633693945</v>
      </c>
      <c r="V36" s="1600">
        <v>94.575927259284342</v>
      </c>
      <c r="W36" s="1600">
        <v>92.479078265587518</v>
      </c>
      <c r="X36" s="1600">
        <v>96.912071005712363</v>
      </c>
      <c r="Y36" s="1600">
        <v>95.631574254401926</v>
      </c>
      <c r="Z36" s="1600">
        <v>92.208447958953272</v>
      </c>
      <c r="AA36" s="1600">
        <v>88.290911067507125</v>
      </c>
      <c r="AB36" s="2195">
        <v>91.359970699171811</v>
      </c>
      <c r="AC36" s="615"/>
      <c r="AD36" s="615"/>
      <c r="AE36" s="615"/>
      <c r="AF36" s="615"/>
      <c r="AG36" s="615"/>
      <c r="AH36" s="615"/>
      <c r="AI36" s="615"/>
      <c r="AJ36" s="615"/>
      <c r="AK36" s="615"/>
      <c r="AL36" s="615"/>
      <c r="AM36" s="615"/>
      <c r="AN36" s="615"/>
      <c r="AO36" s="615"/>
      <c r="AP36" s="615"/>
      <c r="AQ36" s="615"/>
      <c r="AR36" s="615"/>
      <c r="AS36" s="615"/>
      <c r="AT36" s="615"/>
      <c r="AU36" s="615"/>
      <c r="AV36" s="615"/>
      <c r="AW36" s="615"/>
      <c r="AX36" s="615"/>
      <c r="AY36" s="615"/>
      <c r="AZ36" s="216"/>
      <c r="BA36" s="2462"/>
      <c r="BB36" s="151" t="s">
        <v>48</v>
      </c>
      <c r="BC36" s="1172" t="s">
        <v>35</v>
      </c>
      <c r="BD36" s="1192" t="s">
        <v>35</v>
      </c>
      <c r="BE36" s="1192" t="s">
        <v>35</v>
      </c>
      <c r="BF36" s="1192" t="s">
        <v>35</v>
      </c>
      <c r="BG36" s="1213" t="s">
        <v>35</v>
      </c>
      <c r="BH36" s="1234" t="s">
        <v>35</v>
      </c>
      <c r="BI36" s="1192" t="s">
        <v>35</v>
      </c>
      <c r="BJ36" s="1192" t="s">
        <v>35</v>
      </c>
      <c r="BK36" s="1192" t="s">
        <v>35</v>
      </c>
      <c r="BL36" s="1213" t="s">
        <v>35</v>
      </c>
      <c r="BM36" s="1234" t="s">
        <v>35</v>
      </c>
      <c r="BN36" s="1192" t="s">
        <v>35</v>
      </c>
      <c r="BO36" s="1192" t="s">
        <v>35</v>
      </c>
      <c r="BP36" s="1192" t="s">
        <v>35</v>
      </c>
      <c r="BQ36" s="1213" t="s">
        <v>35</v>
      </c>
      <c r="BR36" s="1234" t="s">
        <v>35</v>
      </c>
      <c r="BS36" s="1192" t="s">
        <v>35</v>
      </c>
      <c r="BT36" s="1192" t="s">
        <v>35</v>
      </c>
      <c r="BU36" s="1192" t="s">
        <v>35</v>
      </c>
      <c r="BV36" s="1192" t="s">
        <v>35</v>
      </c>
      <c r="BW36" s="1192" t="s">
        <v>35</v>
      </c>
      <c r="BX36" s="1192" t="s">
        <v>35</v>
      </c>
      <c r="BY36" s="1254" t="s">
        <v>35</v>
      </c>
      <c r="BZ36" s="1254" t="s">
        <v>35</v>
      </c>
      <c r="CA36" s="1254" t="s">
        <v>35</v>
      </c>
      <c r="CB36" s="1254" t="s">
        <v>35</v>
      </c>
      <c r="CC36" s="2103"/>
      <c r="CD36" s="2103"/>
      <c r="CE36" s="2103"/>
      <c r="CF36" s="2103"/>
      <c r="CG36" s="2103"/>
      <c r="CH36" s="2103"/>
      <c r="CI36" s="2103"/>
      <c r="CJ36" s="2103"/>
      <c r="CK36" s="2103"/>
      <c r="CL36" s="2103"/>
      <c r="CM36" s="2103"/>
      <c r="CN36" s="2103"/>
      <c r="CO36" s="2103"/>
      <c r="CP36" s="2103"/>
      <c r="CQ36" s="2103"/>
      <c r="CR36" s="2103"/>
      <c r="CS36" s="2103"/>
      <c r="CT36" s="2103"/>
      <c r="CU36" s="2103"/>
      <c r="CV36" s="2103"/>
      <c r="CW36" s="2103"/>
      <c r="CX36" s="2103"/>
      <c r="CY36" s="2103"/>
      <c r="CZ36" s="2103"/>
    </row>
    <row r="37" s="399" customFormat="true" ht="15" customHeight="true" x14ac:dyDescent="0.2">
      <c r="A37" s="2689" t="s">
        <v>159</v>
      </c>
      <c r="B37" s="1723" t="s">
        <v>49</v>
      </c>
      <c r="C37" s="1599">
        <v>2.6823651747802799</v>
      </c>
      <c r="D37" s="1600">
        <v>3.6216105278393735</v>
      </c>
      <c r="E37" s="1600">
        <v>6.9509383652456238</v>
      </c>
      <c r="F37" s="1600">
        <v>8.5746707761598735</v>
      </c>
      <c r="G37" s="1601">
        <v>12.179940818682729</v>
      </c>
      <c r="H37" s="1602">
        <v>5.9138983812417383</v>
      </c>
      <c r="I37" s="1600">
        <v>7.3121775951591941</v>
      </c>
      <c r="J37" s="1600">
        <v>6.2856054565647383</v>
      </c>
      <c r="K37" s="1600">
        <v>11.246771847923444</v>
      </c>
      <c r="L37" s="1603">
        <v>13.38073161711951</v>
      </c>
      <c r="M37" s="1604">
        <v>2.2502164800699989</v>
      </c>
      <c r="N37" s="1600">
        <v>3.4763778599710018</v>
      </c>
      <c r="O37" s="1600">
        <v>3.0536076360253026</v>
      </c>
      <c r="P37" s="1600">
        <v>6.4802010781089328</v>
      </c>
      <c r="Q37" s="1601">
        <v>11.968670430559545</v>
      </c>
      <c r="R37" s="1602">
        <v>9.2634931867717096</v>
      </c>
      <c r="S37" s="1600">
        <v>3.7470536049463945</v>
      </c>
      <c r="T37" s="1600">
        <v>2.4270471626316139</v>
      </c>
      <c r="U37" s="1600">
        <v>5.0514486528807385</v>
      </c>
      <c r="V37" s="1600">
        <v>5.1270384589926028</v>
      </c>
      <c r="W37" s="1600">
        <v>7.3497641267921896</v>
      </c>
      <c r="X37" s="1600">
        <v>2.9017924258466774</v>
      </c>
      <c r="Y37" s="1600">
        <v>3.8262950327507239</v>
      </c>
      <c r="Z37" s="1600">
        <v>7.3164750827065888</v>
      </c>
      <c r="AA37" s="1600">
        <v>10.971136825469721</v>
      </c>
      <c r="AB37" s="2195">
        <v>8.0101136329909455</v>
      </c>
      <c r="AC37" s="615"/>
      <c r="AD37" s="615"/>
      <c r="AE37" s="615"/>
      <c r="AF37" s="615"/>
      <c r="AG37" s="615"/>
      <c r="AH37" s="615"/>
      <c r="AI37" s="615"/>
      <c r="AJ37" s="615"/>
      <c r="AK37" s="615"/>
      <c r="AL37" s="615"/>
      <c r="AM37" s="615"/>
      <c r="AN37" s="615"/>
      <c r="AO37" s="615"/>
      <c r="AP37" s="615"/>
      <c r="AQ37" s="615"/>
      <c r="AR37" s="615"/>
      <c r="AS37" s="615"/>
      <c r="AT37" s="615"/>
      <c r="AU37" s="615"/>
      <c r="AV37" s="615"/>
      <c r="AW37" s="615"/>
      <c r="AX37" s="615"/>
      <c r="AY37" s="615"/>
      <c r="AZ37" s="216"/>
      <c r="BA37" s="2462" t="s">
        <v>125</v>
      </c>
      <c r="BB37" s="151" t="s">
        <v>49</v>
      </c>
      <c r="BC37" s="1172" t="s">
        <v>35</v>
      </c>
      <c r="BD37" s="1192" t="s">
        <v>35</v>
      </c>
      <c r="BE37" s="1192" t="s">
        <v>35</v>
      </c>
      <c r="BF37" s="1192" t="s">
        <v>35</v>
      </c>
      <c r="BG37" s="1213" t="s">
        <v>35</v>
      </c>
      <c r="BH37" s="1234" t="s">
        <v>35</v>
      </c>
      <c r="BI37" s="1192" t="s">
        <v>35</v>
      </c>
      <c r="BJ37" s="1192" t="s">
        <v>35</v>
      </c>
      <c r="BK37" s="1192" t="s">
        <v>35</v>
      </c>
      <c r="BL37" s="1213" t="s">
        <v>35</v>
      </c>
      <c r="BM37" s="1234" t="s">
        <v>35</v>
      </c>
      <c r="BN37" s="1192" t="s">
        <v>35</v>
      </c>
      <c r="BO37" s="1192" t="s">
        <v>35</v>
      </c>
      <c r="BP37" s="1192" t="s">
        <v>35</v>
      </c>
      <c r="BQ37" s="1213" t="s">
        <v>35</v>
      </c>
      <c r="BR37" s="1234" t="s">
        <v>35</v>
      </c>
      <c r="BS37" s="1192" t="s">
        <v>35</v>
      </c>
      <c r="BT37" s="1192" t="s">
        <v>35</v>
      </c>
      <c r="BU37" s="1192" t="s">
        <v>35</v>
      </c>
      <c r="BV37" s="1192" t="s">
        <v>35</v>
      </c>
      <c r="BW37" s="1192" t="s">
        <v>35</v>
      </c>
      <c r="BX37" s="1192" t="s">
        <v>35</v>
      </c>
      <c r="BY37" s="1254" t="s">
        <v>35</v>
      </c>
      <c r="BZ37" s="1254" t="s">
        <v>35</v>
      </c>
      <c r="CA37" s="1254" t="s">
        <v>35</v>
      </c>
      <c r="CB37" s="1254" t="s">
        <v>35</v>
      </c>
      <c r="CC37" s="2103"/>
      <c r="CD37" s="2103"/>
      <c r="CE37" s="2103"/>
      <c r="CF37" s="2103"/>
      <c r="CG37" s="2103"/>
      <c r="CH37" s="2103"/>
      <c r="CI37" s="2103"/>
      <c r="CJ37" s="2103"/>
      <c r="CK37" s="2103"/>
      <c r="CL37" s="2103"/>
      <c r="CM37" s="2103"/>
      <c r="CN37" s="2103"/>
      <c r="CO37" s="2103"/>
      <c r="CP37" s="2103"/>
      <c r="CQ37" s="2103"/>
      <c r="CR37" s="2103"/>
      <c r="CS37" s="2103"/>
      <c r="CT37" s="2103"/>
      <c r="CU37" s="2103"/>
      <c r="CV37" s="2103"/>
      <c r="CW37" s="2103"/>
      <c r="CX37" s="2103"/>
      <c r="CY37" s="2103"/>
      <c r="CZ37" s="2103"/>
    </row>
    <row r="38" s="399" customFormat="true" ht="15" customHeight="true" x14ac:dyDescent="0.2">
      <c r="A38" s="2689"/>
      <c r="B38" s="1723" t="s">
        <v>48</v>
      </c>
      <c r="C38" s="1599">
        <v>97.317634825219713</v>
      </c>
      <c r="D38" s="1600">
        <v>96.378389472160748</v>
      </c>
      <c r="E38" s="1600">
        <v>93.049061634754324</v>
      </c>
      <c r="F38" s="1600">
        <v>91.425329223839981</v>
      </c>
      <c r="G38" s="1601">
        <v>87.820059181317035</v>
      </c>
      <c r="H38" s="1602">
        <v>94.086101618758306</v>
      </c>
      <c r="I38" s="1600">
        <v>92.687822404840787</v>
      </c>
      <c r="J38" s="1600">
        <v>93.714394543435148</v>
      </c>
      <c r="K38" s="1600">
        <v>88.75322815207663</v>
      </c>
      <c r="L38" s="1603">
        <v>86.61926838288052</v>
      </c>
      <c r="M38" s="1604">
        <v>97.749783519929977</v>
      </c>
      <c r="N38" s="1600">
        <v>96.523622140029005</v>
      </c>
      <c r="O38" s="1600">
        <v>96.946392363974653</v>
      </c>
      <c r="P38" s="1600">
        <v>93.519798921891024</v>
      </c>
      <c r="Q38" s="1601">
        <v>88.031329569440373</v>
      </c>
      <c r="R38" s="1602">
        <v>90.73650681322809</v>
      </c>
      <c r="S38" s="1600">
        <v>96.252946395053627</v>
      </c>
      <c r="T38" s="1600">
        <v>97.572952837368391</v>
      </c>
      <c r="U38" s="1600">
        <v>94.948551347119306</v>
      </c>
      <c r="V38" s="1600">
        <v>94.872961541007527</v>
      </c>
      <c r="W38" s="1600">
        <v>92.650235873207905</v>
      </c>
      <c r="X38" s="1600">
        <v>97.098207574153278</v>
      </c>
      <c r="Y38" s="1600">
        <v>96.173704967249279</v>
      </c>
      <c r="Z38" s="1600">
        <v>92.683524917293454</v>
      </c>
      <c r="AA38" s="1600">
        <v>89.02886317453023</v>
      </c>
      <c r="AB38" s="2195">
        <v>91.989886367009106</v>
      </c>
      <c r="AC38" s="615"/>
      <c r="AD38" s="615"/>
      <c r="AE38" s="615"/>
      <c r="AF38" s="615"/>
      <c r="AG38" s="615"/>
      <c r="AH38" s="615"/>
      <c r="AI38" s="615"/>
      <c r="AJ38" s="615"/>
      <c r="AK38" s="615"/>
      <c r="AL38" s="615"/>
      <c r="AM38" s="615"/>
      <c r="AN38" s="615"/>
      <c r="AO38" s="615"/>
      <c r="AP38" s="615"/>
      <c r="AQ38" s="615"/>
      <c r="AR38" s="615"/>
      <c r="AS38" s="615"/>
      <c r="AT38" s="615"/>
      <c r="AU38" s="615"/>
      <c r="AV38" s="615"/>
      <c r="AW38" s="615"/>
      <c r="AX38" s="615"/>
      <c r="AY38" s="615"/>
      <c r="AZ38" s="216"/>
      <c r="BA38" s="2462"/>
      <c r="BB38" s="151" t="s">
        <v>48</v>
      </c>
      <c r="BC38" s="1172" t="s">
        <v>35</v>
      </c>
      <c r="BD38" s="1192" t="s">
        <v>35</v>
      </c>
      <c r="BE38" s="1192" t="s">
        <v>35</v>
      </c>
      <c r="BF38" s="1192" t="s">
        <v>35</v>
      </c>
      <c r="BG38" s="1213" t="s">
        <v>35</v>
      </c>
      <c r="BH38" s="1234" t="s">
        <v>35</v>
      </c>
      <c r="BI38" s="1192" t="s">
        <v>35</v>
      </c>
      <c r="BJ38" s="1192" t="s">
        <v>35</v>
      </c>
      <c r="BK38" s="1192" t="s">
        <v>35</v>
      </c>
      <c r="BL38" s="1213" t="s">
        <v>35</v>
      </c>
      <c r="BM38" s="1234" t="s">
        <v>35</v>
      </c>
      <c r="BN38" s="1192" t="s">
        <v>35</v>
      </c>
      <c r="BO38" s="1192" t="s">
        <v>35</v>
      </c>
      <c r="BP38" s="1192" t="s">
        <v>35</v>
      </c>
      <c r="BQ38" s="1213" t="s">
        <v>35</v>
      </c>
      <c r="BR38" s="1234" t="s">
        <v>35</v>
      </c>
      <c r="BS38" s="1192" t="s">
        <v>35</v>
      </c>
      <c r="BT38" s="1192" t="s">
        <v>35</v>
      </c>
      <c r="BU38" s="1192" t="s">
        <v>35</v>
      </c>
      <c r="BV38" s="1192" t="s">
        <v>35</v>
      </c>
      <c r="BW38" s="1192" t="s">
        <v>35</v>
      </c>
      <c r="BX38" s="1192" t="s">
        <v>35</v>
      </c>
      <c r="BY38" s="1254" t="s">
        <v>35</v>
      </c>
      <c r="BZ38" s="1254" t="s">
        <v>35</v>
      </c>
      <c r="CA38" s="1254" t="s">
        <v>35</v>
      </c>
      <c r="CB38" s="1254" t="s">
        <v>35</v>
      </c>
      <c r="CC38" s="2103"/>
      <c r="CD38" s="2103"/>
      <c r="CE38" s="2103"/>
      <c r="CF38" s="2103"/>
      <c r="CG38" s="2103"/>
      <c r="CH38" s="2103"/>
      <c r="CI38" s="2103"/>
      <c r="CJ38" s="2103"/>
      <c r="CK38" s="2103"/>
      <c r="CL38" s="2103"/>
      <c r="CM38" s="2103"/>
      <c r="CN38" s="2103"/>
      <c r="CO38" s="2103"/>
      <c r="CP38" s="2103"/>
      <c r="CQ38" s="2103"/>
      <c r="CR38" s="2103"/>
      <c r="CS38" s="2103"/>
      <c r="CT38" s="2103"/>
      <c r="CU38" s="2103"/>
      <c r="CV38" s="2103"/>
      <c r="CW38" s="2103"/>
      <c r="CX38" s="2103"/>
      <c r="CY38" s="2103"/>
      <c r="CZ38" s="2103"/>
    </row>
    <row r="39" s="130" customFormat="true" ht="15" customHeight="true" x14ac:dyDescent="0.2">
      <c r="A39" s="2448" t="s">
        <v>122</v>
      </c>
      <c r="B39" s="249" t="s">
        <v>49</v>
      </c>
      <c r="C39" s="1094" t="s">
        <v>35</v>
      </c>
      <c r="D39" s="1108" t="s">
        <v>35</v>
      </c>
      <c r="E39" s="1108" t="s">
        <v>35</v>
      </c>
      <c r="F39" s="1108" t="s">
        <v>35</v>
      </c>
      <c r="G39" s="1122" t="s">
        <v>35</v>
      </c>
      <c r="H39" s="1136" t="s">
        <v>35</v>
      </c>
      <c r="I39" s="1108" t="s">
        <v>35</v>
      </c>
      <c r="J39" s="1108" t="s">
        <v>35</v>
      </c>
      <c r="K39" s="1108" t="s">
        <v>35</v>
      </c>
      <c r="L39" s="1150" t="s">
        <v>35</v>
      </c>
      <c r="M39" s="1162" t="s">
        <v>35</v>
      </c>
      <c r="N39" s="1108" t="s">
        <v>35</v>
      </c>
      <c r="O39" s="1108" t="s">
        <v>35</v>
      </c>
      <c r="P39" s="1108" t="s">
        <v>35</v>
      </c>
      <c r="Q39" s="1122" t="s">
        <v>35</v>
      </c>
      <c r="R39" s="1136" t="s">
        <v>35</v>
      </c>
      <c r="S39" s="1108" t="s">
        <v>35</v>
      </c>
      <c r="T39" s="1108" t="s">
        <v>35</v>
      </c>
      <c r="U39" s="1108" t="s">
        <v>35</v>
      </c>
      <c r="V39" s="1108" t="s">
        <v>35</v>
      </c>
      <c r="W39" s="1108" t="s">
        <v>35</v>
      </c>
      <c r="X39" s="1108" t="s">
        <v>35</v>
      </c>
      <c r="Y39" s="1166" t="s">
        <v>35</v>
      </c>
      <c r="Z39" s="1166" t="s">
        <v>35</v>
      </c>
      <c r="AA39" s="1166" t="s">
        <v>35</v>
      </c>
      <c r="AB39" s="2059" t="s">
        <v>35</v>
      </c>
      <c r="AC39" s="2092"/>
      <c r="AD39" s="2092"/>
      <c r="AE39" s="2092"/>
      <c r="AF39" s="2092"/>
      <c r="AG39" s="2092"/>
      <c r="AH39" s="2092"/>
      <c r="AI39" s="2092"/>
      <c r="AJ39" s="2092"/>
      <c r="AK39" s="2092"/>
      <c r="AL39" s="2092"/>
      <c r="AM39" s="2092"/>
      <c r="AN39" s="2092"/>
      <c r="AO39" s="2092"/>
      <c r="AP39" s="2092"/>
      <c r="AQ39" s="2092"/>
      <c r="AR39" s="2092"/>
      <c r="AS39" s="2092"/>
      <c r="AT39" s="2092"/>
      <c r="AU39" s="2092"/>
      <c r="AV39" s="2092"/>
      <c r="AW39" s="2092"/>
      <c r="AX39" s="2092"/>
      <c r="AY39" s="2092"/>
      <c r="AZ39" s="215"/>
      <c r="BA39" s="2462" t="s">
        <v>122</v>
      </c>
      <c r="BB39" s="151" t="s">
        <v>49</v>
      </c>
      <c r="BC39" s="1172" t="s">
        <v>35</v>
      </c>
      <c r="BD39" s="1192" t="s">
        <v>35</v>
      </c>
      <c r="BE39" s="1192" t="s">
        <v>35</v>
      </c>
      <c r="BF39" s="1192" t="s">
        <v>35</v>
      </c>
      <c r="BG39" s="1213" t="s">
        <v>35</v>
      </c>
      <c r="BH39" s="1234" t="s">
        <v>35</v>
      </c>
      <c r="BI39" s="1192" t="s">
        <v>35</v>
      </c>
      <c r="BJ39" s="1192" t="s">
        <v>35</v>
      </c>
      <c r="BK39" s="1192" t="s">
        <v>35</v>
      </c>
      <c r="BL39" s="1213" t="s">
        <v>35</v>
      </c>
      <c r="BM39" s="1234" t="s">
        <v>35</v>
      </c>
      <c r="BN39" s="1192" t="s">
        <v>35</v>
      </c>
      <c r="BO39" s="1192" t="s">
        <v>35</v>
      </c>
      <c r="BP39" s="1192" t="s">
        <v>35</v>
      </c>
      <c r="BQ39" s="1213" t="s">
        <v>35</v>
      </c>
      <c r="BR39" s="1234" t="s">
        <v>35</v>
      </c>
      <c r="BS39" s="1192" t="s">
        <v>35</v>
      </c>
      <c r="BT39" s="1192" t="s">
        <v>35</v>
      </c>
      <c r="BU39" s="1192" t="s">
        <v>35</v>
      </c>
      <c r="BV39" s="1192" t="s">
        <v>35</v>
      </c>
      <c r="BW39" s="1192" t="s">
        <v>35</v>
      </c>
      <c r="BX39" s="1192" t="s">
        <v>35</v>
      </c>
      <c r="BY39" s="1254" t="s">
        <v>35</v>
      </c>
      <c r="BZ39" s="1254" t="s">
        <v>35</v>
      </c>
      <c r="CA39" s="1254" t="s">
        <v>35</v>
      </c>
      <c r="CB39" s="1254" t="s">
        <v>35</v>
      </c>
      <c r="CC39" s="2103"/>
      <c r="CD39" s="2103"/>
      <c r="CE39" s="2103"/>
      <c r="CF39" s="2103"/>
      <c r="CG39" s="2103"/>
      <c r="CH39" s="2103"/>
      <c r="CI39" s="2103"/>
      <c r="CJ39" s="2103"/>
      <c r="CK39" s="2103"/>
      <c r="CL39" s="2103"/>
      <c r="CM39" s="2103"/>
      <c r="CN39" s="2103"/>
      <c r="CO39" s="2103"/>
      <c r="CP39" s="2103"/>
      <c r="CQ39" s="2103"/>
      <c r="CR39" s="2103"/>
      <c r="CS39" s="2103"/>
      <c r="CT39" s="2103"/>
      <c r="CU39" s="2103"/>
      <c r="CV39" s="2103"/>
      <c r="CW39" s="2103"/>
      <c r="CX39" s="2103"/>
      <c r="CY39" s="2103"/>
      <c r="CZ39" s="2103"/>
    </row>
    <row r="40" s="130" customFormat="true" ht="15" customHeight="true" x14ac:dyDescent="0.2">
      <c r="A40" s="2448"/>
      <c r="B40" s="249" t="s">
        <v>48</v>
      </c>
      <c r="C40" s="1094" t="s">
        <v>35</v>
      </c>
      <c r="D40" s="1108" t="s">
        <v>35</v>
      </c>
      <c r="E40" s="1108" t="s">
        <v>35</v>
      </c>
      <c r="F40" s="1108" t="s">
        <v>35</v>
      </c>
      <c r="G40" s="1122" t="s">
        <v>35</v>
      </c>
      <c r="H40" s="1136" t="s">
        <v>35</v>
      </c>
      <c r="I40" s="1108" t="s">
        <v>35</v>
      </c>
      <c r="J40" s="1108" t="s">
        <v>35</v>
      </c>
      <c r="K40" s="1108" t="s">
        <v>35</v>
      </c>
      <c r="L40" s="1150" t="s">
        <v>35</v>
      </c>
      <c r="M40" s="1162" t="s">
        <v>35</v>
      </c>
      <c r="N40" s="1108" t="s">
        <v>35</v>
      </c>
      <c r="O40" s="1108" t="s">
        <v>35</v>
      </c>
      <c r="P40" s="1108" t="s">
        <v>35</v>
      </c>
      <c r="Q40" s="1122" t="s">
        <v>35</v>
      </c>
      <c r="R40" s="1136" t="s">
        <v>35</v>
      </c>
      <c r="S40" s="1108" t="s">
        <v>35</v>
      </c>
      <c r="T40" s="1108" t="s">
        <v>35</v>
      </c>
      <c r="U40" s="1108" t="s">
        <v>35</v>
      </c>
      <c r="V40" s="1108" t="s">
        <v>35</v>
      </c>
      <c r="W40" s="1108" t="s">
        <v>35</v>
      </c>
      <c r="X40" s="1108" t="s">
        <v>35</v>
      </c>
      <c r="Y40" s="1166" t="s">
        <v>35</v>
      </c>
      <c r="Z40" s="1166" t="s">
        <v>35</v>
      </c>
      <c r="AA40" s="1166" t="s">
        <v>35</v>
      </c>
      <c r="AB40" s="2059" t="s">
        <v>35</v>
      </c>
      <c r="AC40" s="2092"/>
      <c r="AD40" s="2092"/>
      <c r="AE40" s="2092"/>
      <c r="AF40" s="2092"/>
      <c r="AG40" s="2092"/>
      <c r="AH40" s="2092"/>
      <c r="AI40" s="2092"/>
      <c r="AJ40" s="2092"/>
      <c r="AK40" s="2092"/>
      <c r="AL40" s="2092"/>
      <c r="AM40" s="2092"/>
      <c r="AN40" s="2092"/>
      <c r="AO40" s="2092"/>
      <c r="AP40" s="2092"/>
      <c r="AQ40" s="2092"/>
      <c r="AR40" s="2092"/>
      <c r="AS40" s="2092"/>
      <c r="AT40" s="2092"/>
      <c r="AU40" s="2092"/>
      <c r="AV40" s="2092"/>
      <c r="AW40" s="2092"/>
      <c r="AX40" s="2092"/>
      <c r="AY40" s="2092"/>
      <c r="AZ40" s="215"/>
      <c r="BA40" s="2462"/>
      <c r="BB40" s="151" t="s">
        <v>48</v>
      </c>
      <c r="BC40" s="1172" t="s">
        <v>35</v>
      </c>
      <c r="BD40" s="1192" t="s">
        <v>35</v>
      </c>
      <c r="BE40" s="1192" t="s">
        <v>35</v>
      </c>
      <c r="BF40" s="1192" t="s">
        <v>35</v>
      </c>
      <c r="BG40" s="1213" t="s">
        <v>35</v>
      </c>
      <c r="BH40" s="1234" t="s">
        <v>35</v>
      </c>
      <c r="BI40" s="1192" t="s">
        <v>35</v>
      </c>
      <c r="BJ40" s="1192" t="s">
        <v>35</v>
      </c>
      <c r="BK40" s="1192" t="s">
        <v>35</v>
      </c>
      <c r="BL40" s="1213" t="s">
        <v>35</v>
      </c>
      <c r="BM40" s="1234" t="s">
        <v>35</v>
      </c>
      <c r="BN40" s="1192" t="s">
        <v>35</v>
      </c>
      <c r="BO40" s="1192" t="s">
        <v>35</v>
      </c>
      <c r="BP40" s="1192" t="s">
        <v>35</v>
      </c>
      <c r="BQ40" s="1213" t="s">
        <v>35</v>
      </c>
      <c r="BR40" s="1234" t="s">
        <v>35</v>
      </c>
      <c r="BS40" s="1192" t="s">
        <v>35</v>
      </c>
      <c r="BT40" s="1192" t="s">
        <v>35</v>
      </c>
      <c r="BU40" s="1192" t="s">
        <v>35</v>
      </c>
      <c r="BV40" s="1192" t="s">
        <v>35</v>
      </c>
      <c r="BW40" s="1192" t="s">
        <v>35</v>
      </c>
      <c r="BX40" s="1192" t="s">
        <v>35</v>
      </c>
      <c r="BY40" s="1254" t="s">
        <v>35</v>
      </c>
      <c r="BZ40" s="1254" t="s">
        <v>35</v>
      </c>
      <c r="CA40" s="1254" t="s">
        <v>35</v>
      </c>
      <c r="CB40" s="1254" t="s">
        <v>35</v>
      </c>
      <c r="CC40" s="2103"/>
      <c r="CD40" s="2103"/>
      <c r="CE40" s="2103"/>
      <c r="CF40" s="2103"/>
      <c r="CG40" s="2103"/>
      <c r="CH40" s="2103"/>
      <c r="CI40" s="2103"/>
      <c r="CJ40" s="2103"/>
      <c r="CK40" s="2103"/>
      <c r="CL40" s="2103"/>
      <c r="CM40" s="2103"/>
      <c r="CN40" s="2103"/>
      <c r="CO40" s="2103"/>
      <c r="CP40" s="2103"/>
      <c r="CQ40" s="2103"/>
      <c r="CR40" s="2103"/>
      <c r="CS40" s="2103"/>
      <c r="CT40" s="2103"/>
      <c r="CU40" s="2103"/>
      <c r="CV40" s="2103"/>
      <c r="CW40" s="2103"/>
      <c r="CX40" s="2103"/>
      <c r="CY40" s="2103"/>
      <c r="CZ40" s="2103"/>
    </row>
    <row r="41" s="399" customFormat="true" ht="15" customHeight="true" x14ac:dyDescent="0.2">
      <c r="A41" s="2689" t="s">
        <v>56</v>
      </c>
      <c r="B41" s="1723" t="s">
        <v>49</v>
      </c>
      <c r="C41" s="1599">
        <v>42.724792760394855</v>
      </c>
      <c r="D41" s="1600">
        <v>36.723267200914215</v>
      </c>
      <c r="E41" s="1600">
        <v>23.447427792952841</v>
      </c>
      <c r="F41" s="1600">
        <v>9.1862091376187536</v>
      </c>
      <c r="G41" s="1601">
        <v>5.372891066711043</v>
      </c>
      <c r="H41" s="1602">
        <v>15.03269138160627</v>
      </c>
      <c r="I41" s="1600">
        <v>9.4182192149004447</v>
      </c>
      <c r="J41" s="1600">
        <v>8.201032667376273</v>
      </c>
      <c r="K41" s="1600">
        <v>5.1439651044612758</v>
      </c>
      <c r="L41" s="1603">
        <v>5.194760722488458</v>
      </c>
      <c r="M41" s="1604">
        <v>44.176540951263959</v>
      </c>
      <c r="N41" s="1600">
        <v>39.475086308026192</v>
      </c>
      <c r="O41" s="1600">
        <v>39.571366404428979</v>
      </c>
      <c r="P41" s="1600">
        <v>30.479137109965464</v>
      </c>
      <c r="Q41" s="1601">
        <v>13.603708869557845</v>
      </c>
      <c r="R41" s="1602">
        <v>17.089745646970243</v>
      </c>
      <c r="S41" s="1600">
        <v>27.478301354078127</v>
      </c>
      <c r="T41" s="1600">
        <v>4.7654179488014039</v>
      </c>
      <c r="U41" s="1600">
        <v>28.461413330559555</v>
      </c>
      <c r="V41" s="1600">
        <v>44.738155985266147</v>
      </c>
      <c r="W41" s="1600">
        <v>28.034785943980118</v>
      </c>
      <c r="X41" s="1600">
        <v>16.926374479966917</v>
      </c>
      <c r="Y41" s="1600">
        <v>21.654881107937971</v>
      </c>
      <c r="Z41" s="1600">
        <v>32.63659785827209</v>
      </c>
      <c r="AA41" s="1600">
        <v>26.017847253088533</v>
      </c>
      <c r="AB41" s="2195">
        <v>44.07863290931278</v>
      </c>
      <c r="AC41" s="615"/>
      <c r="AD41" s="615"/>
      <c r="AE41" s="615"/>
      <c r="AF41" s="615"/>
      <c r="AG41" s="615"/>
      <c r="AH41" s="615"/>
      <c r="AI41" s="615"/>
      <c r="AJ41" s="615"/>
      <c r="AK41" s="615"/>
      <c r="AL41" s="615"/>
      <c r="AM41" s="615"/>
      <c r="AN41" s="615"/>
      <c r="AO41" s="615"/>
      <c r="AP41" s="615"/>
      <c r="AQ41" s="615"/>
      <c r="AR41" s="615"/>
      <c r="AS41" s="615"/>
      <c r="AT41" s="615"/>
      <c r="AU41" s="615"/>
      <c r="AV41" s="615"/>
      <c r="AW41" s="615"/>
      <c r="AX41" s="615"/>
      <c r="AY41" s="615"/>
      <c r="AZ41" s="216"/>
      <c r="BA41" s="2462" t="s">
        <v>56</v>
      </c>
      <c r="BB41" s="151" t="s">
        <v>49</v>
      </c>
      <c r="BC41" s="1172" t="s">
        <v>35</v>
      </c>
      <c r="BD41" s="1192" t="s">
        <v>35</v>
      </c>
      <c r="BE41" s="1192" t="s">
        <v>35</v>
      </c>
      <c r="BF41" s="1192" t="s">
        <v>35</v>
      </c>
      <c r="BG41" s="1213" t="s">
        <v>35</v>
      </c>
      <c r="BH41" s="1234" t="s">
        <v>35</v>
      </c>
      <c r="BI41" s="1192" t="s">
        <v>35</v>
      </c>
      <c r="BJ41" s="1192" t="s">
        <v>35</v>
      </c>
      <c r="BK41" s="1192" t="s">
        <v>35</v>
      </c>
      <c r="BL41" s="1213" t="s">
        <v>35</v>
      </c>
      <c r="BM41" s="1234" t="s">
        <v>35</v>
      </c>
      <c r="BN41" s="1192" t="s">
        <v>35</v>
      </c>
      <c r="BO41" s="1192" t="s">
        <v>35</v>
      </c>
      <c r="BP41" s="1192" t="s">
        <v>35</v>
      </c>
      <c r="BQ41" s="1213" t="s">
        <v>35</v>
      </c>
      <c r="BR41" s="1234" t="s">
        <v>35</v>
      </c>
      <c r="BS41" s="1192" t="s">
        <v>35</v>
      </c>
      <c r="BT41" s="1192" t="s">
        <v>35</v>
      </c>
      <c r="BU41" s="1192" t="s">
        <v>35</v>
      </c>
      <c r="BV41" s="1192" t="s">
        <v>35</v>
      </c>
      <c r="BW41" s="1192" t="s">
        <v>35</v>
      </c>
      <c r="BX41" s="1192" t="s">
        <v>35</v>
      </c>
      <c r="BY41" s="1254" t="s">
        <v>35</v>
      </c>
      <c r="BZ41" s="1254" t="s">
        <v>35</v>
      </c>
      <c r="CA41" s="1254" t="s">
        <v>35</v>
      </c>
      <c r="CB41" s="1254" t="s">
        <v>35</v>
      </c>
      <c r="CC41" s="2103"/>
      <c r="CD41" s="2103"/>
      <c r="CE41" s="2103"/>
      <c r="CF41" s="2103"/>
      <c r="CG41" s="2103"/>
      <c r="CH41" s="2103"/>
      <c r="CI41" s="2103"/>
      <c r="CJ41" s="2103"/>
      <c r="CK41" s="2103"/>
      <c r="CL41" s="2103"/>
      <c r="CM41" s="2103"/>
      <c r="CN41" s="2103"/>
      <c r="CO41" s="2103"/>
      <c r="CP41" s="2103"/>
      <c r="CQ41" s="2103"/>
      <c r="CR41" s="2103"/>
      <c r="CS41" s="2103"/>
      <c r="CT41" s="2103"/>
      <c r="CU41" s="2103"/>
      <c r="CV41" s="2103"/>
      <c r="CW41" s="2103"/>
      <c r="CX41" s="2103"/>
      <c r="CY41" s="2103"/>
      <c r="CZ41" s="2103"/>
    </row>
    <row r="42" s="399" customFormat="true" ht="15" customHeight="true" x14ac:dyDescent="0.2">
      <c r="A42" s="2689"/>
      <c r="B42" s="1723" t="s">
        <v>48</v>
      </c>
      <c r="C42" s="1599">
        <v>57.275207239604889</v>
      </c>
      <c r="D42" s="1600">
        <v>63.276732799085835</v>
      </c>
      <c r="E42" s="1600">
        <v>76.552572207046794</v>
      </c>
      <c r="F42" s="1600">
        <v>90.81379086238114</v>
      </c>
      <c r="G42" s="1601">
        <v>94.627108933288767</v>
      </c>
      <c r="H42" s="1602">
        <v>84.967308618393844</v>
      </c>
      <c r="I42" s="1600">
        <v>90.581780785099468</v>
      </c>
      <c r="J42" s="1600">
        <v>91.798967332623633</v>
      </c>
      <c r="K42" s="1600">
        <v>94.85603489553877</v>
      </c>
      <c r="L42" s="1603">
        <v>94.805239277511618</v>
      </c>
      <c r="M42" s="1604">
        <v>55.823459048736304</v>
      </c>
      <c r="N42" s="1600">
        <v>60.524913691973794</v>
      </c>
      <c r="O42" s="1600">
        <v>60.428633595570744</v>
      </c>
      <c r="P42" s="1600">
        <v>69.520862890034536</v>
      </c>
      <c r="Q42" s="1601">
        <v>86.39629113044208</v>
      </c>
      <c r="R42" s="1602">
        <v>82.910254353029657</v>
      </c>
      <c r="S42" s="1600">
        <v>72.521698645922001</v>
      </c>
      <c r="T42" s="1600">
        <v>95.234582051198558</v>
      </c>
      <c r="U42" s="1600">
        <v>71.538586669440704</v>
      </c>
      <c r="V42" s="1600">
        <v>55.261844014733832</v>
      </c>
      <c r="W42" s="1600">
        <v>71.965214056020059</v>
      </c>
      <c r="X42" s="1600">
        <v>83.073625520033104</v>
      </c>
      <c r="Y42" s="1600">
        <v>78.345118892061905</v>
      </c>
      <c r="Z42" s="1600">
        <v>67.363402141728045</v>
      </c>
      <c r="AA42" s="1600">
        <v>73.982152746911382</v>
      </c>
      <c r="AB42" s="2195">
        <v>55.921367090687404</v>
      </c>
      <c r="AC42" s="615"/>
      <c r="AD42" s="615"/>
      <c r="AE42" s="615"/>
      <c r="AF42" s="615"/>
      <c r="AG42" s="615"/>
      <c r="AH42" s="615"/>
      <c r="AI42" s="615"/>
      <c r="AJ42" s="615"/>
      <c r="AK42" s="615"/>
      <c r="AL42" s="615"/>
      <c r="AM42" s="615"/>
      <c r="AN42" s="615"/>
      <c r="AO42" s="615"/>
      <c r="AP42" s="615"/>
      <c r="AQ42" s="615"/>
      <c r="AR42" s="615"/>
      <c r="AS42" s="615"/>
      <c r="AT42" s="615"/>
      <c r="AU42" s="615"/>
      <c r="AV42" s="615"/>
      <c r="AW42" s="615"/>
      <c r="AX42" s="615"/>
      <c r="AY42" s="615"/>
      <c r="AZ42" s="216"/>
      <c r="BA42" s="2462"/>
      <c r="BB42" s="151" t="s">
        <v>48</v>
      </c>
      <c r="BC42" s="1172" t="s">
        <v>35</v>
      </c>
      <c r="BD42" s="1192" t="s">
        <v>35</v>
      </c>
      <c r="BE42" s="1192" t="s">
        <v>35</v>
      </c>
      <c r="BF42" s="1192" t="s">
        <v>35</v>
      </c>
      <c r="BG42" s="1213" t="s">
        <v>35</v>
      </c>
      <c r="BH42" s="1234" t="s">
        <v>35</v>
      </c>
      <c r="BI42" s="1192" t="s">
        <v>35</v>
      </c>
      <c r="BJ42" s="1192" t="s">
        <v>35</v>
      </c>
      <c r="BK42" s="1192" t="s">
        <v>35</v>
      </c>
      <c r="BL42" s="1213" t="s">
        <v>35</v>
      </c>
      <c r="BM42" s="1234" t="s">
        <v>35</v>
      </c>
      <c r="BN42" s="1192" t="s">
        <v>35</v>
      </c>
      <c r="BO42" s="1192" t="s">
        <v>35</v>
      </c>
      <c r="BP42" s="1192" t="s">
        <v>35</v>
      </c>
      <c r="BQ42" s="1213" t="s">
        <v>35</v>
      </c>
      <c r="BR42" s="1234" t="s">
        <v>35</v>
      </c>
      <c r="BS42" s="1192" t="s">
        <v>35</v>
      </c>
      <c r="BT42" s="1192" t="s">
        <v>35</v>
      </c>
      <c r="BU42" s="1192" t="s">
        <v>35</v>
      </c>
      <c r="BV42" s="1192" t="s">
        <v>35</v>
      </c>
      <c r="BW42" s="1192" t="s">
        <v>35</v>
      </c>
      <c r="BX42" s="1192" t="s">
        <v>35</v>
      </c>
      <c r="BY42" s="1254" t="s">
        <v>35</v>
      </c>
      <c r="BZ42" s="1254" t="s">
        <v>35</v>
      </c>
      <c r="CA42" s="1254" t="s">
        <v>35</v>
      </c>
      <c r="CB42" s="1254" t="s">
        <v>35</v>
      </c>
      <c r="CC42" s="2103"/>
      <c r="CD42" s="2103"/>
      <c r="CE42" s="2103"/>
      <c r="CF42" s="2103"/>
      <c r="CG42" s="2103"/>
      <c r="CH42" s="2103"/>
      <c r="CI42" s="2103"/>
      <c r="CJ42" s="2103"/>
      <c r="CK42" s="2103"/>
      <c r="CL42" s="2103"/>
      <c r="CM42" s="2103"/>
      <c r="CN42" s="2103"/>
      <c r="CO42" s="2103"/>
      <c r="CP42" s="2103"/>
      <c r="CQ42" s="2103"/>
      <c r="CR42" s="2103"/>
      <c r="CS42" s="2103"/>
      <c r="CT42" s="2103"/>
      <c r="CU42" s="2103"/>
      <c r="CV42" s="2103"/>
      <c r="CW42" s="2103"/>
      <c r="CX42" s="2103"/>
      <c r="CY42" s="2103"/>
      <c r="CZ42" s="2103"/>
    </row>
    <row r="43" s="399" customFormat="true" ht="15" customHeight="true" x14ac:dyDescent="0.2">
      <c r="A43" s="2689" t="s">
        <v>53</v>
      </c>
      <c r="B43" s="1723" t="s">
        <v>49</v>
      </c>
      <c r="C43" s="1750" t="s">
        <v>35</v>
      </c>
      <c r="D43" s="1751" t="s">
        <v>35</v>
      </c>
      <c r="E43" s="1751" t="s">
        <v>35</v>
      </c>
      <c r="F43" s="1751" t="s">
        <v>35</v>
      </c>
      <c r="G43" s="1752" t="s">
        <v>35</v>
      </c>
      <c r="H43" s="1753" t="s">
        <v>35</v>
      </c>
      <c r="I43" s="1751" t="s">
        <v>35</v>
      </c>
      <c r="J43" s="1751" t="s">
        <v>35</v>
      </c>
      <c r="K43" s="1751" t="s">
        <v>35</v>
      </c>
      <c r="L43" s="1754" t="s">
        <v>35</v>
      </c>
      <c r="M43" s="1750" t="s">
        <v>35</v>
      </c>
      <c r="N43" s="1751" t="s">
        <v>35</v>
      </c>
      <c r="O43" s="1751" t="s">
        <v>35</v>
      </c>
      <c r="P43" s="1751" t="s">
        <v>35</v>
      </c>
      <c r="Q43" s="1752" t="s">
        <v>35</v>
      </c>
      <c r="R43" s="1753" t="s">
        <v>35</v>
      </c>
      <c r="S43" s="1751" t="s">
        <v>35</v>
      </c>
      <c r="T43" s="1751" t="s">
        <v>35</v>
      </c>
      <c r="U43" s="1751" t="s">
        <v>35</v>
      </c>
      <c r="V43" s="1751" t="s">
        <v>35</v>
      </c>
      <c r="W43" s="1751" t="s">
        <v>35</v>
      </c>
      <c r="X43" s="1751" t="s">
        <v>35</v>
      </c>
      <c r="Y43" s="1751" t="s">
        <v>35</v>
      </c>
      <c r="Z43" s="1751" t="s">
        <v>35</v>
      </c>
      <c r="AA43" s="1751" t="s">
        <v>35</v>
      </c>
      <c r="AB43" s="1754" t="s">
        <v>35</v>
      </c>
      <c r="AC43" s="615"/>
      <c r="AD43" s="615"/>
      <c r="AE43" s="615"/>
      <c r="AF43" s="615"/>
      <c r="AG43" s="615"/>
      <c r="AH43" s="615"/>
      <c r="AI43" s="615"/>
      <c r="AJ43" s="615"/>
      <c r="AK43" s="615"/>
      <c r="AL43" s="615"/>
      <c r="AM43" s="615"/>
      <c r="AN43" s="615"/>
      <c r="AO43" s="615"/>
      <c r="AP43" s="615"/>
      <c r="AQ43" s="615"/>
      <c r="AR43" s="615"/>
      <c r="AS43" s="615"/>
      <c r="AT43" s="615"/>
      <c r="AU43" s="615"/>
      <c r="AV43" s="615"/>
      <c r="AW43" s="615"/>
      <c r="AX43" s="615"/>
      <c r="AY43" s="615"/>
      <c r="AZ43" s="216"/>
      <c r="BA43" s="2462" t="s">
        <v>53</v>
      </c>
      <c r="BB43" s="151" t="s">
        <v>49</v>
      </c>
      <c r="BC43" s="1172" t="s">
        <v>35</v>
      </c>
      <c r="BD43" s="1192" t="s">
        <v>35</v>
      </c>
      <c r="BE43" s="1192" t="s">
        <v>35</v>
      </c>
      <c r="BF43" s="1192" t="s">
        <v>35</v>
      </c>
      <c r="BG43" s="1213" t="s">
        <v>35</v>
      </c>
      <c r="BH43" s="1234" t="s">
        <v>35</v>
      </c>
      <c r="BI43" s="1192" t="s">
        <v>35</v>
      </c>
      <c r="BJ43" s="1192" t="s">
        <v>35</v>
      </c>
      <c r="BK43" s="1192" t="s">
        <v>35</v>
      </c>
      <c r="BL43" s="1213" t="s">
        <v>35</v>
      </c>
      <c r="BM43" s="1234" t="s">
        <v>35</v>
      </c>
      <c r="BN43" s="1192" t="s">
        <v>35</v>
      </c>
      <c r="BO43" s="1192" t="s">
        <v>35</v>
      </c>
      <c r="BP43" s="1192" t="s">
        <v>35</v>
      </c>
      <c r="BQ43" s="1213" t="s">
        <v>35</v>
      </c>
      <c r="BR43" s="1234" t="s">
        <v>35</v>
      </c>
      <c r="BS43" s="1192" t="s">
        <v>35</v>
      </c>
      <c r="BT43" s="1192" t="s">
        <v>35</v>
      </c>
      <c r="BU43" s="1192" t="s">
        <v>35</v>
      </c>
      <c r="BV43" s="1192" t="s">
        <v>35</v>
      </c>
      <c r="BW43" s="1192" t="s">
        <v>35</v>
      </c>
      <c r="BX43" s="1192" t="s">
        <v>35</v>
      </c>
      <c r="BY43" s="1254" t="s">
        <v>35</v>
      </c>
      <c r="BZ43" s="1254" t="s">
        <v>35</v>
      </c>
      <c r="CA43" s="1254" t="s">
        <v>35</v>
      </c>
      <c r="CB43" s="1254" t="s">
        <v>35</v>
      </c>
      <c r="CC43" s="2103"/>
      <c r="CD43" s="2103"/>
      <c r="CE43" s="2103"/>
      <c r="CF43" s="2103"/>
      <c r="CG43" s="2103"/>
      <c r="CH43" s="2103"/>
      <c r="CI43" s="2103"/>
      <c r="CJ43" s="2103"/>
      <c r="CK43" s="2103"/>
      <c r="CL43" s="2103"/>
      <c r="CM43" s="2103"/>
      <c r="CN43" s="2103"/>
      <c r="CO43" s="2103"/>
      <c r="CP43" s="2103"/>
      <c r="CQ43" s="2103"/>
      <c r="CR43" s="2103"/>
      <c r="CS43" s="2103"/>
      <c r="CT43" s="2103"/>
      <c r="CU43" s="2103"/>
      <c r="CV43" s="2103"/>
      <c r="CW43" s="2103"/>
      <c r="CX43" s="2103"/>
      <c r="CY43" s="2103"/>
      <c r="CZ43" s="2103"/>
    </row>
    <row r="44" s="399" customFormat="true" ht="15" customHeight="true" x14ac:dyDescent="0.2">
      <c r="A44" s="2689"/>
      <c r="B44" s="1723" t="s">
        <v>48</v>
      </c>
      <c r="C44" s="1750" t="s">
        <v>35</v>
      </c>
      <c r="D44" s="1751" t="s">
        <v>35</v>
      </c>
      <c r="E44" s="1751" t="s">
        <v>35</v>
      </c>
      <c r="F44" s="1751" t="s">
        <v>35</v>
      </c>
      <c r="G44" s="1752" t="s">
        <v>35</v>
      </c>
      <c r="H44" s="1753" t="s">
        <v>35</v>
      </c>
      <c r="I44" s="1751" t="s">
        <v>35</v>
      </c>
      <c r="J44" s="1751" t="s">
        <v>35</v>
      </c>
      <c r="K44" s="1751" t="s">
        <v>35</v>
      </c>
      <c r="L44" s="1754" t="s">
        <v>35</v>
      </c>
      <c r="M44" s="1750" t="s">
        <v>35</v>
      </c>
      <c r="N44" s="1751" t="s">
        <v>35</v>
      </c>
      <c r="O44" s="1751" t="s">
        <v>35</v>
      </c>
      <c r="P44" s="1751" t="s">
        <v>35</v>
      </c>
      <c r="Q44" s="1752" t="s">
        <v>35</v>
      </c>
      <c r="R44" s="1753" t="s">
        <v>35</v>
      </c>
      <c r="S44" s="1751" t="s">
        <v>35</v>
      </c>
      <c r="T44" s="1751" t="s">
        <v>35</v>
      </c>
      <c r="U44" s="1751" t="s">
        <v>35</v>
      </c>
      <c r="V44" s="1751" t="s">
        <v>35</v>
      </c>
      <c r="W44" s="1751" t="s">
        <v>35</v>
      </c>
      <c r="X44" s="1751" t="s">
        <v>35</v>
      </c>
      <c r="Y44" s="1751" t="s">
        <v>35</v>
      </c>
      <c r="Z44" s="1751" t="s">
        <v>35</v>
      </c>
      <c r="AA44" s="1751" t="s">
        <v>35</v>
      </c>
      <c r="AB44" s="1754" t="s">
        <v>35</v>
      </c>
      <c r="AC44" s="615"/>
      <c r="AD44" s="615"/>
      <c r="AE44" s="615"/>
      <c r="AF44" s="615"/>
      <c r="AG44" s="615"/>
      <c r="AH44" s="615"/>
      <c r="AI44" s="615"/>
      <c r="AJ44" s="615"/>
      <c r="AK44" s="615"/>
      <c r="AL44" s="615"/>
      <c r="AM44" s="615"/>
      <c r="AN44" s="615"/>
      <c r="AO44" s="615"/>
      <c r="AP44" s="615"/>
      <c r="AQ44" s="615"/>
      <c r="AR44" s="615"/>
      <c r="AS44" s="615"/>
      <c r="AT44" s="615"/>
      <c r="AU44" s="615"/>
      <c r="AV44" s="615"/>
      <c r="AW44" s="615"/>
      <c r="AX44" s="615"/>
      <c r="AY44" s="615"/>
      <c r="AZ44" s="216"/>
      <c r="BA44" s="2462"/>
      <c r="BB44" s="151" t="s">
        <v>48</v>
      </c>
      <c r="BC44" s="1172" t="s">
        <v>35</v>
      </c>
      <c r="BD44" s="1192" t="s">
        <v>35</v>
      </c>
      <c r="BE44" s="1192" t="s">
        <v>35</v>
      </c>
      <c r="BF44" s="1192" t="s">
        <v>35</v>
      </c>
      <c r="BG44" s="1213" t="s">
        <v>35</v>
      </c>
      <c r="BH44" s="1234" t="s">
        <v>35</v>
      </c>
      <c r="BI44" s="1192" t="s">
        <v>35</v>
      </c>
      <c r="BJ44" s="1192" t="s">
        <v>35</v>
      </c>
      <c r="BK44" s="1192" t="s">
        <v>35</v>
      </c>
      <c r="BL44" s="1213" t="s">
        <v>35</v>
      </c>
      <c r="BM44" s="1234" t="s">
        <v>35</v>
      </c>
      <c r="BN44" s="1192" t="s">
        <v>35</v>
      </c>
      <c r="BO44" s="1192" t="s">
        <v>35</v>
      </c>
      <c r="BP44" s="1192" t="s">
        <v>35</v>
      </c>
      <c r="BQ44" s="1213" t="s">
        <v>35</v>
      </c>
      <c r="BR44" s="1234" t="s">
        <v>35</v>
      </c>
      <c r="BS44" s="1192" t="s">
        <v>35</v>
      </c>
      <c r="BT44" s="1192" t="s">
        <v>35</v>
      </c>
      <c r="BU44" s="1192" t="s">
        <v>35</v>
      </c>
      <c r="BV44" s="1192" t="s">
        <v>35</v>
      </c>
      <c r="BW44" s="1192" t="s">
        <v>35</v>
      </c>
      <c r="BX44" s="1192" t="s">
        <v>35</v>
      </c>
      <c r="BY44" s="1254" t="s">
        <v>35</v>
      </c>
      <c r="BZ44" s="1254" t="s">
        <v>35</v>
      </c>
      <c r="CA44" s="1254" t="s">
        <v>35</v>
      </c>
      <c r="CB44" s="1254" t="s">
        <v>35</v>
      </c>
      <c r="CC44" s="2103"/>
      <c r="CD44" s="2103"/>
      <c r="CE44" s="2103"/>
      <c r="CF44" s="2103"/>
      <c r="CG44" s="2103"/>
      <c r="CH44" s="2103"/>
      <c r="CI44" s="2103"/>
      <c r="CJ44" s="2103"/>
      <c r="CK44" s="2103"/>
      <c r="CL44" s="2103"/>
      <c r="CM44" s="2103"/>
      <c r="CN44" s="2103"/>
      <c r="CO44" s="2103"/>
      <c r="CP44" s="2103"/>
      <c r="CQ44" s="2103"/>
      <c r="CR44" s="2103"/>
      <c r="CS44" s="2103"/>
      <c r="CT44" s="2103"/>
      <c r="CU44" s="2103"/>
      <c r="CV44" s="2103"/>
      <c r="CW44" s="2103"/>
      <c r="CX44" s="2103"/>
      <c r="CY44" s="2103"/>
      <c r="CZ44" s="2103"/>
    </row>
    <row r="45" s="399" customFormat="true" ht="15" customHeight="true" x14ac:dyDescent="0.2">
      <c r="A45" s="2689" t="s">
        <v>52</v>
      </c>
      <c r="B45" s="1723" t="s">
        <v>49</v>
      </c>
      <c r="C45" s="1750" t="s">
        <v>35</v>
      </c>
      <c r="D45" s="1751" t="s">
        <v>35</v>
      </c>
      <c r="E45" s="1751" t="s">
        <v>35</v>
      </c>
      <c r="F45" s="1751" t="s">
        <v>35</v>
      </c>
      <c r="G45" s="1752" t="s">
        <v>35</v>
      </c>
      <c r="H45" s="1753" t="s">
        <v>35</v>
      </c>
      <c r="I45" s="1751" t="s">
        <v>35</v>
      </c>
      <c r="J45" s="1751" t="s">
        <v>35</v>
      </c>
      <c r="K45" s="1751" t="s">
        <v>35</v>
      </c>
      <c r="L45" s="1754" t="s">
        <v>35</v>
      </c>
      <c r="M45" s="1750" t="s">
        <v>35</v>
      </c>
      <c r="N45" s="1751" t="s">
        <v>35</v>
      </c>
      <c r="O45" s="1751" t="s">
        <v>35</v>
      </c>
      <c r="P45" s="1751" t="s">
        <v>35</v>
      </c>
      <c r="Q45" s="1752" t="s">
        <v>35</v>
      </c>
      <c r="R45" s="1753" t="s">
        <v>35</v>
      </c>
      <c r="S45" s="1751" t="s">
        <v>35</v>
      </c>
      <c r="T45" s="1751" t="s">
        <v>35</v>
      </c>
      <c r="U45" s="1751" t="s">
        <v>35</v>
      </c>
      <c r="V45" s="1751" t="s">
        <v>35</v>
      </c>
      <c r="W45" s="1751" t="s">
        <v>35</v>
      </c>
      <c r="X45" s="1751" t="s">
        <v>35</v>
      </c>
      <c r="Y45" s="1751" t="s">
        <v>35</v>
      </c>
      <c r="Z45" s="1751" t="s">
        <v>35</v>
      </c>
      <c r="AA45" s="1751" t="s">
        <v>35</v>
      </c>
      <c r="AB45" s="1754" t="s">
        <v>35</v>
      </c>
      <c r="AC45" s="615"/>
      <c r="AD45" s="615"/>
      <c r="AE45" s="615"/>
      <c r="AF45" s="615"/>
      <c r="AG45" s="615"/>
      <c r="AH45" s="615"/>
      <c r="AI45" s="615"/>
      <c r="AJ45" s="615"/>
      <c r="AK45" s="615"/>
      <c r="AL45" s="615"/>
      <c r="AM45" s="615"/>
      <c r="AN45" s="615"/>
      <c r="AO45" s="615"/>
      <c r="AP45" s="615"/>
      <c r="AQ45" s="615"/>
      <c r="AR45" s="615"/>
      <c r="AS45" s="615"/>
      <c r="AT45" s="615"/>
      <c r="AU45" s="615"/>
      <c r="AV45" s="615"/>
      <c r="AW45" s="615"/>
      <c r="AX45" s="615"/>
      <c r="AY45" s="615"/>
      <c r="AZ45" s="216"/>
      <c r="BA45" s="2462" t="s">
        <v>52</v>
      </c>
      <c r="BB45" s="151" t="s">
        <v>49</v>
      </c>
      <c r="BC45" s="1172" t="s">
        <v>35</v>
      </c>
      <c r="BD45" s="1192" t="s">
        <v>35</v>
      </c>
      <c r="BE45" s="1192" t="s">
        <v>35</v>
      </c>
      <c r="BF45" s="1192" t="s">
        <v>35</v>
      </c>
      <c r="BG45" s="1213" t="s">
        <v>35</v>
      </c>
      <c r="BH45" s="1234" t="s">
        <v>35</v>
      </c>
      <c r="BI45" s="1192" t="s">
        <v>35</v>
      </c>
      <c r="BJ45" s="1192" t="s">
        <v>35</v>
      </c>
      <c r="BK45" s="1192" t="s">
        <v>35</v>
      </c>
      <c r="BL45" s="1213" t="s">
        <v>35</v>
      </c>
      <c r="BM45" s="1234" t="s">
        <v>35</v>
      </c>
      <c r="BN45" s="1192" t="s">
        <v>35</v>
      </c>
      <c r="BO45" s="1192" t="s">
        <v>35</v>
      </c>
      <c r="BP45" s="1192" t="s">
        <v>35</v>
      </c>
      <c r="BQ45" s="1213" t="s">
        <v>35</v>
      </c>
      <c r="BR45" s="1234" t="s">
        <v>35</v>
      </c>
      <c r="BS45" s="1192" t="s">
        <v>35</v>
      </c>
      <c r="BT45" s="1192" t="s">
        <v>35</v>
      </c>
      <c r="BU45" s="1192" t="s">
        <v>35</v>
      </c>
      <c r="BV45" s="1192" t="s">
        <v>35</v>
      </c>
      <c r="BW45" s="1192" t="s">
        <v>35</v>
      </c>
      <c r="BX45" s="1192" t="s">
        <v>35</v>
      </c>
      <c r="BY45" s="1254" t="s">
        <v>35</v>
      </c>
      <c r="BZ45" s="1254" t="s">
        <v>35</v>
      </c>
      <c r="CA45" s="1254" t="s">
        <v>35</v>
      </c>
      <c r="CB45" s="1254" t="s">
        <v>35</v>
      </c>
      <c r="CC45" s="2103"/>
      <c r="CD45" s="2103"/>
      <c r="CE45" s="2103"/>
      <c r="CF45" s="2103"/>
      <c r="CG45" s="2103"/>
      <c r="CH45" s="2103"/>
      <c r="CI45" s="2103"/>
      <c r="CJ45" s="2103"/>
      <c r="CK45" s="2103"/>
      <c r="CL45" s="2103"/>
      <c r="CM45" s="2103"/>
      <c r="CN45" s="2103"/>
      <c r="CO45" s="2103"/>
      <c r="CP45" s="2103"/>
      <c r="CQ45" s="2103"/>
      <c r="CR45" s="2103"/>
      <c r="CS45" s="2103"/>
      <c r="CT45" s="2103"/>
      <c r="CU45" s="2103"/>
      <c r="CV45" s="2103"/>
      <c r="CW45" s="2103"/>
      <c r="CX45" s="2103"/>
      <c r="CY45" s="2103"/>
      <c r="CZ45" s="2103"/>
    </row>
    <row r="46" s="399" customFormat="true" ht="15" customHeight="true" x14ac:dyDescent="0.2">
      <c r="A46" s="2689"/>
      <c r="B46" s="1723" t="s">
        <v>48</v>
      </c>
      <c r="C46" s="1750" t="s">
        <v>35</v>
      </c>
      <c r="D46" s="1751" t="s">
        <v>35</v>
      </c>
      <c r="E46" s="1751" t="s">
        <v>35</v>
      </c>
      <c r="F46" s="1751" t="s">
        <v>35</v>
      </c>
      <c r="G46" s="1752" t="s">
        <v>35</v>
      </c>
      <c r="H46" s="1753" t="s">
        <v>35</v>
      </c>
      <c r="I46" s="1751" t="s">
        <v>35</v>
      </c>
      <c r="J46" s="1751" t="s">
        <v>35</v>
      </c>
      <c r="K46" s="1751" t="s">
        <v>35</v>
      </c>
      <c r="L46" s="1754" t="s">
        <v>35</v>
      </c>
      <c r="M46" s="1750" t="s">
        <v>35</v>
      </c>
      <c r="N46" s="1751" t="s">
        <v>35</v>
      </c>
      <c r="O46" s="1751" t="s">
        <v>35</v>
      </c>
      <c r="P46" s="1751" t="s">
        <v>35</v>
      </c>
      <c r="Q46" s="1752" t="s">
        <v>35</v>
      </c>
      <c r="R46" s="1753" t="s">
        <v>35</v>
      </c>
      <c r="S46" s="1751" t="s">
        <v>35</v>
      </c>
      <c r="T46" s="1751" t="s">
        <v>35</v>
      </c>
      <c r="U46" s="1751" t="s">
        <v>35</v>
      </c>
      <c r="V46" s="1751" t="s">
        <v>35</v>
      </c>
      <c r="W46" s="1751" t="s">
        <v>35</v>
      </c>
      <c r="X46" s="1751" t="s">
        <v>35</v>
      </c>
      <c r="Y46" s="1751" t="s">
        <v>35</v>
      </c>
      <c r="Z46" s="1751" t="s">
        <v>35</v>
      </c>
      <c r="AA46" s="1751" t="s">
        <v>35</v>
      </c>
      <c r="AB46" s="1754" t="s">
        <v>35</v>
      </c>
      <c r="AC46" s="615"/>
      <c r="AD46" s="615"/>
      <c r="AE46" s="615"/>
      <c r="AF46" s="615"/>
      <c r="AG46" s="615"/>
      <c r="AH46" s="615"/>
      <c r="AI46" s="615"/>
      <c r="AJ46" s="615"/>
      <c r="AK46" s="615"/>
      <c r="AL46" s="615"/>
      <c r="AM46" s="615"/>
      <c r="AN46" s="615"/>
      <c r="AO46" s="615"/>
      <c r="AP46" s="615"/>
      <c r="AQ46" s="615"/>
      <c r="AR46" s="615"/>
      <c r="AS46" s="615"/>
      <c r="AT46" s="615"/>
      <c r="AU46" s="615"/>
      <c r="AV46" s="615"/>
      <c r="AW46" s="615"/>
      <c r="AX46" s="615"/>
      <c r="AY46" s="615"/>
      <c r="AZ46" s="216"/>
      <c r="BA46" s="2462"/>
      <c r="BB46" s="151" t="s">
        <v>48</v>
      </c>
      <c r="BC46" s="1172" t="s">
        <v>35</v>
      </c>
      <c r="BD46" s="1192" t="s">
        <v>35</v>
      </c>
      <c r="BE46" s="1192" t="s">
        <v>35</v>
      </c>
      <c r="BF46" s="1192" t="s">
        <v>35</v>
      </c>
      <c r="BG46" s="1213" t="s">
        <v>35</v>
      </c>
      <c r="BH46" s="1234" t="s">
        <v>35</v>
      </c>
      <c r="BI46" s="1192" t="s">
        <v>35</v>
      </c>
      <c r="BJ46" s="1192" t="s">
        <v>35</v>
      </c>
      <c r="BK46" s="1192" t="s">
        <v>35</v>
      </c>
      <c r="BL46" s="1213" t="s">
        <v>35</v>
      </c>
      <c r="BM46" s="1234" t="s">
        <v>35</v>
      </c>
      <c r="BN46" s="1192" t="s">
        <v>35</v>
      </c>
      <c r="BO46" s="1192" t="s">
        <v>35</v>
      </c>
      <c r="BP46" s="1192" t="s">
        <v>35</v>
      </c>
      <c r="BQ46" s="1213" t="s">
        <v>35</v>
      </c>
      <c r="BR46" s="1234" t="s">
        <v>35</v>
      </c>
      <c r="BS46" s="1192" t="s">
        <v>35</v>
      </c>
      <c r="BT46" s="1192" t="s">
        <v>35</v>
      </c>
      <c r="BU46" s="1192" t="s">
        <v>35</v>
      </c>
      <c r="BV46" s="1192" t="s">
        <v>35</v>
      </c>
      <c r="BW46" s="1192" t="s">
        <v>35</v>
      </c>
      <c r="BX46" s="1192" t="s">
        <v>35</v>
      </c>
      <c r="BY46" s="1254" t="s">
        <v>35</v>
      </c>
      <c r="BZ46" s="1254" t="s">
        <v>35</v>
      </c>
      <c r="CA46" s="1254" t="s">
        <v>35</v>
      </c>
      <c r="CB46" s="1254" t="s">
        <v>35</v>
      </c>
      <c r="CC46" s="2103"/>
      <c r="CD46" s="2103"/>
      <c r="CE46" s="2103"/>
      <c r="CF46" s="2103"/>
      <c r="CG46" s="2103"/>
      <c r="CH46" s="2103"/>
      <c r="CI46" s="2103"/>
      <c r="CJ46" s="2103"/>
      <c r="CK46" s="2103"/>
      <c r="CL46" s="2103"/>
      <c r="CM46" s="2103"/>
      <c r="CN46" s="2103"/>
      <c r="CO46" s="2103"/>
      <c r="CP46" s="2103"/>
      <c r="CQ46" s="2103"/>
      <c r="CR46" s="2103"/>
      <c r="CS46" s="2103"/>
      <c r="CT46" s="2103"/>
      <c r="CU46" s="2103"/>
      <c r="CV46" s="2103"/>
      <c r="CW46" s="2103"/>
      <c r="CX46" s="2103"/>
      <c r="CY46" s="2103"/>
      <c r="CZ46" s="2103"/>
    </row>
    <row r="47" s="130" customFormat="true" ht="15" customHeight="true" x14ac:dyDescent="0.2">
      <c r="A47" s="2448" t="s">
        <v>101</v>
      </c>
      <c r="B47" s="250" t="s">
        <v>100</v>
      </c>
      <c r="C47" s="1094" t="s">
        <v>35</v>
      </c>
      <c r="D47" s="1108" t="s">
        <v>35</v>
      </c>
      <c r="E47" s="1108" t="s">
        <v>35</v>
      </c>
      <c r="F47" s="1108" t="s">
        <v>35</v>
      </c>
      <c r="G47" s="1122" t="s">
        <v>35</v>
      </c>
      <c r="H47" s="1136" t="s">
        <v>35</v>
      </c>
      <c r="I47" s="1108" t="s">
        <v>35</v>
      </c>
      <c r="J47" s="1108" t="s">
        <v>35</v>
      </c>
      <c r="K47" s="1108" t="s">
        <v>35</v>
      </c>
      <c r="L47" s="1150" t="s">
        <v>35</v>
      </c>
      <c r="M47" s="1162" t="s">
        <v>35</v>
      </c>
      <c r="N47" s="1108" t="s">
        <v>35</v>
      </c>
      <c r="O47" s="1108" t="s">
        <v>35</v>
      </c>
      <c r="P47" s="1108" t="s">
        <v>35</v>
      </c>
      <c r="Q47" s="1122" t="s">
        <v>35</v>
      </c>
      <c r="R47" s="1136" t="s">
        <v>35</v>
      </c>
      <c r="S47" s="1108" t="s">
        <v>35</v>
      </c>
      <c r="T47" s="1108" t="s">
        <v>35</v>
      </c>
      <c r="U47" s="1108" t="s">
        <v>35</v>
      </c>
      <c r="V47" s="1108" t="s">
        <v>35</v>
      </c>
      <c r="W47" s="1108" t="s">
        <v>35</v>
      </c>
      <c r="X47" s="1108" t="s">
        <v>35</v>
      </c>
      <c r="Y47" s="1166" t="s">
        <v>35</v>
      </c>
      <c r="Z47" s="1166" t="s">
        <v>35</v>
      </c>
      <c r="AA47" s="1166" t="s">
        <v>35</v>
      </c>
      <c r="AB47" s="2059" t="s">
        <v>35</v>
      </c>
      <c r="AC47" s="2092"/>
      <c r="AD47" s="2092"/>
      <c r="AE47" s="2092"/>
      <c r="AF47" s="2092"/>
      <c r="AG47" s="2092"/>
      <c r="AH47" s="2092"/>
      <c r="AI47" s="2092"/>
      <c r="AJ47" s="2092"/>
      <c r="AK47" s="2092"/>
      <c r="AL47" s="2092"/>
      <c r="AM47" s="2092"/>
      <c r="AN47" s="2092"/>
      <c r="AO47" s="2092"/>
      <c r="AP47" s="2092"/>
      <c r="AQ47" s="2092"/>
      <c r="AR47" s="2092"/>
      <c r="AS47" s="2092"/>
      <c r="AT47" s="2092"/>
      <c r="AU47" s="2092"/>
      <c r="AV47" s="2092"/>
      <c r="AW47" s="2092"/>
      <c r="AX47" s="2092"/>
      <c r="AY47" s="2092"/>
      <c r="AZ47" s="215"/>
      <c r="BA47" s="2462" t="s">
        <v>101</v>
      </c>
      <c r="BB47" s="151" t="s">
        <v>100</v>
      </c>
      <c r="BC47" s="1172" t="s">
        <v>35</v>
      </c>
      <c r="BD47" s="1192" t="s">
        <v>35</v>
      </c>
      <c r="BE47" s="1192" t="s">
        <v>35</v>
      </c>
      <c r="BF47" s="1192" t="s">
        <v>35</v>
      </c>
      <c r="BG47" s="1213" t="s">
        <v>35</v>
      </c>
      <c r="BH47" s="1234" t="s">
        <v>35</v>
      </c>
      <c r="BI47" s="1192" t="s">
        <v>35</v>
      </c>
      <c r="BJ47" s="1192" t="s">
        <v>35</v>
      </c>
      <c r="BK47" s="1192" t="s">
        <v>35</v>
      </c>
      <c r="BL47" s="1213" t="s">
        <v>35</v>
      </c>
      <c r="BM47" s="1234" t="s">
        <v>35</v>
      </c>
      <c r="BN47" s="1192" t="s">
        <v>35</v>
      </c>
      <c r="BO47" s="1192" t="s">
        <v>35</v>
      </c>
      <c r="BP47" s="1192" t="s">
        <v>35</v>
      </c>
      <c r="BQ47" s="1213" t="s">
        <v>35</v>
      </c>
      <c r="BR47" s="1234" t="s">
        <v>35</v>
      </c>
      <c r="BS47" s="1192" t="s">
        <v>35</v>
      </c>
      <c r="BT47" s="1192" t="s">
        <v>35</v>
      </c>
      <c r="BU47" s="1192" t="s">
        <v>35</v>
      </c>
      <c r="BV47" s="1192" t="s">
        <v>35</v>
      </c>
      <c r="BW47" s="1192" t="s">
        <v>35</v>
      </c>
      <c r="BX47" s="1192" t="s">
        <v>35</v>
      </c>
      <c r="BY47" s="1254" t="s">
        <v>35</v>
      </c>
      <c r="BZ47" s="1254" t="s">
        <v>35</v>
      </c>
      <c r="CA47" s="1254" t="s">
        <v>35</v>
      </c>
      <c r="CB47" s="1254" t="s">
        <v>35</v>
      </c>
      <c r="CC47" s="2103"/>
      <c r="CD47" s="2103"/>
      <c r="CE47" s="2103"/>
      <c r="CF47" s="2103"/>
      <c r="CG47" s="2103"/>
      <c r="CH47" s="2103"/>
      <c r="CI47" s="2103"/>
      <c r="CJ47" s="2103"/>
      <c r="CK47" s="2103"/>
      <c r="CL47" s="2103"/>
      <c r="CM47" s="2103"/>
      <c r="CN47" s="2103"/>
      <c r="CO47" s="2103"/>
      <c r="CP47" s="2103"/>
      <c r="CQ47" s="2103"/>
      <c r="CR47" s="2103"/>
      <c r="CS47" s="2103"/>
      <c r="CT47" s="2103"/>
      <c r="CU47" s="2103"/>
      <c r="CV47" s="2103"/>
      <c r="CW47" s="2103"/>
      <c r="CX47" s="2103"/>
      <c r="CY47" s="2103"/>
      <c r="CZ47" s="2103"/>
    </row>
    <row r="48" s="130" customFormat="true" ht="15" customHeight="true" x14ac:dyDescent="0.2">
      <c r="A48" s="2448"/>
      <c r="B48" s="250" t="s">
        <v>99</v>
      </c>
      <c r="C48" s="1094" t="s">
        <v>35</v>
      </c>
      <c r="D48" s="1108" t="s">
        <v>35</v>
      </c>
      <c r="E48" s="1108" t="s">
        <v>35</v>
      </c>
      <c r="F48" s="1108" t="s">
        <v>35</v>
      </c>
      <c r="G48" s="1122" t="s">
        <v>35</v>
      </c>
      <c r="H48" s="1136" t="s">
        <v>35</v>
      </c>
      <c r="I48" s="1108" t="s">
        <v>35</v>
      </c>
      <c r="J48" s="1108" t="s">
        <v>35</v>
      </c>
      <c r="K48" s="1108" t="s">
        <v>35</v>
      </c>
      <c r="L48" s="1150" t="s">
        <v>35</v>
      </c>
      <c r="M48" s="1162" t="s">
        <v>35</v>
      </c>
      <c r="N48" s="1108" t="s">
        <v>35</v>
      </c>
      <c r="O48" s="1108" t="s">
        <v>35</v>
      </c>
      <c r="P48" s="1108" t="s">
        <v>35</v>
      </c>
      <c r="Q48" s="1122" t="s">
        <v>35</v>
      </c>
      <c r="R48" s="1136" t="s">
        <v>35</v>
      </c>
      <c r="S48" s="1108" t="s">
        <v>35</v>
      </c>
      <c r="T48" s="1108" t="s">
        <v>35</v>
      </c>
      <c r="U48" s="1108" t="s">
        <v>35</v>
      </c>
      <c r="V48" s="1108" t="s">
        <v>35</v>
      </c>
      <c r="W48" s="1108" t="s">
        <v>35</v>
      </c>
      <c r="X48" s="1108" t="s">
        <v>35</v>
      </c>
      <c r="Y48" s="1166" t="s">
        <v>35</v>
      </c>
      <c r="Z48" s="1166" t="s">
        <v>35</v>
      </c>
      <c r="AA48" s="1166" t="s">
        <v>35</v>
      </c>
      <c r="AB48" s="2059" t="s">
        <v>35</v>
      </c>
      <c r="AC48" s="2092"/>
      <c r="AD48" s="2092"/>
      <c r="AE48" s="2092"/>
      <c r="AF48" s="2092"/>
      <c r="AG48" s="2092"/>
      <c r="AH48" s="2092"/>
      <c r="AI48" s="2092"/>
      <c r="AJ48" s="2092"/>
      <c r="AK48" s="2092"/>
      <c r="AL48" s="2092"/>
      <c r="AM48" s="2092"/>
      <c r="AN48" s="2092"/>
      <c r="AO48" s="2092"/>
      <c r="AP48" s="2092"/>
      <c r="AQ48" s="2092"/>
      <c r="AR48" s="2092"/>
      <c r="AS48" s="2092"/>
      <c r="AT48" s="2092"/>
      <c r="AU48" s="2092"/>
      <c r="AV48" s="2092"/>
      <c r="AW48" s="2092"/>
      <c r="AX48" s="2092"/>
      <c r="AY48" s="2092"/>
      <c r="AZ48" s="215"/>
      <c r="BA48" s="2462"/>
      <c r="BB48" s="151" t="s">
        <v>99</v>
      </c>
      <c r="BC48" s="1172" t="s">
        <v>35</v>
      </c>
      <c r="BD48" s="1192" t="s">
        <v>35</v>
      </c>
      <c r="BE48" s="1192" t="s">
        <v>35</v>
      </c>
      <c r="BF48" s="1192" t="s">
        <v>35</v>
      </c>
      <c r="BG48" s="1213" t="s">
        <v>35</v>
      </c>
      <c r="BH48" s="1234" t="s">
        <v>35</v>
      </c>
      <c r="BI48" s="1192" t="s">
        <v>35</v>
      </c>
      <c r="BJ48" s="1192" t="s">
        <v>35</v>
      </c>
      <c r="BK48" s="1192" t="s">
        <v>35</v>
      </c>
      <c r="BL48" s="1213" t="s">
        <v>35</v>
      </c>
      <c r="BM48" s="1234" t="s">
        <v>35</v>
      </c>
      <c r="BN48" s="1192" t="s">
        <v>35</v>
      </c>
      <c r="BO48" s="1192" t="s">
        <v>35</v>
      </c>
      <c r="BP48" s="1192" t="s">
        <v>35</v>
      </c>
      <c r="BQ48" s="1213" t="s">
        <v>35</v>
      </c>
      <c r="BR48" s="1234" t="s">
        <v>35</v>
      </c>
      <c r="BS48" s="1192" t="s">
        <v>35</v>
      </c>
      <c r="BT48" s="1192" t="s">
        <v>35</v>
      </c>
      <c r="BU48" s="1192" t="s">
        <v>35</v>
      </c>
      <c r="BV48" s="1192" t="s">
        <v>35</v>
      </c>
      <c r="BW48" s="1192" t="s">
        <v>35</v>
      </c>
      <c r="BX48" s="1192" t="s">
        <v>35</v>
      </c>
      <c r="BY48" s="1254" t="s">
        <v>35</v>
      </c>
      <c r="BZ48" s="1254" t="s">
        <v>35</v>
      </c>
      <c r="CA48" s="1254" t="s">
        <v>35</v>
      </c>
      <c r="CB48" s="1254" t="s">
        <v>35</v>
      </c>
      <c r="CC48" s="2103"/>
      <c r="CD48" s="2103"/>
      <c r="CE48" s="2103"/>
      <c r="CF48" s="2103"/>
      <c r="CG48" s="2103"/>
      <c r="CH48" s="2103"/>
      <c r="CI48" s="2103"/>
      <c r="CJ48" s="2103"/>
      <c r="CK48" s="2103"/>
      <c r="CL48" s="2103"/>
      <c r="CM48" s="2103"/>
      <c r="CN48" s="2103"/>
      <c r="CO48" s="2103"/>
      <c r="CP48" s="2103"/>
      <c r="CQ48" s="2103"/>
      <c r="CR48" s="2103"/>
      <c r="CS48" s="2103"/>
      <c r="CT48" s="2103"/>
      <c r="CU48" s="2103"/>
      <c r="CV48" s="2103"/>
      <c r="CW48" s="2103"/>
      <c r="CX48" s="2103"/>
      <c r="CY48" s="2103"/>
      <c r="CZ48" s="2103"/>
    </row>
    <row r="49" s="130" customFormat="true" ht="15" customHeight="true" x14ac:dyDescent="0.2">
      <c r="A49" s="2448"/>
      <c r="B49" s="250" t="s">
        <v>68</v>
      </c>
      <c r="C49" s="1094" t="s">
        <v>35</v>
      </c>
      <c r="D49" s="1108" t="s">
        <v>35</v>
      </c>
      <c r="E49" s="1108" t="s">
        <v>35</v>
      </c>
      <c r="F49" s="1108" t="s">
        <v>35</v>
      </c>
      <c r="G49" s="1122" t="s">
        <v>35</v>
      </c>
      <c r="H49" s="1136" t="s">
        <v>35</v>
      </c>
      <c r="I49" s="1108" t="s">
        <v>35</v>
      </c>
      <c r="J49" s="1108" t="s">
        <v>35</v>
      </c>
      <c r="K49" s="1108" t="s">
        <v>35</v>
      </c>
      <c r="L49" s="1150" t="s">
        <v>35</v>
      </c>
      <c r="M49" s="1162" t="s">
        <v>35</v>
      </c>
      <c r="N49" s="1108" t="s">
        <v>35</v>
      </c>
      <c r="O49" s="1108" t="s">
        <v>35</v>
      </c>
      <c r="P49" s="1108" t="s">
        <v>35</v>
      </c>
      <c r="Q49" s="1122" t="s">
        <v>35</v>
      </c>
      <c r="R49" s="1136" t="s">
        <v>35</v>
      </c>
      <c r="S49" s="1108" t="s">
        <v>35</v>
      </c>
      <c r="T49" s="1108" t="s">
        <v>35</v>
      </c>
      <c r="U49" s="1108" t="s">
        <v>35</v>
      </c>
      <c r="V49" s="1108" t="s">
        <v>35</v>
      </c>
      <c r="W49" s="1108" t="s">
        <v>35</v>
      </c>
      <c r="X49" s="1108" t="s">
        <v>35</v>
      </c>
      <c r="Y49" s="1166" t="s">
        <v>35</v>
      </c>
      <c r="Z49" s="1166" t="s">
        <v>35</v>
      </c>
      <c r="AA49" s="1166" t="s">
        <v>35</v>
      </c>
      <c r="AB49" s="2059" t="s">
        <v>35</v>
      </c>
      <c r="AC49" s="2092"/>
      <c r="AD49" s="2092"/>
      <c r="AE49" s="2092"/>
      <c r="AF49" s="2092"/>
      <c r="AG49" s="2092"/>
      <c r="AH49" s="2092"/>
      <c r="AI49" s="2092"/>
      <c r="AJ49" s="2092"/>
      <c r="AK49" s="2092"/>
      <c r="AL49" s="2092"/>
      <c r="AM49" s="2092"/>
      <c r="AN49" s="2092"/>
      <c r="AO49" s="2092"/>
      <c r="AP49" s="2092"/>
      <c r="AQ49" s="2092"/>
      <c r="AR49" s="2092"/>
      <c r="AS49" s="2092"/>
      <c r="AT49" s="2092"/>
      <c r="AU49" s="2092"/>
      <c r="AV49" s="2092"/>
      <c r="AW49" s="2092"/>
      <c r="AX49" s="2092"/>
      <c r="AY49" s="2092"/>
      <c r="AZ49" s="215"/>
      <c r="BA49" s="2462"/>
      <c r="BB49" s="151" t="s">
        <v>68</v>
      </c>
      <c r="BC49" s="1172" t="s">
        <v>35</v>
      </c>
      <c r="BD49" s="1192" t="s">
        <v>35</v>
      </c>
      <c r="BE49" s="1192" t="s">
        <v>35</v>
      </c>
      <c r="BF49" s="1192" t="s">
        <v>35</v>
      </c>
      <c r="BG49" s="1213" t="s">
        <v>35</v>
      </c>
      <c r="BH49" s="1234" t="s">
        <v>35</v>
      </c>
      <c r="BI49" s="1192" t="s">
        <v>35</v>
      </c>
      <c r="BJ49" s="1192" t="s">
        <v>35</v>
      </c>
      <c r="BK49" s="1192" t="s">
        <v>35</v>
      </c>
      <c r="BL49" s="1213" t="s">
        <v>35</v>
      </c>
      <c r="BM49" s="1234" t="s">
        <v>35</v>
      </c>
      <c r="BN49" s="1192" t="s">
        <v>35</v>
      </c>
      <c r="BO49" s="1192" t="s">
        <v>35</v>
      </c>
      <c r="BP49" s="1192" t="s">
        <v>35</v>
      </c>
      <c r="BQ49" s="1213" t="s">
        <v>35</v>
      </c>
      <c r="BR49" s="1234" t="s">
        <v>35</v>
      </c>
      <c r="BS49" s="1192" t="s">
        <v>35</v>
      </c>
      <c r="BT49" s="1192" t="s">
        <v>35</v>
      </c>
      <c r="BU49" s="1192" t="s">
        <v>35</v>
      </c>
      <c r="BV49" s="1192" t="s">
        <v>35</v>
      </c>
      <c r="BW49" s="1192" t="s">
        <v>35</v>
      </c>
      <c r="BX49" s="1192" t="s">
        <v>35</v>
      </c>
      <c r="BY49" s="1254" t="s">
        <v>35</v>
      </c>
      <c r="BZ49" s="1254" t="s">
        <v>35</v>
      </c>
      <c r="CA49" s="1254" t="s">
        <v>35</v>
      </c>
      <c r="CB49" s="1254" t="s">
        <v>35</v>
      </c>
      <c r="CC49" s="2103"/>
      <c r="CD49" s="2103"/>
      <c r="CE49" s="2103"/>
      <c r="CF49" s="2103"/>
      <c r="CG49" s="2103"/>
      <c r="CH49" s="2103"/>
      <c r="CI49" s="2103"/>
      <c r="CJ49" s="2103"/>
      <c r="CK49" s="2103"/>
      <c r="CL49" s="2103"/>
      <c r="CM49" s="2103"/>
      <c r="CN49" s="2103"/>
      <c r="CO49" s="2103"/>
      <c r="CP49" s="2103"/>
      <c r="CQ49" s="2103"/>
      <c r="CR49" s="2103"/>
      <c r="CS49" s="2103"/>
      <c r="CT49" s="2103"/>
      <c r="CU49" s="2103"/>
      <c r="CV49" s="2103"/>
      <c r="CW49" s="2103"/>
      <c r="CX49" s="2103"/>
      <c r="CY49" s="2103"/>
      <c r="CZ49" s="2103"/>
    </row>
    <row r="50" s="130" customFormat="true" ht="15" customHeight="true" x14ac:dyDescent="0.2">
      <c r="A50" s="2448" t="s">
        <v>102</v>
      </c>
      <c r="B50" s="250" t="s">
        <v>100</v>
      </c>
      <c r="C50" s="1094" t="s">
        <v>35</v>
      </c>
      <c r="D50" s="1108" t="s">
        <v>35</v>
      </c>
      <c r="E50" s="1108" t="s">
        <v>35</v>
      </c>
      <c r="F50" s="1108" t="s">
        <v>35</v>
      </c>
      <c r="G50" s="1122" t="s">
        <v>35</v>
      </c>
      <c r="H50" s="1136" t="s">
        <v>35</v>
      </c>
      <c r="I50" s="1108" t="s">
        <v>35</v>
      </c>
      <c r="J50" s="1108" t="s">
        <v>35</v>
      </c>
      <c r="K50" s="1108" t="s">
        <v>35</v>
      </c>
      <c r="L50" s="1150" t="s">
        <v>35</v>
      </c>
      <c r="M50" s="1162" t="s">
        <v>35</v>
      </c>
      <c r="N50" s="1108" t="s">
        <v>35</v>
      </c>
      <c r="O50" s="1108" t="s">
        <v>35</v>
      </c>
      <c r="P50" s="1108" t="s">
        <v>35</v>
      </c>
      <c r="Q50" s="1122" t="s">
        <v>35</v>
      </c>
      <c r="R50" s="1136" t="s">
        <v>35</v>
      </c>
      <c r="S50" s="1108" t="s">
        <v>35</v>
      </c>
      <c r="T50" s="1108" t="s">
        <v>35</v>
      </c>
      <c r="U50" s="1108" t="s">
        <v>35</v>
      </c>
      <c r="V50" s="1108" t="s">
        <v>35</v>
      </c>
      <c r="W50" s="1108" t="s">
        <v>35</v>
      </c>
      <c r="X50" s="1108" t="s">
        <v>35</v>
      </c>
      <c r="Y50" s="1166" t="s">
        <v>35</v>
      </c>
      <c r="Z50" s="1166" t="s">
        <v>35</v>
      </c>
      <c r="AA50" s="1166" t="s">
        <v>35</v>
      </c>
      <c r="AB50" s="2059" t="s">
        <v>35</v>
      </c>
      <c r="AC50" s="2092"/>
      <c r="AD50" s="2092"/>
      <c r="AE50" s="2092"/>
      <c r="AF50" s="2092"/>
      <c r="AG50" s="2092"/>
      <c r="AH50" s="2092"/>
      <c r="AI50" s="2092"/>
      <c r="AJ50" s="2092"/>
      <c r="AK50" s="2092"/>
      <c r="AL50" s="2092"/>
      <c r="AM50" s="2092"/>
      <c r="AN50" s="2092"/>
      <c r="AO50" s="2092"/>
      <c r="AP50" s="2092"/>
      <c r="AQ50" s="2092"/>
      <c r="AR50" s="2092"/>
      <c r="AS50" s="2092"/>
      <c r="AT50" s="2092"/>
      <c r="AU50" s="2092"/>
      <c r="AV50" s="2092"/>
      <c r="AW50" s="2092"/>
      <c r="AX50" s="2092"/>
      <c r="AY50" s="2092"/>
      <c r="AZ50" s="215"/>
      <c r="BA50" s="2462" t="s">
        <v>102</v>
      </c>
      <c r="BB50" s="151" t="s">
        <v>100</v>
      </c>
      <c r="BC50" s="1172" t="s">
        <v>35</v>
      </c>
      <c r="BD50" s="1192" t="s">
        <v>35</v>
      </c>
      <c r="BE50" s="1192" t="s">
        <v>35</v>
      </c>
      <c r="BF50" s="1192" t="s">
        <v>35</v>
      </c>
      <c r="BG50" s="1213" t="s">
        <v>35</v>
      </c>
      <c r="BH50" s="1234" t="s">
        <v>35</v>
      </c>
      <c r="BI50" s="1192" t="s">
        <v>35</v>
      </c>
      <c r="BJ50" s="1192" t="s">
        <v>35</v>
      </c>
      <c r="BK50" s="1192" t="s">
        <v>35</v>
      </c>
      <c r="BL50" s="1213" t="s">
        <v>35</v>
      </c>
      <c r="BM50" s="1234" t="s">
        <v>35</v>
      </c>
      <c r="BN50" s="1192" t="s">
        <v>35</v>
      </c>
      <c r="BO50" s="1192" t="s">
        <v>35</v>
      </c>
      <c r="BP50" s="1192" t="s">
        <v>35</v>
      </c>
      <c r="BQ50" s="1213" t="s">
        <v>35</v>
      </c>
      <c r="BR50" s="1234" t="s">
        <v>35</v>
      </c>
      <c r="BS50" s="1192" t="s">
        <v>35</v>
      </c>
      <c r="BT50" s="1192" t="s">
        <v>35</v>
      </c>
      <c r="BU50" s="1192" t="s">
        <v>35</v>
      </c>
      <c r="BV50" s="1192" t="s">
        <v>35</v>
      </c>
      <c r="BW50" s="1192" t="s">
        <v>35</v>
      </c>
      <c r="BX50" s="1192" t="s">
        <v>35</v>
      </c>
      <c r="BY50" s="1254" t="s">
        <v>35</v>
      </c>
      <c r="BZ50" s="1254" t="s">
        <v>35</v>
      </c>
      <c r="CA50" s="1254" t="s">
        <v>35</v>
      </c>
      <c r="CB50" s="1254" t="s">
        <v>35</v>
      </c>
      <c r="CC50" s="2103"/>
      <c r="CD50" s="2103"/>
      <c r="CE50" s="2103"/>
      <c r="CF50" s="2103"/>
      <c r="CG50" s="2103"/>
      <c r="CH50" s="2103"/>
      <c r="CI50" s="2103"/>
      <c r="CJ50" s="2103"/>
      <c r="CK50" s="2103"/>
      <c r="CL50" s="2103"/>
      <c r="CM50" s="2103"/>
      <c r="CN50" s="2103"/>
      <c r="CO50" s="2103"/>
      <c r="CP50" s="2103"/>
      <c r="CQ50" s="2103"/>
      <c r="CR50" s="2103"/>
      <c r="CS50" s="2103"/>
      <c r="CT50" s="2103"/>
      <c r="CU50" s="2103"/>
      <c r="CV50" s="2103"/>
      <c r="CW50" s="2103"/>
      <c r="CX50" s="2103"/>
      <c r="CY50" s="2103"/>
      <c r="CZ50" s="2103"/>
    </row>
    <row r="51" s="130" customFormat="true" ht="15" customHeight="true" x14ac:dyDescent="0.2">
      <c r="A51" s="2448"/>
      <c r="B51" s="250" t="s">
        <v>99</v>
      </c>
      <c r="C51" s="1094" t="s">
        <v>35</v>
      </c>
      <c r="D51" s="1108" t="s">
        <v>35</v>
      </c>
      <c r="E51" s="1108" t="s">
        <v>35</v>
      </c>
      <c r="F51" s="1108" t="s">
        <v>35</v>
      </c>
      <c r="G51" s="1122" t="s">
        <v>35</v>
      </c>
      <c r="H51" s="1136" t="s">
        <v>35</v>
      </c>
      <c r="I51" s="1108" t="s">
        <v>35</v>
      </c>
      <c r="J51" s="1108" t="s">
        <v>35</v>
      </c>
      <c r="K51" s="1108" t="s">
        <v>35</v>
      </c>
      <c r="L51" s="1150" t="s">
        <v>35</v>
      </c>
      <c r="M51" s="1162" t="s">
        <v>35</v>
      </c>
      <c r="N51" s="1108" t="s">
        <v>35</v>
      </c>
      <c r="O51" s="1108" t="s">
        <v>35</v>
      </c>
      <c r="P51" s="1108" t="s">
        <v>35</v>
      </c>
      <c r="Q51" s="1122" t="s">
        <v>35</v>
      </c>
      <c r="R51" s="1136" t="s">
        <v>35</v>
      </c>
      <c r="S51" s="1108" t="s">
        <v>35</v>
      </c>
      <c r="T51" s="1108" t="s">
        <v>35</v>
      </c>
      <c r="U51" s="1108" t="s">
        <v>35</v>
      </c>
      <c r="V51" s="1108" t="s">
        <v>35</v>
      </c>
      <c r="W51" s="1108" t="s">
        <v>35</v>
      </c>
      <c r="X51" s="1108" t="s">
        <v>35</v>
      </c>
      <c r="Y51" s="1166" t="s">
        <v>35</v>
      </c>
      <c r="Z51" s="1166" t="s">
        <v>35</v>
      </c>
      <c r="AA51" s="1166" t="s">
        <v>35</v>
      </c>
      <c r="AB51" s="2059" t="s">
        <v>35</v>
      </c>
      <c r="AC51" s="2092"/>
      <c r="AD51" s="2092"/>
      <c r="AE51" s="2092"/>
      <c r="AF51" s="2092"/>
      <c r="AG51" s="2092"/>
      <c r="AH51" s="2092"/>
      <c r="AI51" s="2092"/>
      <c r="AJ51" s="2092"/>
      <c r="AK51" s="2092"/>
      <c r="AL51" s="2092"/>
      <c r="AM51" s="2092"/>
      <c r="AN51" s="2092"/>
      <c r="AO51" s="2092"/>
      <c r="AP51" s="2092"/>
      <c r="AQ51" s="2092"/>
      <c r="AR51" s="2092"/>
      <c r="AS51" s="2092"/>
      <c r="AT51" s="2092"/>
      <c r="AU51" s="2092"/>
      <c r="AV51" s="2092"/>
      <c r="AW51" s="2092"/>
      <c r="AX51" s="2092"/>
      <c r="AY51" s="2092"/>
      <c r="AZ51" s="215"/>
      <c r="BA51" s="2462"/>
      <c r="BB51" s="151" t="s">
        <v>99</v>
      </c>
      <c r="BC51" s="1172" t="s">
        <v>35</v>
      </c>
      <c r="BD51" s="1192" t="s">
        <v>35</v>
      </c>
      <c r="BE51" s="1192" t="s">
        <v>35</v>
      </c>
      <c r="BF51" s="1192" t="s">
        <v>35</v>
      </c>
      <c r="BG51" s="1213" t="s">
        <v>35</v>
      </c>
      <c r="BH51" s="1234" t="s">
        <v>35</v>
      </c>
      <c r="BI51" s="1192" t="s">
        <v>35</v>
      </c>
      <c r="BJ51" s="1192" t="s">
        <v>35</v>
      </c>
      <c r="BK51" s="1192" t="s">
        <v>35</v>
      </c>
      <c r="BL51" s="1213" t="s">
        <v>35</v>
      </c>
      <c r="BM51" s="1234" t="s">
        <v>35</v>
      </c>
      <c r="BN51" s="1192" t="s">
        <v>35</v>
      </c>
      <c r="BO51" s="1192" t="s">
        <v>35</v>
      </c>
      <c r="BP51" s="1192" t="s">
        <v>35</v>
      </c>
      <c r="BQ51" s="1213" t="s">
        <v>35</v>
      </c>
      <c r="BR51" s="1234" t="s">
        <v>35</v>
      </c>
      <c r="BS51" s="1192" t="s">
        <v>35</v>
      </c>
      <c r="BT51" s="1192" t="s">
        <v>35</v>
      </c>
      <c r="BU51" s="1192" t="s">
        <v>35</v>
      </c>
      <c r="BV51" s="1192" t="s">
        <v>35</v>
      </c>
      <c r="BW51" s="1192" t="s">
        <v>35</v>
      </c>
      <c r="BX51" s="1192" t="s">
        <v>35</v>
      </c>
      <c r="BY51" s="1254" t="s">
        <v>35</v>
      </c>
      <c r="BZ51" s="1254" t="s">
        <v>35</v>
      </c>
      <c r="CA51" s="1254" t="s">
        <v>35</v>
      </c>
      <c r="CB51" s="1254" t="s">
        <v>35</v>
      </c>
      <c r="CC51" s="2103"/>
      <c r="CD51" s="2103"/>
      <c r="CE51" s="2103"/>
      <c r="CF51" s="2103"/>
      <c r="CG51" s="2103"/>
      <c r="CH51" s="2103"/>
      <c r="CI51" s="2103"/>
      <c r="CJ51" s="2103"/>
      <c r="CK51" s="2103"/>
      <c r="CL51" s="2103"/>
      <c r="CM51" s="2103"/>
      <c r="CN51" s="2103"/>
      <c r="CO51" s="2103"/>
      <c r="CP51" s="2103"/>
      <c r="CQ51" s="2103"/>
      <c r="CR51" s="2103"/>
      <c r="CS51" s="2103"/>
      <c r="CT51" s="2103"/>
      <c r="CU51" s="2103"/>
      <c r="CV51" s="2103"/>
      <c r="CW51" s="2103"/>
      <c r="CX51" s="2103"/>
      <c r="CY51" s="2103"/>
      <c r="CZ51" s="2103"/>
    </row>
    <row r="52" s="130" customFormat="true" ht="15" customHeight="true" x14ac:dyDescent="0.2">
      <c r="A52" s="2448"/>
      <c r="B52" s="250" t="s">
        <v>68</v>
      </c>
      <c r="C52" s="1094" t="s">
        <v>35</v>
      </c>
      <c r="D52" s="1108" t="s">
        <v>35</v>
      </c>
      <c r="E52" s="1108" t="s">
        <v>35</v>
      </c>
      <c r="F52" s="1108" t="s">
        <v>35</v>
      </c>
      <c r="G52" s="1122" t="s">
        <v>35</v>
      </c>
      <c r="H52" s="1136" t="s">
        <v>35</v>
      </c>
      <c r="I52" s="1108" t="s">
        <v>35</v>
      </c>
      <c r="J52" s="1108" t="s">
        <v>35</v>
      </c>
      <c r="K52" s="1108" t="s">
        <v>35</v>
      </c>
      <c r="L52" s="1150" t="s">
        <v>35</v>
      </c>
      <c r="M52" s="1162" t="s">
        <v>35</v>
      </c>
      <c r="N52" s="1108" t="s">
        <v>35</v>
      </c>
      <c r="O52" s="1108" t="s">
        <v>35</v>
      </c>
      <c r="P52" s="1108" t="s">
        <v>35</v>
      </c>
      <c r="Q52" s="1122" t="s">
        <v>35</v>
      </c>
      <c r="R52" s="1136" t="s">
        <v>35</v>
      </c>
      <c r="S52" s="1108" t="s">
        <v>35</v>
      </c>
      <c r="T52" s="1108" t="s">
        <v>35</v>
      </c>
      <c r="U52" s="1108" t="s">
        <v>35</v>
      </c>
      <c r="V52" s="1108" t="s">
        <v>35</v>
      </c>
      <c r="W52" s="1108" t="s">
        <v>35</v>
      </c>
      <c r="X52" s="1108" t="s">
        <v>35</v>
      </c>
      <c r="Y52" s="1166" t="s">
        <v>35</v>
      </c>
      <c r="Z52" s="1166" t="s">
        <v>35</v>
      </c>
      <c r="AA52" s="1166" t="s">
        <v>35</v>
      </c>
      <c r="AB52" s="2059" t="s">
        <v>35</v>
      </c>
      <c r="AC52" s="2092"/>
      <c r="AD52" s="2092"/>
      <c r="AE52" s="2092"/>
      <c r="AF52" s="2092"/>
      <c r="AG52" s="2092"/>
      <c r="AH52" s="2092"/>
      <c r="AI52" s="2092"/>
      <c r="AJ52" s="2092"/>
      <c r="AK52" s="2092"/>
      <c r="AL52" s="2092"/>
      <c r="AM52" s="2092"/>
      <c r="AN52" s="2092"/>
      <c r="AO52" s="2092"/>
      <c r="AP52" s="2092"/>
      <c r="AQ52" s="2092"/>
      <c r="AR52" s="2092"/>
      <c r="AS52" s="2092"/>
      <c r="AT52" s="2092"/>
      <c r="AU52" s="2092"/>
      <c r="AV52" s="2092"/>
      <c r="AW52" s="2092"/>
      <c r="AX52" s="2092"/>
      <c r="AY52" s="2092"/>
      <c r="AZ52" s="215"/>
      <c r="BA52" s="2462"/>
      <c r="BB52" s="151" t="s">
        <v>68</v>
      </c>
      <c r="BC52" s="1172" t="s">
        <v>35</v>
      </c>
      <c r="BD52" s="1192" t="s">
        <v>35</v>
      </c>
      <c r="BE52" s="1192" t="s">
        <v>35</v>
      </c>
      <c r="BF52" s="1192" t="s">
        <v>35</v>
      </c>
      <c r="BG52" s="1213" t="s">
        <v>35</v>
      </c>
      <c r="BH52" s="1234" t="s">
        <v>35</v>
      </c>
      <c r="BI52" s="1192" t="s">
        <v>35</v>
      </c>
      <c r="BJ52" s="1192" t="s">
        <v>35</v>
      </c>
      <c r="BK52" s="1192" t="s">
        <v>35</v>
      </c>
      <c r="BL52" s="1213" t="s">
        <v>35</v>
      </c>
      <c r="BM52" s="1234" t="s">
        <v>35</v>
      </c>
      <c r="BN52" s="1192" t="s">
        <v>35</v>
      </c>
      <c r="BO52" s="1192" t="s">
        <v>35</v>
      </c>
      <c r="BP52" s="1192" t="s">
        <v>35</v>
      </c>
      <c r="BQ52" s="1213" t="s">
        <v>35</v>
      </c>
      <c r="BR52" s="1234" t="s">
        <v>35</v>
      </c>
      <c r="BS52" s="1192" t="s">
        <v>35</v>
      </c>
      <c r="BT52" s="1192" t="s">
        <v>35</v>
      </c>
      <c r="BU52" s="1192" t="s">
        <v>35</v>
      </c>
      <c r="BV52" s="1192" t="s">
        <v>35</v>
      </c>
      <c r="BW52" s="1192" t="s">
        <v>35</v>
      </c>
      <c r="BX52" s="1192" t="s">
        <v>35</v>
      </c>
      <c r="BY52" s="1254" t="s">
        <v>35</v>
      </c>
      <c r="BZ52" s="1254" t="s">
        <v>35</v>
      </c>
      <c r="CA52" s="1254" t="s">
        <v>35</v>
      </c>
      <c r="CB52" s="1254" t="s">
        <v>35</v>
      </c>
      <c r="CC52" s="2103"/>
      <c r="CD52" s="2103"/>
      <c r="CE52" s="2103"/>
      <c r="CF52" s="2103"/>
      <c r="CG52" s="2103"/>
      <c r="CH52" s="2103"/>
      <c r="CI52" s="2103"/>
      <c r="CJ52" s="2103"/>
      <c r="CK52" s="2103"/>
      <c r="CL52" s="2103"/>
      <c r="CM52" s="2103"/>
      <c r="CN52" s="2103"/>
      <c r="CO52" s="2103"/>
      <c r="CP52" s="2103"/>
      <c r="CQ52" s="2103"/>
      <c r="CR52" s="2103"/>
      <c r="CS52" s="2103"/>
      <c r="CT52" s="2103"/>
      <c r="CU52" s="2103"/>
      <c r="CV52" s="2103"/>
      <c r="CW52" s="2103"/>
      <c r="CX52" s="2103"/>
      <c r="CY52" s="2103"/>
      <c r="CZ52" s="2103"/>
    </row>
    <row r="53" s="130" customFormat="true" ht="15" customHeight="true" x14ac:dyDescent="0.2">
      <c r="A53" s="2448" t="s">
        <v>105</v>
      </c>
      <c r="B53" s="250" t="s">
        <v>100</v>
      </c>
      <c r="C53" s="1094" t="s">
        <v>35</v>
      </c>
      <c r="D53" s="1108" t="s">
        <v>35</v>
      </c>
      <c r="E53" s="1108" t="s">
        <v>35</v>
      </c>
      <c r="F53" s="1108" t="s">
        <v>35</v>
      </c>
      <c r="G53" s="1122" t="s">
        <v>35</v>
      </c>
      <c r="H53" s="1136" t="s">
        <v>35</v>
      </c>
      <c r="I53" s="1108" t="s">
        <v>35</v>
      </c>
      <c r="J53" s="1108" t="s">
        <v>35</v>
      </c>
      <c r="K53" s="1108" t="s">
        <v>35</v>
      </c>
      <c r="L53" s="1150" t="s">
        <v>35</v>
      </c>
      <c r="M53" s="1162" t="s">
        <v>35</v>
      </c>
      <c r="N53" s="1108" t="s">
        <v>35</v>
      </c>
      <c r="O53" s="1108" t="s">
        <v>35</v>
      </c>
      <c r="P53" s="1108" t="s">
        <v>35</v>
      </c>
      <c r="Q53" s="1122" t="s">
        <v>35</v>
      </c>
      <c r="R53" s="1136" t="s">
        <v>35</v>
      </c>
      <c r="S53" s="1108" t="s">
        <v>35</v>
      </c>
      <c r="T53" s="1108" t="s">
        <v>35</v>
      </c>
      <c r="U53" s="1108" t="s">
        <v>35</v>
      </c>
      <c r="V53" s="1108" t="s">
        <v>35</v>
      </c>
      <c r="W53" s="1108" t="s">
        <v>35</v>
      </c>
      <c r="X53" s="1108" t="s">
        <v>35</v>
      </c>
      <c r="Y53" s="1166" t="s">
        <v>35</v>
      </c>
      <c r="Z53" s="1166" t="s">
        <v>35</v>
      </c>
      <c r="AA53" s="1166" t="s">
        <v>35</v>
      </c>
      <c r="AB53" s="2059" t="s">
        <v>35</v>
      </c>
      <c r="AC53" s="2092"/>
      <c r="AD53" s="2092"/>
      <c r="AE53" s="2092"/>
      <c r="AF53" s="2092"/>
      <c r="AG53" s="2092"/>
      <c r="AH53" s="2092"/>
      <c r="AI53" s="2092"/>
      <c r="AJ53" s="2092"/>
      <c r="AK53" s="2092"/>
      <c r="AL53" s="2092"/>
      <c r="AM53" s="2092"/>
      <c r="AN53" s="2092"/>
      <c r="AO53" s="2092"/>
      <c r="AP53" s="2092"/>
      <c r="AQ53" s="2092"/>
      <c r="AR53" s="2092"/>
      <c r="AS53" s="2092"/>
      <c r="AT53" s="2092"/>
      <c r="AU53" s="2092"/>
      <c r="AV53" s="2092"/>
      <c r="AW53" s="2092"/>
      <c r="AX53" s="2092"/>
      <c r="AY53" s="2092"/>
      <c r="AZ53" s="215"/>
      <c r="BA53" s="2462" t="s">
        <v>105</v>
      </c>
      <c r="BB53" s="151" t="s">
        <v>100</v>
      </c>
      <c r="BC53" s="1172" t="s">
        <v>35</v>
      </c>
      <c r="BD53" s="1192" t="s">
        <v>35</v>
      </c>
      <c r="BE53" s="1192" t="s">
        <v>35</v>
      </c>
      <c r="BF53" s="1192" t="s">
        <v>35</v>
      </c>
      <c r="BG53" s="1213" t="s">
        <v>35</v>
      </c>
      <c r="BH53" s="1234" t="s">
        <v>35</v>
      </c>
      <c r="BI53" s="1192" t="s">
        <v>35</v>
      </c>
      <c r="BJ53" s="1192" t="s">
        <v>35</v>
      </c>
      <c r="BK53" s="1192" t="s">
        <v>35</v>
      </c>
      <c r="BL53" s="1213" t="s">
        <v>35</v>
      </c>
      <c r="BM53" s="1234" t="s">
        <v>35</v>
      </c>
      <c r="BN53" s="1192" t="s">
        <v>35</v>
      </c>
      <c r="BO53" s="1192" t="s">
        <v>35</v>
      </c>
      <c r="BP53" s="1192" t="s">
        <v>35</v>
      </c>
      <c r="BQ53" s="1213" t="s">
        <v>35</v>
      </c>
      <c r="BR53" s="1234" t="s">
        <v>35</v>
      </c>
      <c r="BS53" s="1192" t="s">
        <v>35</v>
      </c>
      <c r="BT53" s="1192" t="s">
        <v>35</v>
      </c>
      <c r="BU53" s="1192" t="s">
        <v>35</v>
      </c>
      <c r="BV53" s="1192" t="s">
        <v>35</v>
      </c>
      <c r="BW53" s="1192" t="s">
        <v>35</v>
      </c>
      <c r="BX53" s="1192" t="s">
        <v>35</v>
      </c>
      <c r="BY53" s="1254" t="s">
        <v>35</v>
      </c>
      <c r="BZ53" s="1254" t="s">
        <v>35</v>
      </c>
      <c r="CA53" s="1254" t="s">
        <v>35</v>
      </c>
      <c r="CB53" s="1254" t="s">
        <v>35</v>
      </c>
      <c r="CC53" s="2103"/>
      <c r="CD53" s="2103"/>
      <c r="CE53" s="2103"/>
      <c r="CF53" s="2103"/>
      <c r="CG53" s="2103"/>
      <c r="CH53" s="2103"/>
      <c r="CI53" s="2103"/>
      <c r="CJ53" s="2103"/>
      <c r="CK53" s="2103"/>
      <c r="CL53" s="2103"/>
      <c r="CM53" s="2103"/>
      <c r="CN53" s="2103"/>
      <c r="CO53" s="2103"/>
      <c r="CP53" s="2103"/>
      <c r="CQ53" s="2103"/>
      <c r="CR53" s="2103"/>
      <c r="CS53" s="2103"/>
      <c r="CT53" s="2103"/>
      <c r="CU53" s="2103"/>
      <c r="CV53" s="2103"/>
      <c r="CW53" s="2103"/>
      <c r="CX53" s="2103"/>
      <c r="CY53" s="2103"/>
      <c r="CZ53" s="2103"/>
    </row>
    <row r="54" s="130" customFormat="true" ht="15" customHeight="true" x14ac:dyDescent="0.2">
      <c r="A54" s="2448"/>
      <c r="B54" s="250" t="s">
        <v>99</v>
      </c>
      <c r="C54" s="1094" t="s">
        <v>35</v>
      </c>
      <c r="D54" s="1108" t="s">
        <v>35</v>
      </c>
      <c r="E54" s="1108" t="s">
        <v>35</v>
      </c>
      <c r="F54" s="1108" t="s">
        <v>35</v>
      </c>
      <c r="G54" s="1122" t="s">
        <v>35</v>
      </c>
      <c r="H54" s="1136" t="s">
        <v>35</v>
      </c>
      <c r="I54" s="1108" t="s">
        <v>35</v>
      </c>
      <c r="J54" s="1108" t="s">
        <v>35</v>
      </c>
      <c r="K54" s="1108" t="s">
        <v>35</v>
      </c>
      <c r="L54" s="1150" t="s">
        <v>35</v>
      </c>
      <c r="M54" s="1162" t="s">
        <v>35</v>
      </c>
      <c r="N54" s="1108" t="s">
        <v>35</v>
      </c>
      <c r="O54" s="1108" t="s">
        <v>35</v>
      </c>
      <c r="P54" s="1108" t="s">
        <v>35</v>
      </c>
      <c r="Q54" s="1122" t="s">
        <v>35</v>
      </c>
      <c r="R54" s="1136" t="s">
        <v>35</v>
      </c>
      <c r="S54" s="1108" t="s">
        <v>35</v>
      </c>
      <c r="T54" s="1108" t="s">
        <v>35</v>
      </c>
      <c r="U54" s="1108" t="s">
        <v>35</v>
      </c>
      <c r="V54" s="1108" t="s">
        <v>35</v>
      </c>
      <c r="W54" s="1108" t="s">
        <v>35</v>
      </c>
      <c r="X54" s="1108" t="s">
        <v>35</v>
      </c>
      <c r="Y54" s="1166" t="s">
        <v>35</v>
      </c>
      <c r="Z54" s="1166" t="s">
        <v>35</v>
      </c>
      <c r="AA54" s="1166" t="s">
        <v>35</v>
      </c>
      <c r="AB54" s="2059" t="s">
        <v>35</v>
      </c>
      <c r="AC54" s="2092"/>
      <c r="AD54" s="2092"/>
      <c r="AE54" s="2092"/>
      <c r="AF54" s="2092"/>
      <c r="AG54" s="2092"/>
      <c r="AH54" s="2092"/>
      <c r="AI54" s="2092"/>
      <c r="AJ54" s="2092"/>
      <c r="AK54" s="2092"/>
      <c r="AL54" s="2092"/>
      <c r="AM54" s="2092"/>
      <c r="AN54" s="2092"/>
      <c r="AO54" s="2092"/>
      <c r="AP54" s="2092"/>
      <c r="AQ54" s="2092"/>
      <c r="AR54" s="2092"/>
      <c r="AS54" s="2092"/>
      <c r="AT54" s="2092"/>
      <c r="AU54" s="2092"/>
      <c r="AV54" s="2092"/>
      <c r="AW54" s="2092"/>
      <c r="AX54" s="2092"/>
      <c r="AY54" s="2092"/>
      <c r="AZ54" s="215"/>
      <c r="BA54" s="2462"/>
      <c r="BB54" s="151" t="s">
        <v>99</v>
      </c>
      <c r="BC54" s="1172" t="s">
        <v>35</v>
      </c>
      <c r="BD54" s="1192" t="s">
        <v>35</v>
      </c>
      <c r="BE54" s="1192" t="s">
        <v>35</v>
      </c>
      <c r="BF54" s="1192" t="s">
        <v>35</v>
      </c>
      <c r="BG54" s="1213" t="s">
        <v>35</v>
      </c>
      <c r="BH54" s="1234" t="s">
        <v>35</v>
      </c>
      <c r="BI54" s="1192" t="s">
        <v>35</v>
      </c>
      <c r="BJ54" s="1192" t="s">
        <v>35</v>
      </c>
      <c r="BK54" s="1192" t="s">
        <v>35</v>
      </c>
      <c r="BL54" s="1213" t="s">
        <v>35</v>
      </c>
      <c r="BM54" s="1234" t="s">
        <v>35</v>
      </c>
      <c r="BN54" s="1192" t="s">
        <v>35</v>
      </c>
      <c r="BO54" s="1192" t="s">
        <v>35</v>
      </c>
      <c r="BP54" s="1192" t="s">
        <v>35</v>
      </c>
      <c r="BQ54" s="1213" t="s">
        <v>35</v>
      </c>
      <c r="BR54" s="1234" t="s">
        <v>35</v>
      </c>
      <c r="BS54" s="1192" t="s">
        <v>35</v>
      </c>
      <c r="BT54" s="1192" t="s">
        <v>35</v>
      </c>
      <c r="BU54" s="1192" t="s">
        <v>35</v>
      </c>
      <c r="BV54" s="1192" t="s">
        <v>35</v>
      </c>
      <c r="BW54" s="1192" t="s">
        <v>35</v>
      </c>
      <c r="BX54" s="1192" t="s">
        <v>35</v>
      </c>
      <c r="BY54" s="1254" t="s">
        <v>35</v>
      </c>
      <c r="BZ54" s="1254" t="s">
        <v>35</v>
      </c>
      <c r="CA54" s="1254" t="s">
        <v>35</v>
      </c>
      <c r="CB54" s="1254" t="s">
        <v>35</v>
      </c>
      <c r="CC54" s="2103"/>
      <c r="CD54" s="2103"/>
      <c r="CE54" s="2103"/>
      <c r="CF54" s="2103"/>
      <c r="CG54" s="2103"/>
      <c r="CH54" s="2103"/>
      <c r="CI54" s="2103"/>
      <c r="CJ54" s="2103"/>
      <c r="CK54" s="2103"/>
      <c r="CL54" s="2103"/>
      <c r="CM54" s="2103"/>
      <c r="CN54" s="2103"/>
      <c r="CO54" s="2103"/>
      <c r="CP54" s="2103"/>
      <c r="CQ54" s="2103"/>
      <c r="CR54" s="2103"/>
      <c r="CS54" s="2103"/>
      <c r="CT54" s="2103"/>
      <c r="CU54" s="2103"/>
      <c r="CV54" s="2103"/>
      <c r="CW54" s="2103"/>
      <c r="CX54" s="2103"/>
      <c r="CY54" s="2103"/>
      <c r="CZ54" s="2103"/>
    </row>
    <row r="55" s="130" customFormat="true" ht="15" customHeight="true" x14ac:dyDescent="0.2">
      <c r="A55" s="2487"/>
      <c r="B55" s="251" t="s">
        <v>68</v>
      </c>
      <c r="C55" s="1097" t="s">
        <v>35</v>
      </c>
      <c r="D55" s="1111" t="s">
        <v>35</v>
      </c>
      <c r="E55" s="1111" t="s">
        <v>35</v>
      </c>
      <c r="F55" s="1111" t="s">
        <v>35</v>
      </c>
      <c r="G55" s="1125" t="s">
        <v>35</v>
      </c>
      <c r="H55" s="1139" t="s">
        <v>35</v>
      </c>
      <c r="I55" s="1111" t="s">
        <v>35</v>
      </c>
      <c r="J55" s="1111" t="s">
        <v>35</v>
      </c>
      <c r="K55" s="1111" t="s">
        <v>35</v>
      </c>
      <c r="L55" s="1153" t="s">
        <v>35</v>
      </c>
      <c r="M55" s="1164" t="s">
        <v>35</v>
      </c>
      <c r="N55" s="1111" t="s">
        <v>35</v>
      </c>
      <c r="O55" s="1111" t="s">
        <v>35</v>
      </c>
      <c r="P55" s="1111" t="s">
        <v>35</v>
      </c>
      <c r="Q55" s="1125" t="s">
        <v>35</v>
      </c>
      <c r="R55" s="2018" t="s">
        <v>35</v>
      </c>
      <c r="S55" s="2019" t="s">
        <v>35</v>
      </c>
      <c r="T55" s="2019" t="s">
        <v>35</v>
      </c>
      <c r="U55" s="2019" t="s">
        <v>35</v>
      </c>
      <c r="V55" s="2019" t="s">
        <v>35</v>
      </c>
      <c r="W55" s="2019" t="s">
        <v>35</v>
      </c>
      <c r="X55" s="2019" t="s">
        <v>35</v>
      </c>
      <c r="Y55" s="2019" t="s">
        <v>35</v>
      </c>
      <c r="Z55" s="2019" t="s">
        <v>35</v>
      </c>
      <c r="AA55" s="2019" t="s">
        <v>35</v>
      </c>
      <c r="AB55" s="2061" t="s">
        <v>35</v>
      </c>
      <c r="AC55" s="2093"/>
      <c r="AD55" s="2093"/>
      <c r="AE55" s="2093"/>
      <c r="AF55" s="2093"/>
      <c r="AG55" s="2093"/>
      <c r="AH55" s="2093"/>
      <c r="AI55" s="2093"/>
      <c r="AJ55" s="2093"/>
      <c r="AK55" s="2093"/>
      <c r="AL55" s="2093"/>
      <c r="AM55" s="2093"/>
      <c r="AN55" s="2093"/>
      <c r="AO55" s="2093"/>
      <c r="AP55" s="2093"/>
      <c r="AQ55" s="2093"/>
      <c r="AR55" s="2093"/>
      <c r="AS55" s="2093"/>
      <c r="AT55" s="2093"/>
      <c r="AU55" s="2093"/>
      <c r="AV55" s="2093"/>
      <c r="AW55" s="2093"/>
      <c r="AX55" s="2093"/>
      <c r="AY55" s="2093"/>
      <c r="AZ55" s="215"/>
      <c r="BA55" s="2488"/>
      <c r="BB55" s="152" t="s">
        <v>68</v>
      </c>
      <c r="BC55" s="1173" t="s">
        <v>35</v>
      </c>
      <c r="BD55" s="1193" t="s">
        <v>35</v>
      </c>
      <c r="BE55" s="1193" t="s">
        <v>35</v>
      </c>
      <c r="BF55" s="1193" t="s">
        <v>35</v>
      </c>
      <c r="BG55" s="1214" t="s">
        <v>35</v>
      </c>
      <c r="BH55" s="1235" t="s">
        <v>35</v>
      </c>
      <c r="BI55" s="1193" t="s">
        <v>35</v>
      </c>
      <c r="BJ55" s="1193" t="s">
        <v>35</v>
      </c>
      <c r="BK55" s="1193" t="s">
        <v>35</v>
      </c>
      <c r="BL55" s="1214" t="s">
        <v>35</v>
      </c>
      <c r="BM55" s="1235" t="s">
        <v>35</v>
      </c>
      <c r="BN55" s="1193" t="s">
        <v>35</v>
      </c>
      <c r="BO55" s="1193" t="s">
        <v>35</v>
      </c>
      <c r="BP55" s="1193" t="s">
        <v>35</v>
      </c>
      <c r="BQ55" s="1214" t="s">
        <v>35</v>
      </c>
      <c r="BR55" s="2020" t="s">
        <v>35</v>
      </c>
      <c r="BS55" s="2021" t="s">
        <v>35</v>
      </c>
      <c r="BT55" s="2021" t="s">
        <v>35</v>
      </c>
      <c r="BU55" s="2021" t="s">
        <v>35</v>
      </c>
      <c r="BV55" s="2021" t="s">
        <v>35</v>
      </c>
      <c r="BW55" s="2021" t="s">
        <v>35</v>
      </c>
      <c r="BX55" s="2021" t="s">
        <v>35</v>
      </c>
      <c r="BY55" s="2021" t="s">
        <v>35</v>
      </c>
      <c r="BZ55" s="1270" t="s">
        <v>35</v>
      </c>
      <c r="CA55" s="1270" t="s">
        <v>35</v>
      </c>
      <c r="CB55" s="1270" t="s">
        <v>35</v>
      </c>
      <c r="CC55" s="2104"/>
      <c r="CD55" s="2104"/>
      <c r="CE55" s="2104"/>
      <c r="CF55" s="2104"/>
      <c r="CG55" s="2104"/>
      <c r="CH55" s="2104"/>
      <c r="CI55" s="2104"/>
      <c r="CJ55" s="2104"/>
      <c r="CK55" s="2104"/>
      <c r="CL55" s="2104"/>
      <c r="CM55" s="2104"/>
      <c r="CN55" s="2104"/>
      <c r="CO55" s="2104"/>
      <c r="CP55" s="2104"/>
      <c r="CQ55" s="2104"/>
      <c r="CR55" s="2104"/>
      <c r="CS55" s="2104"/>
      <c r="CT55" s="2104"/>
      <c r="CU55" s="2104"/>
      <c r="CV55" s="2104"/>
      <c r="CW55" s="2104"/>
      <c r="CX55" s="2104"/>
      <c r="CY55" s="2104"/>
      <c r="CZ55" s="2104"/>
    </row>
    <row r="56" s="399" customFormat="true" ht="15" customHeight="true" x14ac:dyDescent="0.2">
      <c r="A56" s="132"/>
      <c r="B56" s="185"/>
      <c r="C56" s="2449" t="s">
        <v>114</v>
      </c>
      <c r="D56" s="2450"/>
      <c r="E56" s="2450"/>
      <c r="F56" s="2450"/>
      <c r="G56" s="2451"/>
      <c r="H56" s="2662" t="s">
        <v>38</v>
      </c>
      <c r="I56" s="2663"/>
      <c r="J56" s="2663"/>
      <c r="K56" s="2663"/>
      <c r="L56" s="2664"/>
      <c r="M56" s="2665" t="s">
        <v>37</v>
      </c>
      <c r="N56" s="2663"/>
      <c r="O56" s="2663"/>
      <c r="P56" s="2663"/>
      <c r="Q56" s="2664"/>
      <c r="R56" s="2175" t="s">
        <v>137</v>
      </c>
      <c r="S56" s="2183"/>
      <c r="T56" s="2183"/>
      <c r="U56" s="2183"/>
      <c r="V56" s="2183"/>
      <c r="W56" s="2183"/>
      <c r="X56" s="2183"/>
      <c r="Y56" s="2183"/>
      <c r="Z56" s="2183"/>
      <c r="AA56" s="2183"/>
      <c r="AB56" s="2184"/>
      <c r="AC56" s="615"/>
      <c r="AD56" s="615"/>
      <c r="AE56" s="615"/>
      <c r="AF56" s="615"/>
      <c r="AG56" s="615"/>
      <c r="AH56" s="615"/>
      <c r="AI56" s="615"/>
      <c r="AJ56" s="615"/>
      <c r="AK56" s="615"/>
      <c r="AL56" s="615"/>
      <c r="AM56" s="615"/>
      <c r="AN56" s="615"/>
      <c r="AO56" s="615"/>
      <c r="AP56" s="615"/>
      <c r="AQ56" s="615"/>
      <c r="AR56" s="615"/>
      <c r="AS56" s="615"/>
      <c r="AT56" s="615"/>
      <c r="AU56" s="615"/>
      <c r="AV56" s="615"/>
      <c r="AW56" s="615"/>
      <c r="AX56" s="615"/>
      <c r="AY56" s="615"/>
      <c r="AZ56" s="216"/>
      <c r="BA56" s="217" t="s">
        <v>128</v>
      </c>
      <c r="BB56" s="115" t="s">
        <v>95</v>
      </c>
      <c r="BC56" s="2501" t="s">
        <v>114</v>
      </c>
      <c r="BD56" s="2502"/>
      <c r="BE56" s="2502"/>
      <c r="BF56" s="2502"/>
      <c r="BG56" s="2503"/>
      <c r="BH56" s="2504" t="s">
        <v>38</v>
      </c>
      <c r="BI56" s="2502"/>
      <c r="BJ56" s="2502"/>
      <c r="BK56" s="2502"/>
      <c r="BL56" s="2503"/>
      <c r="BM56" s="2504" t="s">
        <v>37</v>
      </c>
      <c r="BN56" s="2502"/>
      <c r="BO56" s="2502"/>
      <c r="BP56" s="2502"/>
      <c r="BQ56" s="2505"/>
      <c r="BR56" s="2015"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9" customFormat="true" ht="36" x14ac:dyDescent="0.2">
      <c r="A57" s="186" t="s">
        <v>69</v>
      </c>
      <c r="B57" s="244"/>
      <c r="C57" s="275" t="s">
        <v>0</v>
      </c>
      <c r="D57" s="276" t="s">
        <v>1</v>
      </c>
      <c r="E57" s="276" t="s">
        <v>2</v>
      </c>
      <c r="F57" s="276" t="s">
        <v>3</v>
      </c>
      <c r="G57" s="277" t="s">
        <v>4</v>
      </c>
      <c r="H57" s="1542" t="s">
        <v>0</v>
      </c>
      <c r="I57" s="1506" t="s">
        <v>1</v>
      </c>
      <c r="J57" s="1506" t="s">
        <v>2</v>
      </c>
      <c r="K57" s="1506" t="s">
        <v>3</v>
      </c>
      <c r="L57" s="1507" t="s">
        <v>4</v>
      </c>
      <c r="M57" s="1532" t="s">
        <v>0</v>
      </c>
      <c r="N57" s="1506" t="s">
        <v>1</v>
      </c>
      <c r="O57" s="1506" t="s">
        <v>2</v>
      </c>
      <c r="P57" s="1506" t="s">
        <v>3</v>
      </c>
      <c r="Q57" s="1552" t="s">
        <v>4</v>
      </c>
      <c r="R57" s="1542" t="s">
        <v>331</v>
      </c>
      <c r="S57" s="1506" t="s">
        <v>332</v>
      </c>
      <c r="T57" s="1506" t="s">
        <v>333</v>
      </c>
      <c r="U57" s="1506" t="s">
        <v>334</v>
      </c>
      <c r="V57" s="1506" t="s">
        <v>335</v>
      </c>
      <c r="W57" s="1506" t="s">
        <v>336</v>
      </c>
      <c r="X57" s="1506" t="s">
        <v>337</v>
      </c>
      <c r="Y57" s="1506" t="s">
        <v>338</v>
      </c>
      <c r="Z57" s="1506" t="s">
        <v>339</v>
      </c>
      <c r="AA57" s="1506" t="s">
        <v>340</v>
      </c>
      <c r="AB57" s="1508" t="s">
        <v>341</v>
      </c>
      <c r="AC57" s="615"/>
      <c r="AD57" s="615"/>
      <c r="AE57" s="615"/>
      <c r="AF57" s="615"/>
      <c r="AG57" s="615"/>
      <c r="AH57" s="615"/>
      <c r="AI57" s="615"/>
      <c r="AJ57" s="615"/>
      <c r="AK57" s="615"/>
      <c r="AL57" s="615"/>
      <c r="AM57" s="615"/>
      <c r="AN57" s="615"/>
      <c r="AO57" s="615"/>
      <c r="AP57" s="615"/>
      <c r="AQ57" s="615"/>
      <c r="AR57" s="615"/>
      <c r="AS57" s="615"/>
      <c r="AT57" s="615"/>
      <c r="AU57" s="615"/>
      <c r="AV57" s="615"/>
      <c r="AW57" s="615"/>
      <c r="AX57" s="615"/>
      <c r="AY57" s="615"/>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331</v>
      </c>
      <c r="BS57" s="170" t="s">
        <v>332</v>
      </c>
      <c r="BT57" s="170" t="s">
        <v>333</v>
      </c>
      <c r="BU57" s="170" t="s">
        <v>334</v>
      </c>
      <c r="BV57" s="170" t="s">
        <v>335</v>
      </c>
      <c r="BW57" s="170" t="s">
        <v>336</v>
      </c>
      <c r="BX57" s="170" t="s">
        <v>337</v>
      </c>
      <c r="BY57" s="171" t="s">
        <v>338</v>
      </c>
      <c r="BZ57" s="171" t="s">
        <v>339</v>
      </c>
      <c r="CA57" s="171" t="s">
        <v>340</v>
      </c>
      <c r="CB57" s="171" t="s">
        <v>341</v>
      </c>
      <c r="CC57" s="2105"/>
      <c r="CD57" s="2105"/>
      <c r="CE57" s="2105"/>
      <c r="CF57" s="2105"/>
      <c r="CG57" s="2105"/>
      <c r="CH57" s="2105"/>
      <c r="CI57" s="2105"/>
      <c r="CJ57" s="2105"/>
      <c r="CK57" s="2105"/>
      <c r="CL57" s="2105"/>
      <c r="CM57" s="2105"/>
      <c r="CN57" s="2105"/>
      <c r="CO57" s="2105"/>
      <c r="CP57" s="2105"/>
      <c r="CQ57" s="2105"/>
      <c r="CR57" s="2105"/>
      <c r="CS57" s="2105"/>
      <c r="CT57" s="2105"/>
      <c r="CU57" s="2105"/>
      <c r="CV57" s="2105"/>
      <c r="CW57" s="2105"/>
      <c r="CX57" s="2105"/>
      <c r="CY57" s="2105"/>
      <c r="CZ57" s="2105"/>
    </row>
    <row r="58" s="399" customFormat="true" ht="15" customHeight="true" x14ac:dyDescent="0.2">
      <c r="A58" s="2660" t="s">
        <v>342</v>
      </c>
      <c r="B58" s="1724" t="s">
        <v>343</v>
      </c>
      <c r="C58" s="1611">
        <v>4.0335665668308894E-2</v>
      </c>
      <c r="D58" s="1612">
        <v>0.28613014173634055</v>
      </c>
      <c r="E58" s="1612">
        <v>0.78295119014360881</v>
      </c>
      <c r="F58" s="1612">
        <v>1.5782903510755109</v>
      </c>
      <c r="G58" s="1613">
        <v>3.912496804320817</v>
      </c>
      <c r="H58" s="1614">
        <v>0.8406828697726233</v>
      </c>
      <c r="I58" s="1612">
        <v>2.353456478769699</v>
      </c>
      <c r="J58" s="1612">
        <v>1.6399918525355404</v>
      </c>
      <c r="K58" s="1612">
        <v>4.5893762476332256</v>
      </c>
      <c r="L58" s="1615">
        <v>4.6966006590235549</v>
      </c>
      <c r="M58" s="1616">
        <v>0</v>
      </c>
      <c r="N58" s="1612">
        <v>9.2002686554269686E-2</v>
      </c>
      <c r="O58" s="1612">
        <v>0.32442156826036572</v>
      </c>
      <c r="P58" s="1612">
        <v>0.48232853684189891</v>
      </c>
      <c r="Q58" s="1613">
        <v>0.67191424205997707</v>
      </c>
      <c r="R58" s="1614">
        <v>2.319664979841968</v>
      </c>
      <c r="S58" s="1612">
        <v>0.21603018307095137</v>
      </c>
      <c r="T58" s="1612">
        <v>8.747166241308138E-2</v>
      </c>
      <c r="U58" s="1612">
        <v>0.38922504560263521</v>
      </c>
      <c r="V58" s="1612">
        <v>0.25958421867062814</v>
      </c>
      <c r="W58" s="1612">
        <v>0.69847070943883061</v>
      </c>
      <c r="X58" s="1612">
        <v>0.45803751918846741</v>
      </c>
      <c r="Y58" s="1612">
        <v>0.16051146016853712</v>
      </c>
      <c r="Z58" s="1612">
        <v>0.67437536066167136</v>
      </c>
      <c r="AA58" s="1612">
        <v>3.0845690721387853</v>
      </c>
      <c r="AB58" s="2197">
        <v>1.4688029128180842</v>
      </c>
      <c r="AC58" s="615"/>
      <c r="AD58" s="615"/>
      <c r="AE58" s="615"/>
      <c r="AF58" s="615"/>
      <c r="AG58" s="615"/>
      <c r="AH58" s="615"/>
      <c r="AI58" s="615"/>
      <c r="AJ58" s="615"/>
      <c r="AK58" s="615"/>
      <c r="AL58" s="615"/>
      <c r="AM58" s="615"/>
      <c r="AN58" s="615"/>
      <c r="AO58" s="615"/>
      <c r="AP58" s="615"/>
      <c r="AQ58" s="615"/>
      <c r="AR58" s="615"/>
      <c r="AS58" s="615"/>
      <c r="AT58" s="615"/>
      <c r="AU58" s="615"/>
      <c r="AV58" s="615"/>
      <c r="AW58" s="615"/>
      <c r="AX58" s="615"/>
      <c r="AY58" s="615"/>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2106"/>
      <c r="CD58" s="2106"/>
      <c r="CE58" s="2106"/>
      <c r="CF58" s="2106"/>
      <c r="CG58" s="2106"/>
      <c r="CH58" s="2106"/>
      <c r="CI58" s="2106"/>
      <c r="CJ58" s="2106"/>
      <c r="CK58" s="2106"/>
      <c r="CL58" s="2106"/>
      <c r="CM58" s="2106"/>
      <c r="CN58" s="2106"/>
      <c r="CO58" s="2106"/>
      <c r="CP58" s="2106"/>
      <c r="CQ58" s="2106"/>
      <c r="CR58" s="2106"/>
      <c r="CS58" s="2106"/>
      <c r="CT58" s="2106"/>
      <c r="CU58" s="2106"/>
      <c r="CV58" s="2106"/>
      <c r="CW58" s="2106"/>
      <c r="CX58" s="2106"/>
      <c r="CY58" s="2106"/>
      <c r="CZ58" s="2106"/>
    </row>
    <row r="59" s="399" customFormat="true" ht="15" customHeight="true" x14ac:dyDescent="0.2">
      <c r="A59" s="2661"/>
      <c r="B59" s="1725" t="s">
        <v>344</v>
      </c>
      <c r="C59" s="1617">
        <v>0.4627817760928607</v>
      </c>
      <c r="D59" s="1618">
        <v>0.62328555860439394</v>
      </c>
      <c r="E59" s="1618">
        <v>3.55598713842492</v>
      </c>
      <c r="F59" s="1618">
        <v>4.7099317174046185</v>
      </c>
      <c r="G59" s="1619">
        <v>6.3144940270216052</v>
      </c>
      <c r="H59" s="1620">
        <v>3.0872533753911835</v>
      </c>
      <c r="I59" s="1618">
        <v>3.5977862279713251</v>
      </c>
      <c r="J59" s="1618">
        <v>3.7435192284648036</v>
      </c>
      <c r="K59" s="1618">
        <v>5.6781743454057088</v>
      </c>
      <c r="L59" s="1621">
        <v>6.8889552072490634</v>
      </c>
      <c r="M59" s="1622">
        <v>0.41604214011695267</v>
      </c>
      <c r="N59" s="1618">
        <v>0.52622012356595094</v>
      </c>
      <c r="O59" s="1618">
        <v>0.56059974874073171</v>
      </c>
      <c r="P59" s="1618">
        <v>2.9509894950919566</v>
      </c>
      <c r="Q59" s="1619">
        <v>6.3068781592981873</v>
      </c>
      <c r="R59" s="1620">
        <v>3.7052072371806388</v>
      </c>
      <c r="S59" s="1618">
        <v>2.0571222511475016</v>
      </c>
      <c r="T59" s="1618">
        <v>1.0266015116668104</v>
      </c>
      <c r="U59" s="1618">
        <v>3.9174952612123692</v>
      </c>
      <c r="V59" s="1618">
        <v>0.84957320387864887</v>
      </c>
      <c r="W59" s="1618">
        <v>6.4217587873084101</v>
      </c>
      <c r="X59" s="1618">
        <v>1.7071777036467628</v>
      </c>
      <c r="Y59" s="1618">
        <v>1.6616786808919253</v>
      </c>
      <c r="Z59" s="1618">
        <v>2.1947138679542593</v>
      </c>
      <c r="AA59" s="1618">
        <v>6.5149224650852213</v>
      </c>
      <c r="AB59" s="2198">
        <v>2.0085563975683178</v>
      </c>
      <c r="AC59" s="615"/>
      <c r="AD59" s="615"/>
      <c r="AE59" s="615"/>
      <c r="AF59" s="615"/>
      <c r="AG59" s="615"/>
      <c r="AH59" s="615"/>
      <c r="AI59" s="615"/>
      <c r="AJ59" s="615"/>
      <c r="AK59" s="615"/>
      <c r="AL59" s="615"/>
      <c r="AM59" s="615"/>
      <c r="AN59" s="615"/>
      <c r="AO59" s="615"/>
      <c r="AP59" s="615"/>
      <c r="AQ59" s="615"/>
      <c r="AR59" s="615"/>
      <c r="AS59" s="615"/>
      <c r="AT59" s="615"/>
      <c r="AU59" s="615"/>
      <c r="AV59" s="615"/>
      <c r="AW59" s="615"/>
      <c r="AX59" s="615"/>
      <c r="AY59" s="615"/>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2107"/>
      <c r="CD59" s="2107"/>
      <c r="CE59" s="2107"/>
      <c r="CF59" s="2107"/>
      <c r="CG59" s="2107"/>
      <c r="CH59" s="2107"/>
      <c r="CI59" s="2107"/>
      <c r="CJ59" s="2107"/>
      <c r="CK59" s="2107"/>
      <c r="CL59" s="2107"/>
      <c r="CM59" s="2107"/>
      <c r="CN59" s="2107"/>
      <c r="CO59" s="2107"/>
      <c r="CP59" s="2107"/>
      <c r="CQ59" s="2107"/>
      <c r="CR59" s="2107"/>
      <c r="CS59" s="2107"/>
      <c r="CT59" s="2107"/>
      <c r="CU59" s="2107"/>
      <c r="CV59" s="2107"/>
      <c r="CW59" s="2107"/>
      <c r="CX59" s="2107"/>
      <c r="CY59" s="2107"/>
      <c r="CZ59" s="2107"/>
    </row>
    <row r="60" s="399" customFormat="true" ht="15" customHeight="true" x14ac:dyDescent="0.2">
      <c r="A60" s="2661"/>
      <c r="B60" s="1725" t="s">
        <v>345</v>
      </c>
      <c r="C60" s="1617">
        <v>0.80943813404417575</v>
      </c>
      <c r="D60" s="1618">
        <v>2.0464984405194349</v>
      </c>
      <c r="E60" s="1618">
        <v>6.0715053498303657</v>
      </c>
      <c r="F60" s="1618">
        <v>10.54832446829071</v>
      </c>
      <c r="G60" s="1619">
        <v>4.2798401498940972</v>
      </c>
      <c r="H60" s="1620">
        <v>11.167738061394701</v>
      </c>
      <c r="I60" s="1618">
        <v>12.493086493785304</v>
      </c>
      <c r="J60" s="1618">
        <v>10.668998166056083</v>
      </c>
      <c r="K60" s="1618">
        <v>6.4866943904246579</v>
      </c>
      <c r="L60" s="1621">
        <v>1.2936651337366107</v>
      </c>
      <c r="M60" s="1622">
        <v>0.65880460383962547</v>
      </c>
      <c r="N60" s="1618">
        <v>1.4102724725767866</v>
      </c>
      <c r="O60" s="1618">
        <v>1.2346195317331077</v>
      </c>
      <c r="P60" s="1618">
        <v>2.5433514536587003</v>
      </c>
      <c r="Q60" s="1619">
        <v>5.6082328618095767</v>
      </c>
      <c r="R60" s="1620">
        <v>6.7150623990800877</v>
      </c>
      <c r="S60" s="1618">
        <v>3.7317429109741931</v>
      </c>
      <c r="T60" s="1618">
        <v>3.1625178732610815</v>
      </c>
      <c r="U60" s="1618">
        <v>5.9809537470420029</v>
      </c>
      <c r="V60" s="1618">
        <v>3.5858480447518097</v>
      </c>
      <c r="W60" s="1618">
        <v>3.2984016595676047</v>
      </c>
      <c r="X60" s="1618">
        <v>1.4659355667608394</v>
      </c>
      <c r="Y60" s="1618">
        <v>2.1256526068617134</v>
      </c>
      <c r="Z60" s="1618">
        <v>1.7561095653114409</v>
      </c>
      <c r="AA60" s="1618">
        <v>7.7359305411806707</v>
      </c>
      <c r="AB60" s="2198">
        <v>2.1604154213757338</v>
      </c>
      <c r="AC60" s="615"/>
      <c r="AD60" s="615"/>
      <c r="AE60" s="615"/>
      <c r="AF60" s="615"/>
      <c r="AG60" s="615"/>
      <c r="AH60" s="615"/>
      <c r="AI60" s="615"/>
      <c r="AJ60" s="615"/>
      <c r="AK60" s="615"/>
      <c r="AL60" s="615"/>
      <c r="AM60" s="615"/>
      <c r="AN60" s="615"/>
      <c r="AO60" s="615"/>
      <c r="AP60" s="615"/>
      <c r="AQ60" s="615"/>
      <c r="AR60" s="615"/>
      <c r="AS60" s="615"/>
      <c r="AT60" s="615"/>
      <c r="AU60" s="615"/>
      <c r="AV60" s="615"/>
      <c r="AW60" s="615"/>
      <c r="AX60" s="615"/>
      <c r="AY60" s="615"/>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2107"/>
      <c r="CD60" s="2107"/>
      <c r="CE60" s="2107"/>
      <c r="CF60" s="2107"/>
      <c r="CG60" s="2107"/>
      <c r="CH60" s="2107"/>
      <c r="CI60" s="2107"/>
      <c r="CJ60" s="2107"/>
      <c r="CK60" s="2107"/>
      <c r="CL60" s="2107"/>
      <c r="CM60" s="2107"/>
      <c r="CN60" s="2107"/>
      <c r="CO60" s="2107"/>
      <c r="CP60" s="2107"/>
      <c r="CQ60" s="2107"/>
      <c r="CR60" s="2107"/>
      <c r="CS60" s="2107"/>
      <c r="CT60" s="2107"/>
      <c r="CU60" s="2107"/>
      <c r="CV60" s="2107"/>
      <c r="CW60" s="2107"/>
      <c r="CX60" s="2107"/>
      <c r="CY60" s="2107"/>
      <c r="CZ60" s="2107"/>
    </row>
    <row r="61" s="399" customFormat="true" ht="15" customHeight="true" x14ac:dyDescent="0.2">
      <c r="A61" s="2661"/>
      <c r="B61" s="1725" t="s">
        <v>346</v>
      </c>
      <c r="C61" s="1617">
        <v>14.801014473331598</v>
      </c>
      <c r="D61" s="1618">
        <v>20.275528278654122</v>
      </c>
      <c r="E61" s="1618">
        <v>31.522550937056614</v>
      </c>
      <c r="F61" s="1618">
        <v>27.240699941735951</v>
      </c>
      <c r="G61" s="1619">
        <v>10.565800794987458</v>
      </c>
      <c r="H61" s="1620">
        <v>32.966510465440741</v>
      </c>
      <c r="I61" s="1618">
        <v>29.581849358599392</v>
      </c>
      <c r="J61" s="1618">
        <v>22.199597013008422</v>
      </c>
      <c r="K61" s="1618">
        <v>12.41080556382818</v>
      </c>
      <c r="L61" s="1621">
        <v>5.3848355161005506</v>
      </c>
      <c r="M61" s="1622">
        <v>14.137661079883218</v>
      </c>
      <c r="N61" s="1618">
        <v>15.472821157116057</v>
      </c>
      <c r="O61" s="1618">
        <v>19.367950535229802</v>
      </c>
      <c r="P61" s="1618">
        <v>29.143384940886051</v>
      </c>
      <c r="Q61" s="1619">
        <v>27.516678949084451</v>
      </c>
      <c r="R61" s="1620">
        <v>20.861148945140506</v>
      </c>
      <c r="S61" s="1618">
        <v>15.533364572252204</v>
      </c>
      <c r="T61" s="1618">
        <v>32.862108215853773</v>
      </c>
      <c r="U61" s="1618">
        <v>24.035681407362645</v>
      </c>
      <c r="V61" s="1618">
        <v>12.853280335306867</v>
      </c>
      <c r="W61" s="1618">
        <v>34.899753733664348</v>
      </c>
      <c r="X61" s="1618">
        <v>24.01949943622812</v>
      </c>
      <c r="Y61" s="1618">
        <v>21.153539081915302</v>
      </c>
      <c r="Z61" s="1618">
        <v>19.885678967249344</v>
      </c>
      <c r="AA61" s="1618">
        <v>15.925696359381918</v>
      </c>
      <c r="AB61" s="2198">
        <v>24.013681037929491</v>
      </c>
      <c r="AC61" s="615"/>
      <c r="AD61" s="615"/>
      <c r="AE61" s="615"/>
      <c r="AF61" s="615"/>
      <c r="AG61" s="615"/>
      <c r="AH61" s="615"/>
      <c r="AI61" s="615"/>
      <c r="AJ61" s="615"/>
      <c r="AK61" s="615"/>
      <c r="AL61" s="615"/>
      <c r="AM61" s="615"/>
      <c r="AN61" s="615"/>
      <c r="AO61" s="615"/>
      <c r="AP61" s="615"/>
      <c r="AQ61" s="615"/>
      <c r="AR61" s="615"/>
      <c r="AS61" s="615"/>
      <c r="AT61" s="615"/>
      <c r="AU61" s="615"/>
      <c r="AV61" s="615"/>
      <c r="AW61" s="615"/>
      <c r="AX61" s="615"/>
      <c r="AY61" s="615"/>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2107"/>
      <c r="CD61" s="2107"/>
      <c r="CE61" s="2107"/>
      <c r="CF61" s="2107"/>
      <c r="CG61" s="2107"/>
      <c r="CH61" s="2107"/>
      <c r="CI61" s="2107"/>
      <c r="CJ61" s="2107"/>
      <c r="CK61" s="2107"/>
      <c r="CL61" s="2107"/>
      <c r="CM61" s="2107"/>
      <c r="CN61" s="2107"/>
      <c r="CO61" s="2107"/>
      <c r="CP61" s="2107"/>
      <c r="CQ61" s="2107"/>
      <c r="CR61" s="2107"/>
      <c r="CS61" s="2107"/>
      <c r="CT61" s="2107"/>
      <c r="CU61" s="2107"/>
      <c r="CV61" s="2107"/>
      <c r="CW61" s="2107"/>
      <c r="CX61" s="2107"/>
      <c r="CY61" s="2107"/>
      <c r="CZ61" s="2107"/>
    </row>
    <row r="62" s="399" customFormat="true" ht="15" customHeight="true" x14ac:dyDescent="0.2">
      <c r="A62" s="2661"/>
      <c r="B62" s="1725" t="s">
        <v>347</v>
      </c>
      <c r="C62" s="1617">
        <v>0.23305868245015446</v>
      </c>
      <c r="D62" s="1618">
        <v>0.77579880567226878</v>
      </c>
      <c r="E62" s="1618">
        <v>1.1940300619580582</v>
      </c>
      <c r="F62" s="1618">
        <v>1.2570536756819974</v>
      </c>
      <c r="G62" s="1619">
        <v>1.245785146139081</v>
      </c>
      <c r="H62" s="1620">
        <v>0.69263623310826772</v>
      </c>
      <c r="I62" s="1618">
        <v>0.59623529126647801</v>
      </c>
      <c r="J62" s="1618">
        <v>0.62770275946543597</v>
      </c>
      <c r="K62" s="1618">
        <v>0.60834132502613347</v>
      </c>
      <c r="L62" s="1621">
        <v>1.2065149445085235</v>
      </c>
      <c r="M62" s="1622">
        <v>0.19415371308014556</v>
      </c>
      <c r="N62" s="1618">
        <v>0.47594271891842194</v>
      </c>
      <c r="O62" s="1618">
        <v>0.70864001046195579</v>
      </c>
      <c r="P62" s="1618">
        <v>0.92886001379520289</v>
      </c>
      <c r="Q62" s="1619">
        <v>3.0480110937834213</v>
      </c>
      <c r="R62" s="1620">
        <v>1.1423294491084468</v>
      </c>
      <c r="S62" s="1618">
        <v>1.0740839486811651</v>
      </c>
      <c r="T62" s="1618">
        <v>0.87132783235546396</v>
      </c>
      <c r="U62" s="1618">
        <v>0.75293938466336585</v>
      </c>
      <c r="V62" s="1618">
        <v>0.15078981736892305</v>
      </c>
      <c r="W62" s="1618">
        <v>0.12272483752323654</v>
      </c>
      <c r="X62" s="1618">
        <v>0.5687388716404258</v>
      </c>
      <c r="Y62" s="1618">
        <v>1.8566425373165052</v>
      </c>
      <c r="Z62" s="1618">
        <v>0.17731036655578336</v>
      </c>
      <c r="AA62" s="1618">
        <v>1.2952692725468149</v>
      </c>
      <c r="AB62" s="2198">
        <v>0.86097002766016317</v>
      </c>
      <c r="AC62" s="615"/>
      <c r="AD62" s="615"/>
      <c r="AE62" s="615"/>
      <c r="AF62" s="615"/>
      <c r="AG62" s="615"/>
      <c r="AH62" s="615"/>
      <c r="AI62" s="615"/>
      <c r="AJ62" s="615"/>
      <c r="AK62" s="615"/>
      <c r="AL62" s="615"/>
      <c r="AM62" s="615"/>
      <c r="AN62" s="615"/>
      <c r="AO62" s="615"/>
      <c r="AP62" s="615"/>
      <c r="AQ62" s="615"/>
      <c r="AR62" s="615"/>
      <c r="AS62" s="615"/>
      <c r="AT62" s="615"/>
      <c r="AU62" s="615"/>
      <c r="AV62" s="615"/>
      <c r="AW62" s="615"/>
      <c r="AX62" s="615"/>
      <c r="AY62" s="615"/>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2107"/>
      <c r="CD62" s="2107"/>
      <c r="CE62" s="2107"/>
      <c r="CF62" s="2107"/>
      <c r="CG62" s="2107"/>
      <c r="CH62" s="2107"/>
      <c r="CI62" s="2107"/>
      <c r="CJ62" s="2107"/>
      <c r="CK62" s="2107"/>
      <c r="CL62" s="2107"/>
      <c r="CM62" s="2107"/>
      <c r="CN62" s="2107"/>
      <c r="CO62" s="2107"/>
      <c r="CP62" s="2107"/>
      <c r="CQ62" s="2107"/>
      <c r="CR62" s="2107"/>
      <c r="CS62" s="2107"/>
      <c r="CT62" s="2107"/>
      <c r="CU62" s="2107"/>
      <c r="CV62" s="2107"/>
      <c r="CW62" s="2107"/>
      <c r="CX62" s="2107"/>
      <c r="CY62" s="2107"/>
      <c r="CZ62" s="2107"/>
    </row>
    <row r="63" s="399" customFormat="true" ht="15" customHeight="true" x14ac:dyDescent="0.2">
      <c r="A63" s="2661"/>
      <c r="B63" s="1725" t="s">
        <v>348</v>
      </c>
      <c r="C63" s="1617">
        <v>5.2816738163534316</v>
      </c>
      <c r="D63" s="1618">
        <v>5.3937343620057971</v>
      </c>
      <c r="E63" s="1618">
        <v>5.4227790425395117</v>
      </c>
      <c r="F63" s="1618">
        <v>4.4074612762575001</v>
      </c>
      <c r="G63" s="1619">
        <v>1.0272433574068822</v>
      </c>
      <c r="H63" s="1620">
        <v>4.2072885236755697</v>
      </c>
      <c r="I63" s="1618">
        <v>5.1975330063585758</v>
      </c>
      <c r="J63" s="1618">
        <v>3.7079359657086655</v>
      </c>
      <c r="K63" s="1618">
        <v>1.4262277292753516</v>
      </c>
      <c r="L63" s="1621">
        <v>0.50577417865875873</v>
      </c>
      <c r="M63" s="1622">
        <v>5.4549143532594293</v>
      </c>
      <c r="N63" s="1618">
        <v>4.3558888197800032</v>
      </c>
      <c r="O63" s="1618">
        <v>4.9111591570044233</v>
      </c>
      <c r="P63" s="1618">
        <v>6.9787132377402372</v>
      </c>
      <c r="Q63" s="1619">
        <v>4.1777515821519442</v>
      </c>
      <c r="R63" s="1620">
        <v>2.6126936858253562</v>
      </c>
      <c r="S63" s="1618">
        <v>3.5262225914997627</v>
      </c>
      <c r="T63" s="1618">
        <v>3.7188250394241886</v>
      </c>
      <c r="U63" s="1618">
        <v>0.97496366857034877</v>
      </c>
      <c r="V63" s="1618">
        <v>0.63175364105265386</v>
      </c>
      <c r="W63" s="1618">
        <v>7.7724565272202213</v>
      </c>
      <c r="X63" s="1618">
        <v>9.0281459601488869</v>
      </c>
      <c r="Y63" s="1618">
        <v>15.312871557755942</v>
      </c>
      <c r="Z63" s="1618">
        <v>2.0689329029070591</v>
      </c>
      <c r="AA63" s="1618">
        <v>9.6327053276879919</v>
      </c>
      <c r="AB63" s="2198">
        <v>0.65002032233677143</v>
      </c>
      <c r="AC63" s="615"/>
      <c r="AD63" s="615"/>
      <c r="AE63" s="615"/>
      <c r="AF63" s="615"/>
      <c r="AG63" s="615"/>
      <c r="AH63" s="615"/>
      <c r="AI63" s="615"/>
      <c r="AJ63" s="615"/>
      <c r="AK63" s="615"/>
      <c r="AL63" s="615"/>
      <c r="AM63" s="615"/>
      <c r="AN63" s="615"/>
      <c r="AO63" s="615"/>
      <c r="AP63" s="615"/>
      <c r="AQ63" s="615"/>
      <c r="AR63" s="615"/>
      <c r="AS63" s="615"/>
      <c r="AT63" s="615"/>
      <c r="AU63" s="615"/>
      <c r="AV63" s="615"/>
      <c r="AW63" s="615"/>
      <c r="AX63" s="615"/>
      <c r="AY63" s="615"/>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2107"/>
      <c r="CD63" s="2107"/>
      <c r="CE63" s="2107"/>
      <c r="CF63" s="2107"/>
      <c r="CG63" s="2107"/>
      <c r="CH63" s="2107"/>
      <c r="CI63" s="2107"/>
      <c r="CJ63" s="2107"/>
      <c r="CK63" s="2107"/>
      <c r="CL63" s="2107"/>
      <c r="CM63" s="2107"/>
      <c r="CN63" s="2107"/>
      <c r="CO63" s="2107"/>
      <c r="CP63" s="2107"/>
      <c r="CQ63" s="2107"/>
      <c r="CR63" s="2107"/>
      <c r="CS63" s="2107"/>
      <c r="CT63" s="2107"/>
      <c r="CU63" s="2107"/>
      <c r="CV63" s="2107"/>
      <c r="CW63" s="2107"/>
      <c r="CX63" s="2107"/>
      <c r="CY63" s="2107"/>
      <c r="CZ63" s="2107"/>
    </row>
    <row r="64" s="399" customFormat="true" ht="15" customHeight="true" x14ac:dyDescent="0.2">
      <c r="A64" s="2661"/>
      <c r="B64" s="1725" t="s">
        <v>349</v>
      </c>
      <c r="C64" s="1617">
        <v>0.76581372542857418</v>
      </c>
      <c r="D64" s="1618">
        <v>0.87989070573155659</v>
      </c>
      <c r="E64" s="1618">
        <v>1.8447220992990108</v>
      </c>
      <c r="F64" s="1618">
        <v>0.67623249816302544</v>
      </c>
      <c r="G64" s="1619">
        <v>0.40497998799099799</v>
      </c>
      <c r="H64" s="1620">
        <v>0.51014287093939448</v>
      </c>
      <c r="I64" s="1618">
        <v>0.22658525528857035</v>
      </c>
      <c r="J64" s="1618">
        <v>0.12119295199497407</v>
      </c>
      <c r="K64" s="1618">
        <v>0</v>
      </c>
      <c r="L64" s="1621">
        <v>0.55482490543304308</v>
      </c>
      <c r="M64" s="1622">
        <v>0.81401151232771385</v>
      </c>
      <c r="N64" s="1618">
        <v>0.52402951949088183</v>
      </c>
      <c r="O64" s="1618">
        <v>1.0957931474046791</v>
      </c>
      <c r="P64" s="1618">
        <v>2.216535018706038</v>
      </c>
      <c r="Q64" s="1619">
        <v>2.037531416523382</v>
      </c>
      <c r="R64" s="1620">
        <v>1.2251839139793095</v>
      </c>
      <c r="S64" s="1618">
        <v>2.1348172977705429</v>
      </c>
      <c r="T64" s="1618">
        <v>2.7333058932494662E-2</v>
      </c>
      <c r="U64" s="1618">
        <v>0.14118283114206501</v>
      </c>
      <c r="V64" s="1618">
        <v>0.29772876568618273</v>
      </c>
      <c r="W64" s="1618">
        <v>0.17143728494060081</v>
      </c>
      <c r="X64" s="1618">
        <v>0.18646263954307829</v>
      </c>
      <c r="Y64" s="1618">
        <v>0.54213071284737913</v>
      </c>
      <c r="Z64" s="1618">
        <v>0.47577268666521816</v>
      </c>
      <c r="AA64" s="1618">
        <v>0.73795210702311198</v>
      </c>
      <c r="AB64" s="2198">
        <v>9.0919794075065105E-2</v>
      </c>
      <c r="AC64" s="615"/>
      <c r="AD64" s="615"/>
      <c r="AE64" s="615"/>
      <c r="AF64" s="615"/>
      <c r="AG64" s="615"/>
      <c r="AH64" s="615"/>
      <c r="AI64" s="615"/>
      <c r="AJ64" s="615"/>
      <c r="AK64" s="615"/>
      <c r="AL64" s="615"/>
      <c r="AM64" s="615"/>
      <c r="AN64" s="615"/>
      <c r="AO64" s="615"/>
      <c r="AP64" s="615"/>
      <c r="AQ64" s="615"/>
      <c r="AR64" s="615"/>
      <c r="AS64" s="615"/>
      <c r="AT64" s="615"/>
      <c r="AU64" s="615"/>
      <c r="AV64" s="615"/>
      <c r="AW64" s="615"/>
      <c r="AX64" s="615"/>
      <c r="AY64" s="615"/>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2107"/>
      <c r="CD64" s="2107"/>
      <c r="CE64" s="2107"/>
      <c r="CF64" s="2107"/>
      <c r="CG64" s="2107"/>
      <c r="CH64" s="2107"/>
      <c r="CI64" s="2107"/>
      <c r="CJ64" s="2107"/>
      <c r="CK64" s="2107"/>
      <c r="CL64" s="2107"/>
      <c r="CM64" s="2107"/>
      <c r="CN64" s="2107"/>
      <c r="CO64" s="2107"/>
      <c r="CP64" s="2107"/>
      <c r="CQ64" s="2107"/>
      <c r="CR64" s="2107"/>
      <c r="CS64" s="2107"/>
      <c r="CT64" s="2107"/>
      <c r="CU64" s="2107"/>
      <c r="CV64" s="2107"/>
      <c r="CW64" s="2107"/>
      <c r="CX64" s="2107"/>
      <c r="CY64" s="2107"/>
      <c r="CZ64" s="2107"/>
    </row>
    <row r="65" s="399" customFormat="true" ht="15" customHeight="true" x14ac:dyDescent="0.2">
      <c r="A65" s="2661"/>
      <c r="B65" s="1725" t="s">
        <v>350</v>
      </c>
      <c r="C65" s="1617">
        <v>4.0095006413298329</v>
      </c>
      <c r="D65" s="1618">
        <v>7.3724380156791005</v>
      </c>
      <c r="E65" s="1618">
        <v>6.7309747221299769</v>
      </c>
      <c r="F65" s="1618">
        <v>3.804490168673774</v>
      </c>
      <c r="G65" s="1619">
        <v>0.93259309890456987</v>
      </c>
      <c r="H65" s="1620">
        <v>6.0689158850373781</v>
      </c>
      <c r="I65" s="1618">
        <v>4.2467937245324814</v>
      </c>
      <c r="J65" s="1618">
        <v>1.9952667737327519</v>
      </c>
      <c r="K65" s="1618">
        <v>0.48261861219881658</v>
      </c>
      <c r="L65" s="1621">
        <v>0.3579743879776523</v>
      </c>
      <c r="M65" s="1622">
        <v>3.5555093989264388</v>
      </c>
      <c r="N65" s="1618">
        <v>4.6338010553093669</v>
      </c>
      <c r="O65" s="1618">
        <v>9.1086300250164012</v>
      </c>
      <c r="P65" s="1618">
        <v>5.6987678700186839</v>
      </c>
      <c r="Q65" s="1619">
        <v>6.3447533990466178</v>
      </c>
      <c r="R65" s="1620">
        <v>2.4713267569993937</v>
      </c>
      <c r="S65" s="1618">
        <v>13.09777779929464</v>
      </c>
      <c r="T65" s="1618">
        <v>3.518127273364883</v>
      </c>
      <c r="U65" s="1618">
        <v>1.640541077190355</v>
      </c>
      <c r="V65" s="1618">
        <v>3.5798066361245802</v>
      </c>
      <c r="W65" s="1618">
        <v>1.2253568901932255</v>
      </c>
      <c r="X65" s="1618">
        <v>1.6607826962643397</v>
      </c>
      <c r="Y65" s="1618">
        <v>12.113357622548323</v>
      </c>
      <c r="Z65" s="1618">
        <v>1.7278069473247757</v>
      </c>
      <c r="AA65" s="1618">
        <v>6.7467563021365669</v>
      </c>
      <c r="AB65" s="2198">
        <v>0.9881970581216476</v>
      </c>
      <c r="AC65" s="615"/>
      <c r="AD65" s="615"/>
      <c r="AE65" s="615"/>
      <c r="AF65" s="615"/>
      <c r="AG65" s="615"/>
      <c r="AH65" s="615"/>
      <c r="AI65" s="615"/>
      <c r="AJ65" s="615"/>
      <c r="AK65" s="615"/>
      <c r="AL65" s="615"/>
      <c r="AM65" s="615"/>
      <c r="AN65" s="615"/>
      <c r="AO65" s="615"/>
      <c r="AP65" s="615"/>
      <c r="AQ65" s="615"/>
      <c r="AR65" s="615"/>
      <c r="AS65" s="615"/>
      <c r="AT65" s="615"/>
      <c r="AU65" s="615"/>
      <c r="AV65" s="615"/>
      <c r="AW65" s="615"/>
      <c r="AX65" s="615"/>
      <c r="AY65" s="615"/>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2107"/>
      <c r="CD65" s="2107"/>
      <c r="CE65" s="2107"/>
      <c r="CF65" s="2107"/>
      <c r="CG65" s="2107"/>
      <c r="CH65" s="2107"/>
      <c r="CI65" s="2107"/>
      <c r="CJ65" s="2107"/>
      <c r="CK65" s="2107"/>
      <c r="CL65" s="2107"/>
      <c r="CM65" s="2107"/>
      <c r="CN65" s="2107"/>
      <c r="CO65" s="2107"/>
      <c r="CP65" s="2107"/>
      <c r="CQ65" s="2107"/>
      <c r="CR65" s="2107"/>
      <c r="CS65" s="2107"/>
      <c r="CT65" s="2107"/>
      <c r="CU65" s="2107"/>
      <c r="CV65" s="2107"/>
      <c r="CW65" s="2107"/>
      <c r="CX65" s="2107"/>
      <c r="CY65" s="2107"/>
      <c r="CZ65" s="2107"/>
    </row>
    <row r="66" s="399" customFormat="true" ht="15" customHeight="true" x14ac:dyDescent="0.2">
      <c r="A66" s="2661"/>
      <c r="B66" s="1725" t="s">
        <v>351</v>
      </c>
      <c r="C66" s="1617">
        <v>10.947286054210609</v>
      </c>
      <c r="D66" s="1618">
        <v>8.4330275205299987</v>
      </c>
      <c r="E66" s="1618">
        <v>4.9498513719765933</v>
      </c>
      <c r="F66" s="1618">
        <v>1.8474439966445224</v>
      </c>
      <c r="G66" s="1619">
        <v>0.28341159323573462</v>
      </c>
      <c r="H66" s="1620">
        <v>3.2413994693063413</v>
      </c>
      <c r="I66" s="1618">
        <v>1.3433744580835345</v>
      </c>
      <c r="J66" s="1618">
        <v>1.0919403737232916</v>
      </c>
      <c r="K66" s="1618">
        <v>0.2896320271079959</v>
      </c>
      <c r="L66" s="1621">
        <v>1.0462059182891096E-2</v>
      </c>
      <c r="M66" s="1622">
        <v>9.7944538064317133</v>
      </c>
      <c r="N66" s="1618">
        <v>11.885429419418662</v>
      </c>
      <c r="O66" s="1618">
        <v>8.4510913795139455</v>
      </c>
      <c r="P66" s="1618">
        <v>7.0839632865834901</v>
      </c>
      <c r="Q66" s="1619">
        <v>2.9547898900746201</v>
      </c>
      <c r="R66" s="1620">
        <v>2.5214054076804486</v>
      </c>
      <c r="S66" s="1618">
        <v>4.0769758394307676</v>
      </c>
      <c r="T66" s="1618">
        <v>0</v>
      </c>
      <c r="U66" s="1618">
        <v>7.1282733798383564</v>
      </c>
      <c r="V66" s="1618">
        <v>9.5296907787611023</v>
      </c>
      <c r="W66" s="1618">
        <v>9.2454709991582718</v>
      </c>
      <c r="X66" s="1618">
        <v>2.629504642069143</v>
      </c>
      <c r="Y66" s="1618">
        <v>10.143558017427324</v>
      </c>
      <c r="Z66" s="1618">
        <v>14.625335953857599</v>
      </c>
      <c r="AA66" s="1618">
        <v>6.9367702052554252</v>
      </c>
      <c r="AB66" s="2198">
        <v>13.401794011468956</v>
      </c>
      <c r="AC66" s="615"/>
      <c r="AD66" s="615"/>
      <c r="AE66" s="615"/>
      <c r="AF66" s="615"/>
      <c r="AG66" s="615"/>
      <c r="AH66" s="615"/>
      <c r="AI66" s="615"/>
      <c r="AJ66" s="615"/>
      <c r="AK66" s="615"/>
      <c r="AL66" s="615"/>
      <c r="AM66" s="615"/>
      <c r="AN66" s="615"/>
      <c r="AO66" s="615"/>
      <c r="AP66" s="615"/>
      <c r="AQ66" s="615"/>
      <c r="AR66" s="615"/>
      <c r="AS66" s="615"/>
      <c r="AT66" s="615"/>
      <c r="AU66" s="615"/>
      <c r="AV66" s="615"/>
      <c r="AW66" s="615"/>
      <c r="AX66" s="615"/>
      <c r="AY66" s="615"/>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2107"/>
      <c r="CD66" s="2107"/>
      <c r="CE66" s="2107"/>
      <c r="CF66" s="2107"/>
      <c r="CG66" s="2107"/>
      <c r="CH66" s="2107"/>
      <c r="CI66" s="2107"/>
      <c r="CJ66" s="2107"/>
      <c r="CK66" s="2107"/>
      <c r="CL66" s="2107"/>
      <c r="CM66" s="2107"/>
      <c r="CN66" s="2107"/>
      <c r="CO66" s="2107"/>
      <c r="CP66" s="2107"/>
      <c r="CQ66" s="2107"/>
      <c r="CR66" s="2107"/>
      <c r="CS66" s="2107"/>
      <c r="CT66" s="2107"/>
      <c r="CU66" s="2107"/>
      <c r="CV66" s="2107"/>
      <c r="CW66" s="2107"/>
      <c r="CX66" s="2107"/>
      <c r="CY66" s="2107"/>
      <c r="CZ66" s="2107"/>
    </row>
    <row r="67" s="399" customFormat="true" ht="15" customHeight="true" x14ac:dyDescent="0.2">
      <c r="A67" s="2661"/>
      <c r="B67" s="1725" t="s">
        <v>352</v>
      </c>
      <c r="C67" s="1617">
        <v>56.954564370699799</v>
      </c>
      <c r="D67" s="1618">
        <v>45.74676980492702</v>
      </c>
      <c r="E67" s="1618">
        <v>18.328080024183681</v>
      </c>
      <c r="F67" s="1618">
        <v>1.906107249264211</v>
      </c>
      <c r="G67" s="1619">
        <v>0.79798424717000205</v>
      </c>
      <c r="H67" s="1620">
        <v>6.2690794593670276</v>
      </c>
      <c r="I67" s="1618">
        <v>1.9866029058462309</v>
      </c>
      <c r="J67" s="1618">
        <v>1.1067303787450098</v>
      </c>
      <c r="K67" s="1618">
        <v>0.80547099038761827</v>
      </c>
      <c r="L67" s="1621">
        <v>0.27636441494464403</v>
      </c>
      <c r="M67" s="1622">
        <v>59.954511731262151</v>
      </c>
      <c r="N67" s="1618">
        <v>54.857195328282579</v>
      </c>
      <c r="O67" s="1618">
        <v>47.995949301100786</v>
      </c>
      <c r="P67" s="1618">
        <v>31.764602393062336</v>
      </c>
      <c r="Q67" s="1619">
        <v>5.0092193643595717</v>
      </c>
      <c r="R67" s="1620">
        <v>11.61007133527837</v>
      </c>
      <c r="S67" s="1618">
        <v>30.734152305950445</v>
      </c>
      <c r="T67" s="1618">
        <v>0.24258537917219966</v>
      </c>
      <c r="U67" s="1618">
        <v>47.452230939844171</v>
      </c>
      <c r="V67" s="1618">
        <v>54.828747168663448</v>
      </c>
      <c r="W67" s="1618">
        <v>30.855619820218894</v>
      </c>
      <c r="X67" s="1618">
        <v>26.957621961184035</v>
      </c>
      <c r="Y67" s="1618">
        <v>19.632498025903239</v>
      </c>
      <c r="Z67" s="1618">
        <v>33.103743496239488</v>
      </c>
      <c r="AA67" s="1618">
        <v>28.78323643879737</v>
      </c>
      <c r="AB67" s="2198">
        <v>41.026668477682961</v>
      </c>
      <c r="AC67" s="615"/>
      <c r="AD67" s="615"/>
      <c r="AE67" s="615"/>
      <c r="AF67" s="615"/>
      <c r="AG67" s="615"/>
      <c r="AH67" s="615"/>
      <c r="AI67" s="615"/>
      <c r="AJ67" s="615"/>
      <c r="AK67" s="615"/>
      <c r="AL67" s="615"/>
      <c r="AM67" s="615"/>
      <c r="AN67" s="615"/>
      <c r="AO67" s="615"/>
      <c r="AP67" s="615"/>
      <c r="AQ67" s="615"/>
      <c r="AR67" s="615"/>
      <c r="AS67" s="615"/>
      <c r="AT67" s="615"/>
      <c r="AU67" s="615"/>
      <c r="AV67" s="615"/>
      <c r="AW67" s="615"/>
      <c r="AX67" s="615"/>
      <c r="AY67" s="615"/>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2107"/>
      <c r="CD67" s="2107"/>
      <c r="CE67" s="2107"/>
      <c r="CF67" s="2107"/>
      <c r="CG67" s="2107"/>
      <c r="CH67" s="2107"/>
      <c r="CI67" s="2107"/>
      <c r="CJ67" s="2107"/>
      <c r="CK67" s="2107"/>
      <c r="CL67" s="2107"/>
      <c r="CM67" s="2107"/>
      <c r="CN67" s="2107"/>
      <c r="CO67" s="2107"/>
      <c r="CP67" s="2107"/>
      <c r="CQ67" s="2107"/>
      <c r="CR67" s="2107"/>
      <c r="CS67" s="2107"/>
      <c r="CT67" s="2107"/>
      <c r="CU67" s="2107"/>
      <c r="CV67" s="2107"/>
      <c r="CW67" s="2107"/>
      <c r="CX67" s="2107"/>
      <c r="CY67" s="2107"/>
      <c r="CZ67" s="2107"/>
    </row>
    <row r="68" s="399" customFormat="true" ht="15" customHeight="true" x14ac:dyDescent="0.2">
      <c r="A68" s="2661"/>
      <c r="B68" s="1725" t="s">
        <v>353</v>
      </c>
      <c r="C68" s="1617">
        <v>2.7681447841192681</v>
      </c>
      <c r="D68" s="1618">
        <v>3.5326129222832536</v>
      </c>
      <c r="E68" s="1618">
        <v>1.3873102941824396</v>
      </c>
      <c r="F68" s="1618">
        <v>0.19967211576127206</v>
      </c>
      <c r="G68" s="1619">
        <v>0</v>
      </c>
      <c r="H68" s="1620">
        <v>0</v>
      </c>
      <c r="I68" s="1618">
        <v>0.20454774940566234</v>
      </c>
      <c r="J68" s="1618">
        <v>0</v>
      </c>
      <c r="K68" s="1618">
        <v>0</v>
      </c>
      <c r="L68" s="1621">
        <v>0</v>
      </c>
      <c r="M68" s="1622">
        <v>2.7248422815258659</v>
      </c>
      <c r="N68" s="1618">
        <v>2.9186966551591103</v>
      </c>
      <c r="O68" s="1618">
        <v>4.1192457263312567</v>
      </c>
      <c r="P68" s="1618">
        <v>2.6722195865715852</v>
      </c>
      <c r="Q68" s="1619">
        <v>0.59848533146664329</v>
      </c>
      <c r="R68" s="1620">
        <v>0.6536556600224932</v>
      </c>
      <c r="S68" s="1618">
        <v>4.0166951325488913</v>
      </c>
      <c r="T68" s="1618">
        <v>6.4973329217911116E-2</v>
      </c>
      <c r="U68" s="1618">
        <v>3.2379157317382474</v>
      </c>
      <c r="V68" s="1618">
        <v>4.3290075138102759</v>
      </c>
      <c r="W68" s="1618">
        <v>1.4723586452052491</v>
      </c>
      <c r="X68" s="1618">
        <v>0.24149925681414111</v>
      </c>
      <c r="Y68" s="1618">
        <v>0.52708515056077565</v>
      </c>
      <c r="Z68" s="1618">
        <v>1.760888150241207</v>
      </c>
      <c r="AA68" s="1618">
        <v>0.63915378359528852</v>
      </c>
      <c r="AB68" s="2198">
        <v>1.9940162863212252</v>
      </c>
      <c r="AC68" s="615"/>
      <c r="AD68" s="615"/>
      <c r="AE68" s="615"/>
      <c r="AF68" s="615"/>
      <c r="AG68" s="615"/>
      <c r="AH68" s="615"/>
      <c r="AI68" s="615"/>
      <c r="AJ68" s="615"/>
      <c r="AK68" s="615"/>
      <c r="AL68" s="615"/>
      <c r="AM68" s="615"/>
      <c r="AN68" s="615"/>
      <c r="AO68" s="615"/>
      <c r="AP68" s="615"/>
      <c r="AQ68" s="615"/>
      <c r="AR68" s="615"/>
      <c r="AS68" s="615"/>
      <c r="AT68" s="615"/>
      <c r="AU68" s="615"/>
      <c r="AV68" s="615"/>
      <c r="AW68" s="615"/>
      <c r="AX68" s="615"/>
      <c r="AY68" s="615"/>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2107"/>
      <c r="CD68" s="2107"/>
      <c r="CE68" s="2107"/>
      <c r="CF68" s="2107"/>
      <c r="CG68" s="2107"/>
      <c r="CH68" s="2107"/>
      <c r="CI68" s="2107"/>
      <c r="CJ68" s="2107"/>
      <c r="CK68" s="2107"/>
      <c r="CL68" s="2107"/>
      <c r="CM68" s="2107"/>
      <c r="CN68" s="2107"/>
      <c r="CO68" s="2107"/>
      <c r="CP68" s="2107"/>
      <c r="CQ68" s="2107"/>
      <c r="CR68" s="2107"/>
      <c r="CS68" s="2107"/>
      <c r="CT68" s="2107"/>
      <c r="CU68" s="2107"/>
      <c r="CV68" s="2107"/>
      <c r="CW68" s="2107"/>
      <c r="CX68" s="2107"/>
      <c r="CY68" s="2107"/>
      <c r="CZ68" s="2107"/>
    </row>
    <row r="69" s="399" customFormat="true" ht="15" customHeight="true" x14ac:dyDescent="0.2">
      <c r="A69" s="2661"/>
      <c r="B69" s="1725" t="s">
        <v>354</v>
      </c>
      <c r="C69" s="1617">
        <v>1.9476493914346176</v>
      </c>
      <c r="D69" s="1618">
        <v>1.9436351169521151</v>
      </c>
      <c r="E69" s="1618">
        <v>1.3537948938823625</v>
      </c>
      <c r="F69" s="1618">
        <v>0.79501811378047715</v>
      </c>
      <c r="G69" s="1619">
        <v>0.54620689642241305</v>
      </c>
      <c r="H69" s="1620">
        <v>1.2531137636751462</v>
      </c>
      <c r="I69" s="1618">
        <v>0.76801907776442446</v>
      </c>
      <c r="J69" s="1618">
        <v>0.27439161609896046</v>
      </c>
      <c r="K69" s="1618">
        <v>0</v>
      </c>
      <c r="L69" s="1621">
        <v>0.57060934164447075</v>
      </c>
      <c r="M69" s="1622">
        <v>1.6419471603591571</v>
      </c>
      <c r="N69" s="1618">
        <v>2.3822123309323588</v>
      </c>
      <c r="O69" s="1618">
        <v>1.467291187866145</v>
      </c>
      <c r="P69" s="1618">
        <v>2.0907725110162638</v>
      </c>
      <c r="Q69" s="1619">
        <v>1.4941555941091069</v>
      </c>
      <c r="R69" s="1620">
        <v>2.0557998593890492</v>
      </c>
      <c r="S69" s="1618">
        <v>8.2505218136433175E-2</v>
      </c>
      <c r="T69" s="1618">
        <v>0.44515514083618529</v>
      </c>
      <c r="U69" s="1618">
        <v>0</v>
      </c>
      <c r="V69" s="1618">
        <v>3.8790785424461531</v>
      </c>
      <c r="W69" s="1618">
        <v>0</v>
      </c>
      <c r="X69" s="1618">
        <v>0</v>
      </c>
      <c r="Y69" s="1618">
        <v>6.1359980883905221E-2</v>
      </c>
      <c r="Z69" s="1618">
        <v>4.2807901283210184</v>
      </c>
      <c r="AA69" s="1618">
        <v>0</v>
      </c>
      <c r="AB69" s="2198">
        <v>3.6819995537520529</v>
      </c>
      <c r="AC69" s="615"/>
      <c r="AD69" s="615"/>
      <c r="AE69" s="615"/>
      <c r="AF69" s="615"/>
      <c r="AG69" s="615"/>
      <c r="AH69" s="615"/>
      <c r="AI69" s="615"/>
      <c r="AJ69" s="615"/>
      <c r="AK69" s="615"/>
      <c r="AL69" s="615"/>
      <c r="AM69" s="615"/>
      <c r="AN69" s="615"/>
      <c r="AO69" s="615"/>
      <c r="AP69" s="615"/>
      <c r="AQ69" s="615"/>
      <c r="AR69" s="615"/>
      <c r="AS69" s="615"/>
      <c r="AT69" s="615"/>
      <c r="AU69" s="615"/>
      <c r="AV69" s="615"/>
      <c r="AW69" s="615"/>
      <c r="AX69" s="615"/>
      <c r="AY69" s="615"/>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2107"/>
      <c r="CD69" s="2107"/>
      <c r="CE69" s="2107"/>
      <c r="CF69" s="2107"/>
      <c r="CG69" s="2107"/>
      <c r="CH69" s="2107"/>
      <c r="CI69" s="2107"/>
      <c r="CJ69" s="2107"/>
      <c r="CK69" s="2107"/>
      <c r="CL69" s="2107"/>
      <c r="CM69" s="2107"/>
      <c r="CN69" s="2107"/>
      <c r="CO69" s="2107"/>
      <c r="CP69" s="2107"/>
      <c r="CQ69" s="2107"/>
      <c r="CR69" s="2107"/>
      <c r="CS69" s="2107"/>
      <c r="CT69" s="2107"/>
      <c r="CU69" s="2107"/>
      <c r="CV69" s="2107"/>
      <c r="CW69" s="2107"/>
      <c r="CX69" s="2107"/>
      <c r="CY69" s="2107"/>
      <c r="CZ69" s="2107"/>
    </row>
    <row r="70" s="399" customFormat="true" ht="15" customHeight="true" x14ac:dyDescent="0.2">
      <c r="A70" s="2661"/>
      <c r="B70" s="1725" t="s">
        <v>355</v>
      </c>
      <c r="C70" s="1617">
        <v>0.15945600720508984</v>
      </c>
      <c r="D70" s="1618">
        <v>0.58112651518092362</v>
      </c>
      <c r="E70" s="1618">
        <v>2.3714463692090435</v>
      </c>
      <c r="F70" s="1618">
        <v>1.7729947165713018</v>
      </c>
      <c r="G70" s="1619">
        <v>0.87455450468606344</v>
      </c>
      <c r="H70" s="1620">
        <v>5.8628755027866397</v>
      </c>
      <c r="I70" s="1618">
        <v>2.5622931024995679</v>
      </c>
      <c r="J70" s="1618">
        <v>2.9028169724248034</v>
      </c>
      <c r="K70" s="1618">
        <v>1.4797019330157026</v>
      </c>
      <c r="L70" s="1621">
        <v>7.613780625353736E-2</v>
      </c>
      <c r="M70" s="1622">
        <v>0.17416538181972777</v>
      </c>
      <c r="N70" s="1618">
        <v>0.12153250447550379</v>
      </c>
      <c r="O70" s="1618">
        <v>0.12636305798337552</v>
      </c>
      <c r="P70" s="1618">
        <v>0.34014800395607753</v>
      </c>
      <c r="Q70" s="1619">
        <v>0.22403277029394053</v>
      </c>
      <c r="R70" s="1620">
        <v>1.9131062822210336</v>
      </c>
      <c r="S70" s="1618">
        <v>2.5970171063487531E-2</v>
      </c>
      <c r="T70" s="1618">
        <v>7.6329261020683674</v>
      </c>
      <c r="U70" s="1618">
        <v>0</v>
      </c>
      <c r="V70" s="1618">
        <v>0.32391605491946585</v>
      </c>
      <c r="W70" s="1618">
        <v>0.31149486455916175</v>
      </c>
      <c r="X70" s="1618">
        <v>1.28532938203535</v>
      </c>
      <c r="Y70" s="1618">
        <v>0.55870739383298118</v>
      </c>
      <c r="Z70" s="1618">
        <v>0</v>
      </c>
      <c r="AA70" s="1618">
        <v>0</v>
      </c>
      <c r="AB70" s="2198">
        <v>0.82679829537646321</v>
      </c>
      <c r="AC70" s="615"/>
      <c r="AD70" s="615"/>
      <c r="AE70" s="615"/>
      <c r="AF70" s="615"/>
      <c r="AG70" s="615"/>
      <c r="AH70" s="615"/>
      <c r="AI70" s="615"/>
      <c r="AJ70" s="615"/>
      <c r="AK70" s="615"/>
      <c r="AL70" s="615"/>
      <c r="AM70" s="615"/>
      <c r="AN70" s="615"/>
      <c r="AO70" s="615"/>
      <c r="AP70" s="615"/>
      <c r="AQ70" s="615"/>
      <c r="AR70" s="615"/>
      <c r="AS70" s="615"/>
      <c r="AT70" s="615"/>
      <c r="AU70" s="615"/>
      <c r="AV70" s="615"/>
      <c r="AW70" s="615"/>
      <c r="AX70" s="615"/>
      <c r="AY70" s="615"/>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2107"/>
      <c r="CD70" s="2107"/>
      <c r="CE70" s="2107"/>
      <c r="CF70" s="2107"/>
      <c r="CG70" s="2107"/>
      <c r="CH70" s="2107"/>
      <c r="CI70" s="2107"/>
      <c r="CJ70" s="2107"/>
      <c r="CK70" s="2107"/>
      <c r="CL70" s="2107"/>
      <c r="CM70" s="2107"/>
      <c r="CN70" s="2107"/>
      <c r="CO70" s="2107"/>
      <c r="CP70" s="2107"/>
      <c r="CQ70" s="2107"/>
      <c r="CR70" s="2107"/>
      <c r="CS70" s="2107"/>
      <c r="CT70" s="2107"/>
      <c r="CU70" s="2107"/>
      <c r="CV70" s="2107"/>
      <c r="CW70" s="2107"/>
      <c r="CX70" s="2107"/>
      <c r="CY70" s="2107"/>
      <c r="CZ70" s="2107"/>
    </row>
    <row r="71" s="399" customFormat="true" ht="15" customHeight="true" x14ac:dyDescent="0.2">
      <c r="A71" s="2661"/>
      <c r="B71" s="1725" t="s">
        <v>356</v>
      </c>
      <c r="C71" s="1617">
        <v>3.7400136587858505E-2</v>
      </c>
      <c r="D71" s="1618">
        <v>0.22693252443168146</v>
      </c>
      <c r="E71" s="1618">
        <v>1.8023370258621183</v>
      </c>
      <c r="F71" s="1618">
        <v>3.3751010664210215</v>
      </c>
      <c r="G71" s="1619">
        <v>4.7131529883948691</v>
      </c>
      <c r="H71" s="1620">
        <v>3.3290352099232576</v>
      </c>
      <c r="I71" s="1618">
        <v>4.4513287561579347</v>
      </c>
      <c r="J71" s="1618">
        <v>4.4088809902036346</v>
      </c>
      <c r="K71" s="1618">
        <v>4.4184632860810567</v>
      </c>
      <c r="L71" s="1621">
        <v>4.7675814668815972</v>
      </c>
      <c r="M71" s="1622">
        <v>0</v>
      </c>
      <c r="N71" s="1618">
        <v>0</v>
      </c>
      <c r="O71" s="1618">
        <v>3.9899776964353754E-2</v>
      </c>
      <c r="P71" s="1618">
        <v>0.79555267547246433</v>
      </c>
      <c r="Q71" s="1619">
        <v>1.8109691953550566</v>
      </c>
      <c r="R71" s="1620">
        <v>4.0840931333060357</v>
      </c>
      <c r="S71" s="1618">
        <v>0.69560328588111642</v>
      </c>
      <c r="T71" s="1618">
        <v>6.1072897663454331</v>
      </c>
      <c r="U71" s="1618">
        <v>0.52397267206193554</v>
      </c>
      <c r="V71" s="1618">
        <v>1.1717712602981085</v>
      </c>
      <c r="W71" s="1618">
        <v>0.72635363815550757</v>
      </c>
      <c r="X71" s="1618">
        <v>0.37361658346390897</v>
      </c>
      <c r="Y71" s="1618">
        <v>0.49814442193974234</v>
      </c>
      <c r="Z71" s="1618">
        <v>1.6676069244515292</v>
      </c>
      <c r="AA71" s="1618">
        <v>1.0413590084803335E-2</v>
      </c>
      <c r="AB71" s="2198">
        <v>0.45080406383788163</v>
      </c>
      <c r="AC71" s="615"/>
      <c r="AD71" s="615"/>
      <c r="AE71" s="615"/>
      <c r="AF71" s="615"/>
      <c r="AG71" s="615"/>
      <c r="AH71" s="615"/>
      <c r="AI71" s="615"/>
      <c r="AJ71" s="615"/>
      <c r="AK71" s="615"/>
      <c r="AL71" s="615"/>
      <c r="AM71" s="615"/>
      <c r="AN71" s="615"/>
      <c r="AO71" s="615"/>
      <c r="AP71" s="615"/>
      <c r="AQ71" s="615"/>
      <c r="AR71" s="615"/>
      <c r="AS71" s="615"/>
      <c r="AT71" s="615"/>
      <c r="AU71" s="615"/>
      <c r="AV71" s="615"/>
      <c r="AW71" s="615"/>
      <c r="AX71" s="615"/>
      <c r="AY71" s="615"/>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2107"/>
      <c r="CD71" s="2107"/>
      <c r="CE71" s="2107"/>
      <c r="CF71" s="2107"/>
      <c r="CG71" s="2107"/>
      <c r="CH71" s="2107"/>
      <c r="CI71" s="2107"/>
      <c r="CJ71" s="2107"/>
      <c r="CK71" s="2107"/>
      <c r="CL71" s="2107"/>
      <c r="CM71" s="2107"/>
      <c r="CN71" s="2107"/>
      <c r="CO71" s="2107"/>
      <c r="CP71" s="2107"/>
      <c r="CQ71" s="2107"/>
      <c r="CR71" s="2107"/>
      <c r="CS71" s="2107"/>
      <c r="CT71" s="2107"/>
      <c r="CU71" s="2107"/>
      <c r="CV71" s="2107"/>
      <c r="CW71" s="2107"/>
      <c r="CX71" s="2107"/>
      <c r="CY71" s="2107"/>
      <c r="CZ71" s="2107"/>
    </row>
    <row r="72" s="399" customFormat="true" ht="15" customHeight="true" x14ac:dyDescent="0.2">
      <c r="A72" s="2661"/>
      <c r="B72" s="1725" t="s">
        <v>357</v>
      </c>
      <c r="C72" s="1617">
        <v>0.22147656957360481</v>
      </c>
      <c r="D72" s="1618">
        <v>0.32381200605783655</v>
      </c>
      <c r="E72" s="1618">
        <v>2.1576462633944034</v>
      </c>
      <c r="F72" s="1618">
        <v>6.4672372565073966</v>
      </c>
      <c r="G72" s="1619">
        <v>17.726284862354383</v>
      </c>
      <c r="H72" s="1620">
        <v>4.2037468889458802</v>
      </c>
      <c r="I72" s="1618">
        <v>5.5748565504212451</v>
      </c>
      <c r="J72" s="1618">
        <v>10.413721231714284</v>
      </c>
      <c r="K72" s="1618">
        <v>15.176775971304551</v>
      </c>
      <c r="L72" s="1621">
        <v>19.985918023257895</v>
      </c>
      <c r="M72" s="1622">
        <v>0</v>
      </c>
      <c r="N72" s="1618">
        <v>9.883677980453269E-2</v>
      </c>
      <c r="O72" s="1618">
        <v>0</v>
      </c>
      <c r="P72" s="1618">
        <v>0.57195139344998602</v>
      </c>
      <c r="Q72" s="1619">
        <v>7.1826431868672644</v>
      </c>
      <c r="R72" s="1620">
        <v>8.2914246207357873</v>
      </c>
      <c r="S72" s="1618">
        <v>3.3352746685503734</v>
      </c>
      <c r="T72" s="1618">
        <v>8.7564009040096593</v>
      </c>
      <c r="U72" s="1618">
        <v>1.0083527537616597</v>
      </c>
      <c r="V72" s="1618">
        <v>0.53516479822478424</v>
      </c>
      <c r="W72" s="1618">
        <v>1.5583956579285909</v>
      </c>
      <c r="X72" s="1618">
        <v>8.0163726341120523</v>
      </c>
      <c r="Y72" s="1618">
        <v>4.4173069854446929</v>
      </c>
      <c r="Z72" s="1618">
        <v>4.6292207979780935</v>
      </c>
      <c r="AA72" s="1618">
        <v>3.3214800380310336</v>
      </c>
      <c r="AB72" s="2198">
        <v>0.64736075294835704</v>
      </c>
      <c r="AC72" s="615"/>
      <c r="AD72" s="615"/>
      <c r="AE72" s="615"/>
      <c r="AF72" s="615"/>
      <c r="AG72" s="615"/>
      <c r="AH72" s="615"/>
      <c r="AI72" s="615"/>
      <c r="AJ72" s="615"/>
      <c r="AK72" s="615"/>
      <c r="AL72" s="615"/>
      <c r="AM72" s="615"/>
      <c r="AN72" s="615"/>
      <c r="AO72" s="615"/>
      <c r="AP72" s="615"/>
      <c r="AQ72" s="615"/>
      <c r="AR72" s="615"/>
      <c r="AS72" s="615"/>
      <c r="AT72" s="615"/>
      <c r="AU72" s="615"/>
      <c r="AV72" s="615"/>
      <c r="AW72" s="615"/>
      <c r="AX72" s="615"/>
      <c r="AY72" s="615"/>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2107"/>
      <c r="CD72" s="2107"/>
      <c r="CE72" s="2107"/>
      <c r="CF72" s="2107"/>
      <c r="CG72" s="2107"/>
      <c r="CH72" s="2107"/>
      <c r="CI72" s="2107"/>
      <c r="CJ72" s="2107"/>
      <c r="CK72" s="2107"/>
      <c r="CL72" s="2107"/>
      <c r="CM72" s="2107"/>
      <c r="CN72" s="2107"/>
      <c r="CO72" s="2107"/>
      <c r="CP72" s="2107"/>
      <c r="CQ72" s="2107"/>
      <c r="CR72" s="2107"/>
      <c r="CS72" s="2107"/>
      <c r="CT72" s="2107"/>
      <c r="CU72" s="2107"/>
      <c r="CV72" s="2107"/>
      <c r="CW72" s="2107"/>
      <c r="CX72" s="2107"/>
      <c r="CY72" s="2107"/>
      <c r="CZ72" s="2107"/>
    </row>
    <row r="73" s="399" customFormat="true" ht="15" customHeight="true" x14ac:dyDescent="0.2">
      <c r="A73" s="2661"/>
      <c r="B73" s="1725" t="s">
        <v>358</v>
      </c>
      <c r="C73" s="1617">
        <v>0.24741897888304615</v>
      </c>
      <c r="D73" s="1618">
        <v>1.2524172167206877</v>
      </c>
      <c r="E73" s="1618">
        <v>9.9154855488184701</v>
      </c>
      <c r="F73" s="1618">
        <v>29.060945207257287</v>
      </c>
      <c r="G73" s="1619">
        <v>45.751853670769052</v>
      </c>
      <c r="H73" s="1620">
        <v>15.421331081522736</v>
      </c>
      <c r="I73" s="1618">
        <v>24.467701447454402</v>
      </c>
      <c r="J73" s="1618">
        <v>34.542955680983177</v>
      </c>
      <c r="K73" s="1618">
        <v>45.034564601047968</v>
      </c>
      <c r="L73" s="1621">
        <v>52.98349805638027</v>
      </c>
      <c r="M73" s="1622">
        <v>0.16632231875747941</v>
      </c>
      <c r="N73" s="1618">
        <v>1.1406674931436994E-2</v>
      </c>
      <c r="O73" s="1618">
        <v>0.26210855570982267</v>
      </c>
      <c r="P73" s="1618">
        <v>3.2804266429308568</v>
      </c>
      <c r="Q73" s="1619">
        <v>24.796997771049199</v>
      </c>
      <c r="R73" s="1620">
        <v>27.311135643525748</v>
      </c>
      <c r="S73" s="1618">
        <v>15.4005120069803</v>
      </c>
      <c r="T73" s="1618">
        <v>29.579057331419484</v>
      </c>
      <c r="U73" s="1618">
        <v>1.7087149506698147</v>
      </c>
      <c r="V73" s="1618">
        <v>3.1942592200364714</v>
      </c>
      <c r="W73" s="1618">
        <v>1.2199459449180141</v>
      </c>
      <c r="X73" s="1618">
        <v>21.290668616534759</v>
      </c>
      <c r="Y73" s="1618">
        <v>9.0388586411505099</v>
      </c>
      <c r="Z73" s="1618">
        <v>10.930020526102853</v>
      </c>
      <c r="AA73" s="1618">
        <v>8.6351444970548314</v>
      </c>
      <c r="AB73" s="2198">
        <v>4.531829139315656</v>
      </c>
      <c r="AC73" s="615"/>
      <c r="AD73" s="615"/>
      <c r="AE73" s="615"/>
      <c r="AF73" s="615"/>
      <c r="AG73" s="615"/>
      <c r="AH73" s="615"/>
      <c r="AI73" s="615"/>
      <c r="AJ73" s="615"/>
      <c r="AK73" s="615"/>
      <c r="AL73" s="615"/>
      <c r="AM73" s="615"/>
      <c r="AN73" s="615"/>
      <c r="AO73" s="615"/>
      <c r="AP73" s="615"/>
      <c r="AQ73" s="615"/>
      <c r="AR73" s="615"/>
      <c r="AS73" s="615"/>
      <c r="AT73" s="615"/>
      <c r="AU73" s="615"/>
      <c r="AV73" s="615"/>
      <c r="AW73" s="615"/>
      <c r="AX73" s="615"/>
      <c r="AY73" s="615"/>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2107"/>
      <c r="CD73" s="2107"/>
      <c r="CE73" s="2107"/>
      <c r="CF73" s="2107"/>
      <c r="CG73" s="2107"/>
      <c r="CH73" s="2107"/>
      <c r="CI73" s="2107"/>
      <c r="CJ73" s="2107"/>
      <c r="CK73" s="2107"/>
      <c r="CL73" s="2107"/>
      <c r="CM73" s="2107"/>
      <c r="CN73" s="2107"/>
      <c r="CO73" s="2107"/>
      <c r="CP73" s="2107"/>
      <c r="CQ73" s="2107"/>
      <c r="CR73" s="2107"/>
      <c r="CS73" s="2107"/>
      <c r="CT73" s="2107"/>
      <c r="CU73" s="2107"/>
      <c r="CV73" s="2107"/>
      <c r="CW73" s="2107"/>
      <c r="CX73" s="2107"/>
      <c r="CY73" s="2107"/>
      <c r="CZ73" s="2107"/>
    </row>
    <row r="74" s="399" customFormat="true" ht="15" customHeight="true" x14ac:dyDescent="0.2">
      <c r="A74" s="2661"/>
      <c r="B74" s="1725" t="s">
        <v>46</v>
      </c>
      <c r="C74" s="1617">
        <v>0.31298679258700052</v>
      </c>
      <c r="D74" s="1618">
        <v>0.30636206431356133</v>
      </c>
      <c r="E74" s="1618">
        <v>0.60854766710844033</v>
      </c>
      <c r="F74" s="1618">
        <v>0.35299618050926085</v>
      </c>
      <c r="G74" s="1619">
        <v>0.62331787030187469</v>
      </c>
      <c r="H74" s="1620">
        <v>0.87825033971298627</v>
      </c>
      <c r="I74" s="1618">
        <v>0.34795011579510099</v>
      </c>
      <c r="J74" s="1618">
        <v>0.55435804513996623</v>
      </c>
      <c r="K74" s="1618">
        <v>1.1131529772630802</v>
      </c>
      <c r="L74" s="1621">
        <v>0.44028389876691043</v>
      </c>
      <c r="M74" s="1622">
        <v>0.31266051841061077</v>
      </c>
      <c r="N74" s="1618">
        <v>0.23371175368413388</v>
      </c>
      <c r="O74" s="1618">
        <v>0.22623729067859799</v>
      </c>
      <c r="P74" s="1618">
        <v>0.45743294021818176</v>
      </c>
      <c r="Q74" s="1619">
        <v>0.21695519266704097</v>
      </c>
      <c r="R74" s="1620">
        <v>0.50669069068530448</v>
      </c>
      <c r="S74" s="1618">
        <v>0.26114981676734217</v>
      </c>
      <c r="T74" s="1618">
        <v>1.8972995796586991</v>
      </c>
      <c r="U74" s="1618">
        <v>1.1075571493003116</v>
      </c>
      <c r="V74" s="1618">
        <v>0</v>
      </c>
      <c r="W74" s="1618">
        <v>0</v>
      </c>
      <c r="X74" s="1618">
        <v>0.1106065303658105</v>
      </c>
      <c r="Y74" s="1618">
        <v>0.19609712255075645</v>
      </c>
      <c r="Z74" s="1618">
        <v>4.1693358178705002E-2</v>
      </c>
      <c r="AA74" s="1618">
        <v>0</v>
      </c>
      <c r="AB74" s="2198">
        <v>1.1971664474111636</v>
      </c>
      <c r="AC74" s="615"/>
      <c r="AD74" s="615"/>
      <c r="AE74" s="615"/>
      <c r="AF74" s="615"/>
      <c r="AG74" s="615"/>
      <c r="AH74" s="615"/>
      <c r="AI74" s="615"/>
      <c r="AJ74" s="615"/>
      <c r="AK74" s="615"/>
      <c r="AL74" s="615"/>
      <c r="AM74" s="615"/>
      <c r="AN74" s="615"/>
      <c r="AO74" s="615"/>
      <c r="AP74" s="615"/>
      <c r="AQ74" s="615"/>
      <c r="AR74" s="615"/>
      <c r="AS74" s="615"/>
      <c r="AT74" s="615"/>
      <c r="AU74" s="615"/>
      <c r="AV74" s="615"/>
      <c r="AW74" s="615"/>
      <c r="AX74" s="615"/>
      <c r="AY74" s="615"/>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2107"/>
      <c r="CD74" s="2107"/>
      <c r="CE74" s="2107"/>
      <c r="CF74" s="2107"/>
      <c r="CG74" s="2107"/>
      <c r="CH74" s="2107"/>
      <c r="CI74" s="2107"/>
      <c r="CJ74" s="2107"/>
      <c r="CK74" s="2107"/>
      <c r="CL74" s="2107"/>
      <c r="CM74" s="2107"/>
      <c r="CN74" s="2107"/>
      <c r="CO74" s="2107"/>
      <c r="CP74" s="2107"/>
      <c r="CQ74" s="2107"/>
      <c r="CR74" s="2107"/>
      <c r="CS74" s="2107"/>
      <c r="CT74" s="2107"/>
      <c r="CU74" s="2107"/>
      <c r="CV74" s="2107"/>
      <c r="CW74" s="2107"/>
      <c r="CX74" s="2107"/>
      <c r="CY74" s="2107"/>
      <c r="CZ74" s="2107"/>
    </row>
    <row r="75" s="399" customFormat="true" ht="15" customHeight="true" x14ac:dyDescent="0.2">
      <c r="A75" s="1560"/>
      <c r="B75" s="1726"/>
      <c r="C75" s="1617"/>
      <c r="D75" s="1618"/>
      <c r="E75" s="1618"/>
      <c r="F75" s="1618"/>
      <c r="G75" s="1619"/>
      <c r="H75" s="1620"/>
      <c r="I75" s="1618"/>
      <c r="J75" s="1618"/>
      <c r="K75" s="1618"/>
      <c r="L75" s="1621"/>
      <c r="M75" s="1622"/>
      <c r="N75" s="1618"/>
      <c r="O75" s="1618"/>
      <c r="P75" s="1618"/>
      <c r="Q75" s="1619"/>
      <c r="R75" s="1620"/>
      <c r="S75" s="1618"/>
      <c r="T75" s="1618"/>
      <c r="U75" s="1618"/>
      <c r="V75" s="1618"/>
      <c r="W75" s="1618"/>
      <c r="X75" s="1618"/>
      <c r="Y75" s="1618"/>
      <c r="Z75" s="1618"/>
      <c r="AA75" s="1618"/>
      <c r="AB75" s="2198"/>
      <c r="AC75" s="615"/>
      <c r="AD75" s="615"/>
      <c r="AE75" s="615"/>
      <c r="AF75" s="615"/>
      <c r="AG75" s="615"/>
      <c r="AH75" s="615"/>
      <c r="AI75" s="615"/>
      <c r="AJ75" s="615"/>
      <c r="AK75" s="615"/>
      <c r="AL75" s="615"/>
      <c r="AM75" s="615"/>
      <c r="AN75" s="615"/>
      <c r="AO75" s="615"/>
      <c r="AP75" s="615"/>
      <c r="AQ75" s="615"/>
      <c r="AR75" s="615"/>
      <c r="AS75" s="615"/>
      <c r="AT75" s="615"/>
      <c r="AU75" s="615"/>
      <c r="AV75" s="615"/>
      <c r="AW75" s="615"/>
      <c r="AX75" s="615"/>
      <c r="AY75" s="615"/>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2107"/>
      <c r="CD75" s="2107"/>
      <c r="CE75" s="2107"/>
      <c r="CF75" s="2107"/>
      <c r="CG75" s="2107"/>
      <c r="CH75" s="2107"/>
      <c r="CI75" s="2107"/>
      <c r="CJ75" s="2107"/>
      <c r="CK75" s="2107"/>
      <c r="CL75" s="2107"/>
      <c r="CM75" s="2107"/>
      <c r="CN75" s="2107"/>
      <c r="CO75" s="2107"/>
      <c r="CP75" s="2107"/>
      <c r="CQ75" s="2107"/>
      <c r="CR75" s="2107"/>
      <c r="CS75" s="2107"/>
      <c r="CT75" s="2107"/>
      <c r="CU75" s="2107"/>
      <c r="CV75" s="2107"/>
      <c r="CW75" s="2107"/>
      <c r="CX75" s="2107"/>
      <c r="CY75" s="2107"/>
      <c r="CZ75" s="2107"/>
    </row>
    <row r="76" s="399" customFormat="true" ht="15" customHeight="true" x14ac:dyDescent="0.2">
      <c r="A76" s="1560"/>
      <c r="B76" s="1726"/>
      <c r="C76" s="1617"/>
      <c r="D76" s="1618"/>
      <c r="E76" s="1618"/>
      <c r="F76" s="1618"/>
      <c r="G76" s="1619"/>
      <c r="H76" s="1620"/>
      <c r="I76" s="1618"/>
      <c r="J76" s="1618"/>
      <c r="K76" s="1618"/>
      <c r="L76" s="1621"/>
      <c r="M76" s="1622"/>
      <c r="N76" s="1618"/>
      <c r="O76" s="1618"/>
      <c r="P76" s="1618"/>
      <c r="Q76" s="1619"/>
      <c r="R76" s="1620"/>
      <c r="S76" s="1618"/>
      <c r="T76" s="1618"/>
      <c r="U76" s="1618"/>
      <c r="V76" s="1618"/>
      <c r="W76" s="1618"/>
      <c r="X76" s="1618"/>
      <c r="Y76" s="1618"/>
      <c r="Z76" s="1618"/>
      <c r="AA76" s="1618"/>
      <c r="AB76" s="2198"/>
      <c r="AC76" s="615"/>
      <c r="AD76" s="615"/>
      <c r="AE76" s="615"/>
      <c r="AF76" s="615"/>
      <c r="AG76" s="615"/>
      <c r="AH76" s="615"/>
      <c r="AI76" s="615"/>
      <c r="AJ76" s="615"/>
      <c r="AK76" s="615"/>
      <c r="AL76" s="615"/>
      <c r="AM76" s="615"/>
      <c r="AN76" s="615"/>
      <c r="AO76" s="615"/>
      <c r="AP76" s="615"/>
      <c r="AQ76" s="615"/>
      <c r="AR76" s="615"/>
      <c r="AS76" s="615"/>
      <c r="AT76" s="615"/>
      <c r="AU76" s="615"/>
      <c r="AV76" s="615"/>
      <c r="AW76" s="615"/>
      <c r="AX76" s="615"/>
      <c r="AY76" s="615"/>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2107"/>
      <c r="CD76" s="2107"/>
      <c r="CE76" s="2107"/>
      <c r="CF76" s="2107"/>
      <c r="CG76" s="2107"/>
      <c r="CH76" s="2107"/>
      <c r="CI76" s="2107"/>
      <c r="CJ76" s="2107"/>
      <c r="CK76" s="2107"/>
      <c r="CL76" s="2107"/>
      <c r="CM76" s="2107"/>
      <c r="CN76" s="2107"/>
      <c r="CO76" s="2107"/>
      <c r="CP76" s="2107"/>
      <c r="CQ76" s="2107"/>
      <c r="CR76" s="2107"/>
      <c r="CS76" s="2107"/>
      <c r="CT76" s="2107"/>
      <c r="CU76" s="2107"/>
      <c r="CV76" s="2107"/>
      <c r="CW76" s="2107"/>
      <c r="CX76" s="2107"/>
      <c r="CY76" s="2107"/>
      <c r="CZ76" s="2107"/>
    </row>
    <row r="77" s="399" customFormat="true" ht="15" customHeight="true" x14ac:dyDescent="0.2">
      <c r="A77" s="1560"/>
      <c r="B77" s="1726"/>
      <c r="C77" s="1617"/>
      <c r="D77" s="1618"/>
      <c r="E77" s="1618"/>
      <c r="F77" s="1618"/>
      <c r="G77" s="1619"/>
      <c r="H77" s="1620"/>
      <c r="I77" s="1618"/>
      <c r="J77" s="1618"/>
      <c r="K77" s="1618"/>
      <c r="L77" s="1621"/>
      <c r="M77" s="1622"/>
      <c r="N77" s="1618"/>
      <c r="O77" s="1618"/>
      <c r="P77" s="1618"/>
      <c r="Q77" s="1619"/>
      <c r="R77" s="1620"/>
      <c r="S77" s="1618"/>
      <c r="T77" s="1618"/>
      <c r="U77" s="1618"/>
      <c r="V77" s="1618"/>
      <c r="W77" s="1618"/>
      <c r="X77" s="1618"/>
      <c r="Y77" s="1618"/>
      <c r="Z77" s="1618"/>
      <c r="AA77" s="1618"/>
      <c r="AB77" s="2198"/>
      <c r="AC77" s="615"/>
      <c r="AD77" s="615"/>
      <c r="AE77" s="615"/>
      <c r="AF77" s="615"/>
      <c r="AG77" s="615"/>
      <c r="AH77" s="615"/>
      <c r="AI77" s="615"/>
      <c r="AJ77" s="615"/>
      <c r="AK77" s="615"/>
      <c r="AL77" s="615"/>
      <c r="AM77" s="615"/>
      <c r="AN77" s="615"/>
      <c r="AO77" s="615"/>
      <c r="AP77" s="615"/>
      <c r="AQ77" s="615"/>
      <c r="AR77" s="615"/>
      <c r="AS77" s="615"/>
      <c r="AT77" s="615"/>
      <c r="AU77" s="615"/>
      <c r="AV77" s="615"/>
      <c r="AW77" s="615"/>
      <c r="AX77" s="615"/>
      <c r="AY77" s="615"/>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2107"/>
      <c r="CD77" s="2107"/>
      <c r="CE77" s="2107"/>
      <c r="CF77" s="2107"/>
      <c r="CG77" s="2107"/>
      <c r="CH77" s="2107"/>
      <c r="CI77" s="2107"/>
      <c r="CJ77" s="2107"/>
      <c r="CK77" s="2107"/>
      <c r="CL77" s="2107"/>
      <c r="CM77" s="2107"/>
      <c r="CN77" s="2107"/>
      <c r="CO77" s="2107"/>
      <c r="CP77" s="2107"/>
      <c r="CQ77" s="2107"/>
      <c r="CR77" s="2107"/>
      <c r="CS77" s="2107"/>
      <c r="CT77" s="2107"/>
      <c r="CU77" s="2107"/>
      <c r="CV77" s="2107"/>
      <c r="CW77" s="2107"/>
      <c r="CX77" s="2107"/>
      <c r="CY77" s="2107"/>
      <c r="CZ77" s="2107"/>
    </row>
    <row r="78" s="399" customFormat="true" ht="15" customHeight="true" x14ac:dyDescent="0.2">
      <c r="A78" s="1560"/>
      <c r="B78" s="1726"/>
      <c r="C78" s="1617"/>
      <c r="D78" s="1618"/>
      <c r="E78" s="1618"/>
      <c r="F78" s="1618"/>
      <c r="G78" s="1619"/>
      <c r="H78" s="1620"/>
      <c r="I78" s="1618"/>
      <c r="J78" s="1618"/>
      <c r="K78" s="1618"/>
      <c r="L78" s="1621"/>
      <c r="M78" s="1622"/>
      <c r="N78" s="1618"/>
      <c r="O78" s="1618"/>
      <c r="P78" s="1618"/>
      <c r="Q78" s="1619"/>
      <c r="R78" s="1620"/>
      <c r="S78" s="1618"/>
      <c r="T78" s="1618"/>
      <c r="U78" s="1618"/>
      <c r="V78" s="1618"/>
      <c r="W78" s="1618"/>
      <c r="X78" s="1618"/>
      <c r="Y78" s="1618"/>
      <c r="Z78" s="1618"/>
      <c r="AA78" s="1618"/>
      <c r="AB78" s="2198"/>
      <c r="AC78" s="615"/>
      <c r="AD78" s="615"/>
      <c r="AE78" s="615"/>
      <c r="AF78" s="615"/>
      <c r="AG78" s="615"/>
      <c r="AH78" s="615"/>
      <c r="AI78" s="615"/>
      <c r="AJ78" s="615"/>
      <c r="AK78" s="615"/>
      <c r="AL78" s="615"/>
      <c r="AM78" s="615"/>
      <c r="AN78" s="615"/>
      <c r="AO78" s="615"/>
      <c r="AP78" s="615"/>
      <c r="AQ78" s="615"/>
      <c r="AR78" s="615"/>
      <c r="AS78" s="615"/>
      <c r="AT78" s="615"/>
      <c r="AU78" s="615"/>
      <c r="AV78" s="615"/>
      <c r="AW78" s="615"/>
      <c r="AX78" s="615"/>
      <c r="AY78" s="615"/>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2107"/>
      <c r="CD78" s="2107"/>
      <c r="CE78" s="2107"/>
      <c r="CF78" s="2107"/>
      <c r="CG78" s="2107"/>
      <c r="CH78" s="2107"/>
      <c r="CI78" s="2107"/>
      <c r="CJ78" s="2107"/>
      <c r="CK78" s="2107"/>
      <c r="CL78" s="2107"/>
      <c r="CM78" s="2107"/>
      <c r="CN78" s="2107"/>
      <c r="CO78" s="2107"/>
      <c r="CP78" s="2107"/>
      <c r="CQ78" s="2107"/>
      <c r="CR78" s="2107"/>
      <c r="CS78" s="2107"/>
      <c r="CT78" s="2107"/>
      <c r="CU78" s="2107"/>
      <c r="CV78" s="2107"/>
      <c r="CW78" s="2107"/>
      <c r="CX78" s="2107"/>
      <c r="CY78" s="2107"/>
      <c r="CZ78" s="2107"/>
    </row>
    <row r="79" s="399" customFormat="true" ht="15" customHeight="true" x14ac:dyDescent="0.2">
      <c r="A79" s="1560"/>
      <c r="B79" s="1726"/>
      <c r="C79" s="1617"/>
      <c r="D79" s="1618"/>
      <c r="E79" s="1618"/>
      <c r="F79" s="1618"/>
      <c r="G79" s="1619"/>
      <c r="H79" s="1620"/>
      <c r="I79" s="1618"/>
      <c r="J79" s="1618"/>
      <c r="K79" s="1618"/>
      <c r="L79" s="1621"/>
      <c r="M79" s="1622"/>
      <c r="N79" s="1618"/>
      <c r="O79" s="1618"/>
      <c r="P79" s="1618"/>
      <c r="Q79" s="1619"/>
      <c r="R79" s="1620"/>
      <c r="S79" s="1618"/>
      <c r="T79" s="1618"/>
      <c r="U79" s="1618"/>
      <c r="V79" s="1618"/>
      <c r="W79" s="1618"/>
      <c r="X79" s="1618"/>
      <c r="Y79" s="1618"/>
      <c r="Z79" s="1618"/>
      <c r="AA79" s="1618"/>
      <c r="AB79" s="2198"/>
      <c r="AC79" s="615"/>
      <c r="AD79" s="615"/>
      <c r="AE79" s="615"/>
      <c r="AF79" s="615"/>
      <c r="AG79" s="615"/>
      <c r="AH79" s="615"/>
      <c r="AI79" s="615"/>
      <c r="AJ79" s="615"/>
      <c r="AK79" s="615"/>
      <c r="AL79" s="615"/>
      <c r="AM79" s="615"/>
      <c r="AN79" s="615"/>
      <c r="AO79" s="615"/>
      <c r="AP79" s="615"/>
      <c r="AQ79" s="615"/>
      <c r="AR79" s="615"/>
      <c r="AS79" s="615"/>
      <c r="AT79" s="615"/>
      <c r="AU79" s="615"/>
      <c r="AV79" s="615"/>
      <c r="AW79" s="615"/>
      <c r="AX79" s="615"/>
      <c r="AY79" s="615"/>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2107"/>
      <c r="CD79" s="2107"/>
      <c r="CE79" s="2107"/>
      <c r="CF79" s="2107"/>
      <c r="CG79" s="2107"/>
      <c r="CH79" s="2107"/>
      <c r="CI79" s="2107"/>
      <c r="CJ79" s="2107"/>
      <c r="CK79" s="2107"/>
      <c r="CL79" s="2107"/>
      <c r="CM79" s="2107"/>
      <c r="CN79" s="2107"/>
      <c r="CO79" s="2107"/>
      <c r="CP79" s="2107"/>
      <c r="CQ79" s="2107"/>
      <c r="CR79" s="2107"/>
      <c r="CS79" s="2107"/>
      <c r="CT79" s="2107"/>
      <c r="CU79" s="2107"/>
      <c r="CV79" s="2107"/>
      <c r="CW79" s="2107"/>
      <c r="CX79" s="2107"/>
      <c r="CY79" s="2107"/>
      <c r="CZ79" s="2107"/>
    </row>
    <row r="80" s="399" customFormat="true" ht="15" customHeight="true" x14ac:dyDescent="0.2">
      <c r="A80" s="1560"/>
      <c r="B80" s="1726"/>
      <c r="C80" s="1617"/>
      <c r="D80" s="1618"/>
      <c r="E80" s="1618"/>
      <c r="F80" s="1618"/>
      <c r="G80" s="1619"/>
      <c r="H80" s="1620"/>
      <c r="I80" s="1618"/>
      <c r="J80" s="1618"/>
      <c r="K80" s="1618"/>
      <c r="L80" s="1621"/>
      <c r="M80" s="1622"/>
      <c r="N80" s="1618"/>
      <c r="O80" s="1618"/>
      <c r="P80" s="1618"/>
      <c r="Q80" s="1619"/>
      <c r="R80" s="1620"/>
      <c r="S80" s="1618"/>
      <c r="T80" s="1618"/>
      <c r="U80" s="1618"/>
      <c r="V80" s="1618"/>
      <c r="W80" s="1618"/>
      <c r="X80" s="1618"/>
      <c r="Y80" s="1618"/>
      <c r="Z80" s="1618"/>
      <c r="AA80" s="1618"/>
      <c r="AB80" s="2198"/>
      <c r="AC80" s="615"/>
      <c r="AD80" s="615"/>
      <c r="AE80" s="615"/>
      <c r="AF80" s="615"/>
      <c r="AG80" s="615"/>
      <c r="AH80" s="615"/>
      <c r="AI80" s="615"/>
      <c r="AJ80" s="615"/>
      <c r="AK80" s="615"/>
      <c r="AL80" s="615"/>
      <c r="AM80" s="615"/>
      <c r="AN80" s="615"/>
      <c r="AO80" s="615"/>
      <c r="AP80" s="615"/>
      <c r="AQ80" s="615"/>
      <c r="AR80" s="615"/>
      <c r="AS80" s="615"/>
      <c r="AT80" s="615"/>
      <c r="AU80" s="615"/>
      <c r="AV80" s="615"/>
      <c r="AW80" s="615"/>
      <c r="AX80" s="615"/>
      <c r="AY80" s="615"/>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2107"/>
      <c r="CD80" s="2107"/>
      <c r="CE80" s="2107"/>
      <c r="CF80" s="2107"/>
      <c r="CG80" s="2107"/>
      <c r="CH80" s="2107"/>
      <c r="CI80" s="2107"/>
      <c r="CJ80" s="2107"/>
      <c r="CK80" s="2107"/>
      <c r="CL80" s="2107"/>
      <c r="CM80" s="2107"/>
      <c r="CN80" s="2107"/>
      <c r="CO80" s="2107"/>
      <c r="CP80" s="2107"/>
      <c r="CQ80" s="2107"/>
      <c r="CR80" s="2107"/>
      <c r="CS80" s="2107"/>
      <c r="CT80" s="2107"/>
      <c r="CU80" s="2107"/>
      <c r="CV80" s="2107"/>
      <c r="CW80" s="2107"/>
      <c r="CX80" s="2107"/>
      <c r="CY80" s="2107"/>
      <c r="CZ80" s="2107"/>
    </row>
    <row r="81" s="399" customFormat="true" ht="15" customHeight="true" x14ac:dyDescent="0.2">
      <c r="A81" s="1560"/>
      <c r="B81" s="1726"/>
      <c r="C81" s="1617"/>
      <c r="D81" s="1618"/>
      <c r="E81" s="1618"/>
      <c r="F81" s="1618"/>
      <c r="G81" s="1619"/>
      <c r="H81" s="1620"/>
      <c r="I81" s="1618"/>
      <c r="J81" s="1618"/>
      <c r="K81" s="1618"/>
      <c r="L81" s="1621"/>
      <c r="M81" s="1622"/>
      <c r="N81" s="1618"/>
      <c r="O81" s="1618"/>
      <c r="P81" s="1618"/>
      <c r="Q81" s="1619"/>
      <c r="R81" s="1620"/>
      <c r="S81" s="1618"/>
      <c r="T81" s="1618"/>
      <c r="U81" s="1618"/>
      <c r="V81" s="1618"/>
      <c r="W81" s="1618"/>
      <c r="X81" s="1618"/>
      <c r="Y81" s="1618"/>
      <c r="Z81" s="1618"/>
      <c r="AA81" s="1618"/>
      <c r="AB81" s="2198"/>
      <c r="AC81" s="615"/>
      <c r="AD81" s="615"/>
      <c r="AE81" s="615"/>
      <c r="AF81" s="615"/>
      <c r="AG81" s="615"/>
      <c r="AH81" s="615"/>
      <c r="AI81" s="615"/>
      <c r="AJ81" s="615"/>
      <c r="AK81" s="615"/>
      <c r="AL81" s="615"/>
      <c r="AM81" s="615"/>
      <c r="AN81" s="615"/>
      <c r="AO81" s="615"/>
      <c r="AP81" s="615"/>
      <c r="AQ81" s="615"/>
      <c r="AR81" s="615"/>
      <c r="AS81" s="615"/>
      <c r="AT81" s="615"/>
      <c r="AU81" s="615"/>
      <c r="AV81" s="615"/>
      <c r="AW81" s="615"/>
      <c r="AX81" s="615"/>
      <c r="AY81" s="615"/>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2107"/>
      <c r="CD81" s="2107"/>
      <c r="CE81" s="2107"/>
      <c r="CF81" s="2107"/>
      <c r="CG81" s="2107"/>
      <c r="CH81" s="2107"/>
      <c r="CI81" s="2107"/>
      <c r="CJ81" s="2107"/>
      <c r="CK81" s="2107"/>
      <c r="CL81" s="2107"/>
      <c r="CM81" s="2107"/>
      <c r="CN81" s="2107"/>
      <c r="CO81" s="2107"/>
      <c r="CP81" s="2107"/>
      <c r="CQ81" s="2107"/>
      <c r="CR81" s="2107"/>
      <c r="CS81" s="2107"/>
      <c r="CT81" s="2107"/>
      <c r="CU81" s="2107"/>
      <c r="CV81" s="2107"/>
      <c r="CW81" s="2107"/>
      <c r="CX81" s="2107"/>
      <c r="CY81" s="2107"/>
      <c r="CZ81" s="2107"/>
    </row>
    <row r="82" s="399" customFormat="true" ht="15" customHeight="true" x14ac:dyDescent="0.2">
      <c r="A82" s="1560"/>
      <c r="B82" s="1726"/>
      <c r="C82" s="1617"/>
      <c r="D82" s="1618"/>
      <c r="E82" s="1618"/>
      <c r="F82" s="1618"/>
      <c r="G82" s="1619"/>
      <c r="H82" s="1620"/>
      <c r="I82" s="1618"/>
      <c r="J82" s="1618"/>
      <c r="K82" s="1618"/>
      <c r="L82" s="1621"/>
      <c r="M82" s="1622"/>
      <c r="N82" s="1618"/>
      <c r="O82" s="1618"/>
      <c r="P82" s="1618"/>
      <c r="Q82" s="1619"/>
      <c r="R82" s="1620"/>
      <c r="S82" s="1618"/>
      <c r="T82" s="1618"/>
      <c r="U82" s="1618"/>
      <c r="V82" s="1618"/>
      <c r="W82" s="1618"/>
      <c r="X82" s="1618"/>
      <c r="Y82" s="1618"/>
      <c r="Z82" s="1618"/>
      <c r="AA82" s="1618"/>
      <c r="AB82" s="2198"/>
      <c r="AC82" s="615"/>
      <c r="AD82" s="615"/>
      <c r="AE82" s="615"/>
      <c r="AF82" s="615"/>
      <c r="AG82" s="615"/>
      <c r="AH82" s="615"/>
      <c r="AI82" s="615"/>
      <c r="AJ82" s="615"/>
      <c r="AK82" s="615"/>
      <c r="AL82" s="615"/>
      <c r="AM82" s="615"/>
      <c r="AN82" s="615"/>
      <c r="AO82" s="615"/>
      <c r="AP82" s="615"/>
      <c r="AQ82" s="615"/>
      <c r="AR82" s="615"/>
      <c r="AS82" s="615"/>
      <c r="AT82" s="615"/>
      <c r="AU82" s="615"/>
      <c r="AV82" s="615"/>
      <c r="AW82" s="615"/>
      <c r="AX82" s="615"/>
      <c r="AY82" s="615"/>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2107"/>
      <c r="CD82" s="2107"/>
      <c r="CE82" s="2107"/>
      <c r="CF82" s="2107"/>
      <c r="CG82" s="2107"/>
      <c r="CH82" s="2107"/>
      <c r="CI82" s="2107"/>
      <c r="CJ82" s="2107"/>
      <c r="CK82" s="2107"/>
      <c r="CL82" s="2107"/>
      <c r="CM82" s="2107"/>
      <c r="CN82" s="2107"/>
      <c r="CO82" s="2107"/>
      <c r="CP82" s="2107"/>
      <c r="CQ82" s="2107"/>
      <c r="CR82" s="2107"/>
      <c r="CS82" s="2107"/>
      <c r="CT82" s="2107"/>
      <c r="CU82" s="2107"/>
      <c r="CV82" s="2107"/>
      <c r="CW82" s="2107"/>
      <c r="CX82" s="2107"/>
      <c r="CY82" s="2107"/>
      <c r="CZ82" s="2107"/>
    </row>
    <row r="83" s="399" customFormat="true" ht="15" customHeight="true" x14ac:dyDescent="0.2">
      <c r="A83" s="1560"/>
      <c r="B83" s="1726"/>
      <c r="C83" s="1617"/>
      <c r="D83" s="1618"/>
      <c r="E83" s="1618"/>
      <c r="F83" s="1618"/>
      <c r="G83" s="1619"/>
      <c r="H83" s="1620"/>
      <c r="I83" s="1618"/>
      <c r="J83" s="1618"/>
      <c r="K83" s="1618"/>
      <c r="L83" s="1621"/>
      <c r="M83" s="1622"/>
      <c r="N83" s="1618"/>
      <c r="O83" s="1618"/>
      <c r="P83" s="1618"/>
      <c r="Q83" s="1619"/>
      <c r="R83" s="1620"/>
      <c r="S83" s="1618"/>
      <c r="T83" s="1618"/>
      <c r="U83" s="1618"/>
      <c r="V83" s="1618"/>
      <c r="W83" s="1618"/>
      <c r="X83" s="1618"/>
      <c r="Y83" s="1618"/>
      <c r="Z83" s="1618"/>
      <c r="AA83" s="1618"/>
      <c r="AB83" s="2198"/>
      <c r="AC83" s="615"/>
      <c r="AD83" s="615"/>
      <c r="AE83" s="615"/>
      <c r="AF83" s="615"/>
      <c r="AG83" s="615"/>
      <c r="AH83" s="615"/>
      <c r="AI83" s="615"/>
      <c r="AJ83" s="615"/>
      <c r="AK83" s="615"/>
      <c r="AL83" s="615"/>
      <c r="AM83" s="615"/>
      <c r="AN83" s="615"/>
      <c r="AO83" s="615"/>
      <c r="AP83" s="615"/>
      <c r="AQ83" s="615"/>
      <c r="AR83" s="615"/>
      <c r="AS83" s="615"/>
      <c r="AT83" s="615"/>
      <c r="AU83" s="615"/>
      <c r="AV83" s="615"/>
      <c r="AW83" s="615"/>
      <c r="AX83" s="615"/>
      <c r="AY83" s="615"/>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2107"/>
      <c r="CD83" s="2107"/>
      <c r="CE83" s="2107"/>
      <c r="CF83" s="2107"/>
      <c r="CG83" s="2107"/>
      <c r="CH83" s="2107"/>
      <c r="CI83" s="2107"/>
      <c r="CJ83" s="2107"/>
      <c r="CK83" s="2107"/>
      <c r="CL83" s="2107"/>
      <c r="CM83" s="2107"/>
      <c r="CN83" s="2107"/>
      <c r="CO83" s="2107"/>
      <c r="CP83" s="2107"/>
      <c r="CQ83" s="2107"/>
      <c r="CR83" s="2107"/>
      <c r="CS83" s="2107"/>
      <c r="CT83" s="2107"/>
      <c r="CU83" s="2107"/>
      <c r="CV83" s="2107"/>
      <c r="CW83" s="2107"/>
      <c r="CX83" s="2107"/>
      <c r="CY83" s="2107"/>
      <c r="CZ83" s="2107"/>
    </row>
    <row r="84" s="399" customFormat="true" ht="15" customHeight="true" x14ac:dyDescent="0.2">
      <c r="A84" s="1560"/>
      <c r="B84" s="1726"/>
      <c r="C84" s="1617"/>
      <c r="D84" s="1618"/>
      <c r="E84" s="1618"/>
      <c r="F84" s="1618"/>
      <c r="G84" s="1619"/>
      <c r="H84" s="1620"/>
      <c r="I84" s="1618"/>
      <c r="J84" s="1618"/>
      <c r="K84" s="1618"/>
      <c r="L84" s="1621"/>
      <c r="M84" s="1622"/>
      <c r="N84" s="1618"/>
      <c r="O84" s="1618"/>
      <c r="P84" s="1618"/>
      <c r="Q84" s="1619"/>
      <c r="R84" s="1620"/>
      <c r="S84" s="1618"/>
      <c r="T84" s="1618"/>
      <c r="U84" s="1618"/>
      <c r="V84" s="1618"/>
      <c r="W84" s="1618"/>
      <c r="X84" s="1618"/>
      <c r="Y84" s="1618"/>
      <c r="Z84" s="1618"/>
      <c r="AA84" s="1618"/>
      <c r="AB84" s="2198"/>
      <c r="AC84" s="615"/>
      <c r="AD84" s="615"/>
      <c r="AE84" s="615"/>
      <c r="AF84" s="615"/>
      <c r="AG84" s="615"/>
      <c r="AH84" s="615"/>
      <c r="AI84" s="615"/>
      <c r="AJ84" s="615"/>
      <c r="AK84" s="615"/>
      <c r="AL84" s="615"/>
      <c r="AM84" s="615"/>
      <c r="AN84" s="615"/>
      <c r="AO84" s="615"/>
      <c r="AP84" s="615"/>
      <c r="AQ84" s="615"/>
      <c r="AR84" s="615"/>
      <c r="AS84" s="615"/>
      <c r="AT84" s="615"/>
      <c r="AU84" s="615"/>
      <c r="AV84" s="615"/>
      <c r="AW84" s="615"/>
      <c r="AX84" s="615"/>
      <c r="AY84" s="615"/>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2107"/>
      <c r="CD84" s="2107"/>
      <c r="CE84" s="2107"/>
      <c r="CF84" s="2107"/>
      <c r="CG84" s="2107"/>
      <c r="CH84" s="2107"/>
      <c r="CI84" s="2107"/>
      <c r="CJ84" s="2107"/>
      <c r="CK84" s="2107"/>
      <c r="CL84" s="2107"/>
      <c r="CM84" s="2107"/>
      <c r="CN84" s="2107"/>
      <c r="CO84" s="2107"/>
      <c r="CP84" s="2107"/>
      <c r="CQ84" s="2107"/>
      <c r="CR84" s="2107"/>
      <c r="CS84" s="2107"/>
      <c r="CT84" s="2107"/>
      <c r="CU84" s="2107"/>
      <c r="CV84" s="2107"/>
      <c r="CW84" s="2107"/>
      <c r="CX84" s="2107"/>
      <c r="CY84" s="2107"/>
      <c r="CZ84" s="2107"/>
    </row>
    <row r="85" s="399" customFormat="true" ht="15" customHeight="true" x14ac:dyDescent="0.2">
      <c r="A85" s="1560"/>
      <c r="B85" s="1726"/>
      <c r="C85" s="1617"/>
      <c r="D85" s="1618"/>
      <c r="E85" s="1618"/>
      <c r="F85" s="1618"/>
      <c r="G85" s="1619"/>
      <c r="H85" s="1620"/>
      <c r="I85" s="1618"/>
      <c r="J85" s="1618"/>
      <c r="K85" s="1618"/>
      <c r="L85" s="1621"/>
      <c r="M85" s="1622"/>
      <c r="N85" s="1618"/>
      <c r="O85" s="1618"/>
      <c r="P85" s="1618"/>
      <c r="Q85" s="1619"/>
      <c r="R85" s="1620"/>
      <c r="S85" s="1618"/>
      <c r="T85" s="1618"/>
      <c r="U85" s="1618"/>
      <c r="V85" s="1618"/>
      <c r="W85" s="1618"/>
      <c r="X85" s="1618"/>
      <c r="Y85" s="1618"/>
      <c r="Z85" s="1618"/>
      <c r="AA85" s="1618"/>
      <c r="AB85" s="2198"/>
      <c r="AC85" s="615"/>
      <c r="AD85" s="615"/>
      <c r="AE85" s="615"/>
      <c r="AF85" s="615"/>
      <c r="AG85" s="615"/>
      <c r="AH85" s="615"/>
      <c r="AI85" s="615"/>
      <c r="AJ85" s="615"/>
      <c r="AK85" s="615"/>
      <c r="AL85" s="615"/>
      <c r="AM85" s="615"/>
      <c r="AN85" s="615"/>
      <c r="AO85" s="615"/>
      <c r="AP85" s="615"/>
      <c r="AQ85" s="615"/>
      <c r="AR85" s="615"/>
      <c r="AS85" s="615"/>
      <c r="AT85" s="615"/>
      <c r="AU85" s="615"/>
      <c r="AV85" s="615"/>
      <c r="AW85" s="615"/>
      <c r="AX85" s="615"/>
      <c r="AY85" s="615"/>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2107"/>
      <c r="CD85" s="2107"/>
      <c r="CE85" s="2107"/>
      <c r="CF85" s="2107"/>
      <c r="CG85" s="2107"/>
      <c r="CH85" s="2107"/>
      <c r="CI85" s="2107"/>
      <c r="CJ85" s="2107"/>
      <c r="CK85" s="2107"/>
      <c r="CL85" s="2107"/>
      <c r="CM85" s="2107"/>
      <c r="CN85" s="2107"/>
      <c r="CO85" s="2107"/>
      <c r="CP85" s="2107"/>
      <c r="CQ85" s="2107"/>
      <c r="CR85" s="2107"/>
      <c r="CS85" s="2107"/>
      <c r="CT85" s="2107"/>
      <c r="CU85" s="2107"/>
      <c r="CV85" s="2107"/>
      <c r="CW85" s="2107"/>
      <c r="CX85" s="2107"/>
      <c r="CY85" s="2107"/>
      <c r="CZ85" s="2107"/>
    </row>
    <row r="86" s="399" customFormat="true" ht="15" customHeight="true" x14ac:dyDescent="0.2">
      <c r="A86" s="1560"/>
      <c r="B86" s="1726"/>
      <c r="C86" s="1617"/>
      <c r="D86" s="1618"/>
      <c r="E86" s="1618"/>
      <c r="F86" s="1618"/>
      <c r="G86" s="1619"/>
      <c r="H86" s="1620"/>
      <c r="I86" s="1618"/>
      <c r="J86" s="1618"/>
      <c r="K86" s="1618"/>
      <c r="L86" s="1621"/>
      <c r="M86" s="1622"/>
      <c r="N86" s="1618"/>
      <c r="O86" s="1618"/>
      <c r="P86" s="1618"/>
      <c r="Q86" s="1619"/>
      <c r="R86" s="1620"/>
      <c r="S86" s="1618"/>
      <c r="T86" s="1618"/>
      <c r="U86" s="1618"/>
      <c r="V86" s="1618"/>
      <c r="W86" s="1618"/>
      <c r="X86" s="1618"/>
      <c r="Y86" s="1618"/>
      <c r="Z86" s="1618"/>
      <c r="AA86" s="1618"/>
      <c r="AB86" s="2198"/>
      <c r="AC86" s="615"/>
      <c r="AD86" s="615"/>
      <c r="AE86" s="615"/>
      <c r="AF86" s="615"/>
      <c r="AG86" s="615"/>
      <c r="AH86" s="615"/>
      <c r="AI86" s="615"/>
      <c r="AJ86" s="615"/>
      <c r="AK86" s="615"/>
      <c r="AL86" s="615"/>
      <c r="AM86" s="615"/>
      <c r="AN86" s="615"/>
      <c r="AO86" s="615"/>
      <c r="AP86" s="615"/>
      <c r="AQ86" s="615"/>
      <c r="AR86" s="615"/>
      <c r="AS86" s="615"/>
      <c r="AT86" s="615"/>
      <c r="AU86" s="615"/>
      <c r="AV86" s="615"/>
      <c r="AW86" s="615"/>
      <c r="AX86" s="615"/>
      <c r="AY86" s="615"/>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2107"/>
      <c r="CD86" s="2107"/>
      <c r="CE86" s="2107"/>
      <c r="CF86" s="2107"/>
      <c r="CG86" s="2107"/>
      <c r="CH86" s="2107"/>
      <c r="CI86" s="2107"/>
      <c r="CJ86" s="2107"/>
      <c r="CK86" s="2107"/>
      <c r="CL86" s="2107"/>
      <c r="CM86" s="2107"/>
      <c r="CN86" s="2107"/>
      <c r="CO86" s="2107"/>
      <c r="CP86" s="2107"/>
      <c r="CQ86" s="2107"/>
      <c r="CR86" s="2107"/>
      <c r="CS86" s="2107"/>
      <c r="CT86" s="2107"/>
      <c r="CU86" s="2107"/>
      <c r="CV86" s="2107"/>
      <c r="CW86" s="2107"/>
      <c r="CX86" s="2107"/>
      <c r="CY86" s="2107"/>
      <c r="CZ86" s="2107"/>
    </row>
    <row r="87" s="399" customFormat="true" ht="15" customHeight="true" x14ac:dyDescent="0.2">
      <c r="A87" s="1560"/>
      <c r="B87" s="1726"/>
      <c r="C87" s="1617"/>
      <c r="D87" s="1618"/>
      <c r="E87" s="1618"/>
      <c r="F87" s="1618"/>
      <c r="G87" s="1619"/>
      <c r="H87" s="1620"/>
      <c r="I87" s="1618"/>
      <c r="J87" s="1618"/>
      <c r="K87" s="1618"/>
      <c r="L87" s="1621"/>
      <c r="M87" s="1622"/>
      <c r="N87" s="1618"/>
      <c r="O87" s="1618"/>
      <c r="P87" s="1618"/>
      <c r="Q87" s="1619"/>
      <c r="R87" s="1620"/>
      <c r="S87" s="1618"/>
      <c r="T87" s="1618"/>
      <c r="U87" s="1618"/>
      <c r="V87" s="1618"/>
      <c r="W87" s="1618"/>
      <c r="X87" s="1618"/>
      <c r="Y87" s="1618"/>
      <c r="Z87" s="1618"/>
      <c r="AA87" s="1618"/>
      <c r="AB87" s="2198"/>
      <c r="AC87" s="615"/>
      <c r="AD87" s="615"/>
      <c r="AE87" s="615"/>
      <c r="AF87" s="615"/>
      <c r="AG87" s="615"/>
      <c r="AH87" s="615"/>
      <c r="AI87" s="615"/>
      <c r="AJ87" s="615"/>
      <c r="AK87" s="615"/>
      <c r="AL87" s="615"/>
      <c r="AM87" s="615"/>
      <c r="AN87" s="615"/>
      <c r="AO87" s="615"/>
      <c r="AP87" s="615"/>
      <c r="AQ87" s="615"/>
      <c r="AR87" s="615"/>
      <c r="AS87" s="615"/>
      <c r="AT87" s="615"/>
      <c r="AU87" s="615"/>
      <c r="AV87" s="615"/>
      <c r="AW87" s="615"/>
      <c r="AX87" s="615"/>
      <c r="AY87" s="615"/>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2107"/>
      <c r="CD87" s="2107"/>
      <c r="CE87" s="2107"/>
      <c r="CF87" s="2107"/>
      <c r="CG87" s="2107"/>
      <c r="CH87" s="2107"/>
      <c r="CI87" s="2107"/>
      <c r="CJ87" s="2107"/>
      <c r="CK87" s="2107"/>
      <c r="CL87" s="2107"/>
      <c r="CM87" s="2107"/>
      <c r="CN87" s="2107"/>
      <c r="CO87" s="2107"/>
      <c r="CP87" s="2107"/>
      <c r="CQ87" s="2107"/>
      <c r="CR87" s="2107"/>
      <c r="CS87" s="2107"/>
      <c r="CT87" s="2107"/>
      <c r="CU87" s="2107"/>
      <c r="CV87" s="2107"/>
      <c r="CW87" s="2107"/>
      <c r="CX87" s="2107"/>
      <c r="CY87" s="2107"/>
      <c r="CZ87" s="2107"/>
    </row>
    <row r="88" s="399" customFormat="true" ht="15" customHeight="true" x14ac:dyDescent="0.2">
      <c r="A88" s="1561"/>
      <c r="B88" s="1727"/>
      <c r="C88" s="1623"/>
      <c r="D88" s="1624"/>
      <c r="E88" s="1624"/>
      <c r="F88" s="1624"/>
      <c r="G88" s="1625"/>
      <c r="H88" s="1626"/>
      <c r="I88" s="1624"/>
      <c r="J88" s="1624"/>
      <c r="K88" s="1624"/>
      <c r="L88" s="1627"/>
      <c r="M88" s="1628"/>
      <c r="N88" s="1624"/>
      <c r="O88" s="1624"/>
      <c r="P88" s="1624"/>
      <c r="Q88" s="1625"/>
      <c r="R88" s="1626"/>
      <c r="S88" s="1624"/>
      <c r="T88" s="1624"/>
      <c r="U88" s="1624"/>
      <c r="V88" s="1624"/>
      <c r="W88" s="1624"/>
      <c r="X88" s="1624"/>
      <c r="Y88" s="1624"/>
      <c r="Z88" s="1624"/>
      <c r="AA88" s="1624"/>
      <c r="AB88" s="2199"/>
      <c r="AC88" s="615"/>
      <c r="AD88" s="615"/>
      <c r="AE88" s="615"/>
      <c r="AF88" s="615"/>
      <c r="AG88" s="615"/>
      <c r="AH88" s="615"/>
      <c r="AI88" s="615"/>
      <c r="AJ88" s="615"/>
      <c r="AK88" s="615"/>
      <c r="AL88" s="615"/>
      <c r="AM88" s="615"/>
      <c r="AN88" s="615"/>
      <c r="AO88" s="615"/>
      <c r="AP88" s="615"/>
      <c r="AQ88" s="615"/>
      <c r="AR88" s="615"/>
      <c r="AS88" s="615"/>
      <c r="AT88" s="615"/>
      <c r="AU88" s="615"/>
      <c r="AV88" s="615"/>
      <c r="AW88" s="615"/>
      <c r="AX88" s="615"/>
      <c r="AY88" s="615"/>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2107"/>
      <c r="CD88" s="2107"/>
      <c r="CE88" s="2107"/>
      <c r="CF88" s="2107"/>
      <c r="CG88" s="2107"/>
      <c r="CH88" s="2107"/>
      <c r="CI88" s="2107"/>
      <c r="CJ88" s="2107"/>
      <c r="CK88" s="2107"/>
      <c r="CL88" s="2107"/>
      <c r="CM88" s="2107"/>
      <c r="CN88" s="2107"/>
      <c r="CO88" s="2107"/>
      <c r="CP88" s="2107"/>
      <c r="CQ88" s="2107"/>
      <c r="CR88" s="2107"/>
      <c r="CS88" s="2107"/>
      <c r="CT88" s="2107"/>
      <c r="CU88" s="2107"/>
      <c r="CV88" s="2107"/>
      <c r="CW88" s="2107"/>
      <c r="CX88" s="2107"/>
      <c r="CY88" s="2107"/>
      <c r="CZ88" s="2107"/>
    </row>
    <row r="89" s="399" customFormat="true" ht="15" customHeight="true" x14ac:dyDescent="0.2">
      <c r="A89" s="815"/>
      <c r="B89" s="840"/>
      <c r="C89" s="914"/>
      <c r="D89" s="915"/>
      <c r="E89" s="915"/>
      <c r="F89" s="915"/>
      <c r="G89" s="916"/>
      <c r="H89" s="917"/>
      <c r="I89" s="915"/>
      <c r="J89" s="915"/>
      <c r="K89" s="915"/>
      <c r="L89" s="918"/>
      <c r="M89" s="919"/>
      <c r="N89" s="915"/>
      <c r="O89" s="915"/>
      <c r="P89" s="915"/>
      <c r="Q89" s="916"/>
      <c r="R89" s="917"/>
      <c r="S89" s="915"/>
      <c r="T89" s="915"/>
      <c r="U89" s="915"/>
      <c r="V89" s="915"/>
      <c r="W89" s="915"/>
      <c r="X89" s="915"/>
      <c r="Y89" s="915"/>
      <c r="Z89" s="915"/>
      <c r="AA89" s="915"/>
      <c r="AB89" s="2200"/>
      <c r="AC89" s="615"/>
      <c r="AD89" s="615"/>
      <c r="AE89" s="615"/>
      <c r="AF89" s="615"/>
      <c r="AG89" s="615"/>
      <c r="AH89" s="615"/>
      <c r="AI89" s="615"/>
      <c r="AJ89" s="615"/>
      <c r="AK89" s="615"/>
      <c r="AL89" s="615"/>
      <c r="AM89" s="615"/>
      <c r="AN89" s="615"/>
      <c r="AO89" s="615"/>
      <c r="AP89" s="615"/>
      <c r="AQ89" s="615"/>
      <c r="AR89" s="615"/>
      <c r="AS89" s="615"/>
      <c r="AT89" s="615"/>
      <c r="AU89" s="615"/>
      <c r="AV89" s="615"/>
      <c r="AW89" s="615"/>
      <c r="AX89" s="615"/>
      <c r="AY89" s="615"/>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2107"/>
      <c r="CD89" s="2107"/>
      <c r="CE89" s="2107"/>
      <c r="CF89" s="2107"/>
      <c r="CG89" s="2107"/>
      <c r="CH89" s="2107"/>
      <c r="CI89" s="2107"/>
      <c r="CJ89" s="2107"/>
      <c r="CK89" s="2107"/>
      <c r="CL89" s="2107"/>
      <c r="CM89" s="2107"/>
      <c r="CN89" s="2107"/>
      <c r="CO89" s="2107"/>
      <c r="CP89" s="2107"/>
      <c r="CQ89" s="2107"/>
      <c r="CR89" s="2107"/>
      <c r="CS89" s="2107"/>
      <c r="CT89" s="2107"/>
      <c r="CU89" s="2107"/>
      <c r="CV89" s="2107"/>
      <c r="CW89" s="2107"/>
      <c r="CX89" s="2107"/>
      <c r="CY89" s="2107"/>
      <c r="CZ89" s="2107"/>
    </row>
    <row r="90" s="399" customFormat="true" ht="15" customHeight="true" x14ac:dyDescent="0.2">
      <c r="A90" s="816"/>
      <c r="B90" s="841"/>
      <c r="C90" s="920"/>
      <c r="D90" s="921"/>
      <c r="E90" s="921"/>
      <c r="F90" s="921"/>
      <c r="G90" s="922"/>
      <c r="H90" s="923"/>
      <c r="I90" s="921"/>
      <c r="J90" s="921"/>
      <c r="K90" s="921"/>
      <c r="L90" s="924"/>
      <c r="M90" s="925"/>
      <c r="N90" s="921"/>
      <c r="O90" s="921"/>
      <c r="P90" s="921"/>
      <c r="Q90" s="922"/>
      <c r="R90" s="923"/>
      <c r="S90" s="921"/>
      <c r="T90" s="921"/>
      <c r="U90" s="921"/>
      <c r="V90" s="921"/>
      <c r="W90" s="921"/>
      <c r="X90" s="921"/>
      <c r="Y90" s="921"/>
      <c r="Z90" s="921"/>
      <c r="AA90" s="921"/>
      <c r="AB90" s="2201"/>
      <c r="AC90" s="615"/>
      <c r="AD90" s="615"/>
      <c r="AE90" s="615"/>
      <c r="AF90" s="615"/>
      <c r="AG90" s="615"/>
      <c r="AH90" s="615"/>
      <c r="AI90" s="615"/>
      <c r="AJ90" s="615"/>
      <c r="AK90" s="615"/>
      <c r="AL90" s="615"/>
      <c r="AM90" s="615"/>
      <c r="AN90" s="615"/>
      <c r="AO90" s="615"/>
      <c r="AP90" s="615"/>
      <c r="AQ90" s="615"/>
      <c r="AR90" s="615"/>
      <c r="AS90" s="615"/>
      <c r="AT90" s="615"/>
      <c r="AU90" s="615"/>
      <c r="AV90" s="615"/>
      <c r="AW90" s="615"/>
      <c r="AX90" s="615"/>
      <c r="AY90" s="615"/>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2107"/>
      <c r="CD90" s="2107"/>
      <c r="CE90" s="2107"/>
      <c r="CF90" s="2107"/>
      <c r="CG90" s="2107"/>
      <c r="CH90" s="2107"/>
      <c r="CI90" s="2107"/>
      <c r="CJ90" s="2107"/>
      <c r="CK90" s="2107"/>
      <c r="CL90" s="2107"/>
      <c r="CM90" s="2107"/>
      <c r="CN90" s="2107"/>
      <c r="CO90" s="2107"/>
      <c r="CP90" s="2107"/>
      <c r="CQ90" s="2107"/>
      <c r="CR90" s="2107"/>
      <c r="CS90" s="2107"/>
      <c r="CT90" s="2107"/>
      <c r="CU90" s="2107"/>
      <c r="CV90" s="2107"/>
      <c r="CW90" s="2107"/>
      <c r="CX90" s="2107"/>
      <c r="CY90" s="2107"/>
      <c r="CZ90" s="2107"/>
    </row>
    <row r="91" s="399" customFormat="true" ht="15" customHeight="true" x14ac:dyDescent="0.2">
      <c r="A91" s="719"/>
      <c r="B91" s="842"/>
      <c r="C91" s="926"/>
      <c r="D91" s="888"/>
      <c r="E91" s="888"/>
      <c r="F91" s="888"/>
      <c r="G91" s="889"/>
      <c r="H91" s="927"/>
      <c r="I91" s="888"/>
      <c r="J91" s="888"/>
      <c r="K91" s="888"/>
      <c r="L91" s="928"/>
      <c r="M91" s="926"/>
      <c r="N91" s="888"/>
      <c r="O91" s="888"/>
      <c r="P91" s="888"/>
      <c r="Q91" s="889"/>
      <c r="R91" s="927"/>
      <c r="S91" s="888"/>
      <c r="T91" s="888"/>
      <c r="U91" s="888"/>
      <c r="V91" s="888"/>
      <c r="W91" s="888"/>
      <c r="X91" s="888"/>
      <c r="Y91" s="888"/>
      <c r="Z91" s="888"/>
      <c r="AA91" s="888"/>
      <c r="AB91" s="928"/>
      <c r="AC91" s="615"/>
      <c r="AD91" s="615"/>
      <c r="AE91" s="615"/>
      <c r="AF91" s="615"/>
      <c r="AG91" s="615"/>
      <c r="AH91" s="615"/>
      <c r="AI91" s="615"/>
      <c r="AJ91" s="615"/>
      <c r="AK91" s="615"/>
      <c r="AL91" s="615"/>
      <c r="AM91" s="615"/>
      <c r="AN91" s="615"/>
      <c r="AO91" s="615"/>
      <c r="AP91" s="615"/>
      <c r="AQ91" s="615"/>
      <c r="AR91" s="615"/>
      <c r="AS91" s="615"/>
      <c r="AT91" s="615"/>
      <c r="AU91" s="615"/>
      <c r="AV91" s="615"/>
      <c r="AW91" s="615"/>
      <c r="AX91" s="615"/>
      <c r="AY91" s="615"/>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2107"/>
      <c r="CD91" s="2107"/>
      <c r="CE91" s="2107"/>
      <c r="CF91" s="2107"/>
      <c r="CG91" s="2107"/>
      <c r="CH91" s="2107"/>
      <c r="CI91" s="2107"/>
      <c r="CJ91" s="2107"/>
      <c r="CK91" s="2107"/>
      <c r="CL91" s="2107"/>
      <c r="CM91" s="2107"/>
      <c r="CN91" s="2107"/>
      <c r="CO91" s="2107"/>
      <c r="CP91" s="2107"/>
      <c r="CQ91" s="2107"/>
      <c r="CR91" s="2107"/>
      <c r="CS91" s="2107"/>
      <c r="CT91" s="2107"/>
      <c r="CU91" s="2107"/>
      <c r="CV91" s="2107"/>
      <c r="CW91" s="2107"/>
      <c r="CX91" s="2107"/>
      <c r="CY91" s="2107"/>
      <c r="CZ91" s="2107"/>
    </row>
    <row r="92" s="399" customFormat="true" ht="15" customHeight="true" x14ac:dyDescent="0.2">
      <c r="A92" s="719"/>
      <c r="B92" s="842"/>
      <c r="C92" s="926"/>
      <c r="D92" s="888"/>
      <c r="E92" s="888"/>
      <c r="F92" s="888"/>
      <c r="G92" s="889"/>
      <c r="H92" s="927"/>
      <c r="I92" s="888"/>
      <c r="J92" s="888"/>
      <c r="K92" s="888"/>
      <c r="L92" s="928"/>
      <c r="M92" s="926"/>
      <c r="N92" s="888"/>
      <c r="O92" s="888"/>
      <c r="P92" s="888"/>
      <c r="Q92" s="889"/>
      <c r="R92" s="927"/>
      <c r="S92" s="888"/>
      <c r="T92" s="888"/>
      <c r="U92" s="888"/>
      <c r="V92" s="888"/>
      <c r="W92" s="888"/>
      <c r="X92" s="888"/>
      <c r="Y92" s="888"/>
      <c r="Z92" s="888"/>
      <c r="AA92" s="888"/>
      <c r="AB92" s="928"/>
      <c r="AC92" s="615"/>
      <c r="AD92" s="615"/>
      <c r="AE92" s="615"/>
      <c r="AF92" s="615"/>
      <c r="AG92" s="615"/>
      <c r="AH92" s="615"/>
      <c r="AI92" s="615"/>
      <c r="AJ92" s="615"/>
      <c r="AK92" s="615"/>
      <c r="AL92" s="615"/>
      <c r="AM92" s="615"/>
      <c r="AN92" s="615"/>
      <c r="AO92" s="615"/>
      <c r="AP92" s="615"/>
      <c r="AQ92" s="615"/>
      <c r="AR92" s="615"/>
      <c r="AS92" s="615"/>
      <c r="AT92" s="615"/>
      <c r="AU92" s="615"/>
      <c r="AV92" s="615"/>
      <c r="AW92" s="615"/>
      <c r="AX92" s="615"/>
      <c r="AY92" s="615"/>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2107"/>
      <c r="CD92" s="2107"/>
      <c r="CE92" s="2107"/>
      <c r="CF92" s="2107"/>
      <c r="CG92" s="2107"/>
      <c r="CH92" s="2107"/>
      <c r="CI92" s="2107"/>
      <c r="CJ92" s="2107"/>
      <c r="CK92" s="2107"/>
      <c r="CL92" s="2107"/>
      <c r="CM92" s="2107"/>
      <c r="CN92" s="2107"/>
      <c r="CO92" s="2107"/>
      <c r="CP92" s="2107"/>
      <c r="CQ92" s="2107"/>
      <c r="CR92" s="2107"/>
      <c r="CS92" s="2107"/>
      <c r="CT92" s="2107"/>
      <c r="CU92" s="2107"/>
      <c r="CV92" s="2107"/>
      <c r="CW92" s="2107"/>
      <c r="CX92" s="2107"/>
      <c r="CY92" s="2107"/>
      <c r="CZ92" s="2107"/>
    </row>
    <row r="93" s="399" customFormat="true" ht="15" customHeight="true" x14ac:dyDescent="0.2">
      <c r="A93" s="817"/>
      <c r="B93" s="843"/>
      <c r="C93" s="725"/>
      <c r="D93" s="726"/>
      <c r="E93" s="726"/>
      <c r="F93" s="726"/>
      <c r="G93" s="795"/>
      <c r="H93" s="781"/>
      <c r="I93" s="726"/>
      <c r="J93" s="726"/>
      <c r="K93" s="726"/>
      <c r="L93" s="750"/>
      <c r="M93" s="725"/>
      <c r="N93" s="726"/>
      <c r="O93" s="726"/>
      <c r="P93" s="726"/>
      <c r="Q93" s="795"/>
      <c r="R93" s="781"/>
      <c r="S93" s="726"/>
      <c r="T93" s="726"/>
      <c r="U93" s="726"/>
      <c r="V93" s="726"/>
      <c r="W93" s="726"/>
      <c r="X93" s="726"/>
      <c r="Y93" s="726"/>
      <c r="Z93" s="726"/>
      <c r="AA93" s="726"/>
      <c r="AB93" s="750"/>
      <c r="AC93" s="615"/>
      <c r="AD93" s="615"/>
      <c r="AE93" s="615"/>
      <c r="AF93" s="615"/>
      <c r="AG93" s="615"/>
      <c r="AH93" s="615"/>
      <c r="AI93" s="615"/>
      <c r="AJ93" s="615"/>
      <c r="AK93" s="615"/>
      <c r="AL93" s="615"/>
      <c r="AM93" s="615"/>
      <c r="AN93" s="615"/>
      <c r="AO93" s="615"/>
      <c r="AP93" s="615"/>
      <c r="AQ93" s="615"/>
      <c r="AR93" s="615"/>
      <c r="AS93" s="615"/>
      <c r="AT93" s="615"/>
      <c r="AU93" s="615"/>
      <c r="AV93" s="615"/>
      <c r="AW93" s="615"/>
      <c r="AX93" s="615"/>
      <c r="AY93" s="615"/>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2107"/>
      <c r="CD93" s="2107"/>
      <c r="CE93" s="2107"/>
      <c r="CF93" s="2107"/>
      <c r="CG93" s="2107"/>
      <c r="CH93" s="2107"/>
      <c r="CI93" s="2107"/>
      <c r="CJ93" s="2107"/>
      <c r="CK93" s="2107"/>
      <c r="CL93" s="2107"/>
      <c r="CM93" s="2107"/>
      <c r="CN93" s="2107"/>
      <c r="CO93" s="2107"/>
      <c r="CP93" s="2107"/>
      <c r="CQ93" s="2107"/>
      <c r="CR93" s="2107"/>
      <c r="CS93" s="2107"/>
      <c r="CT93" s="2107"/>
      <c r="CU93" s="2107"/>
      <c r="CV93" s="2107"/>
      <c r="CW93" s="2107"/>
      <c r="CX93" s="2107"/>
      <c r="CY93" s="2107"/>
      <c r="CZ93" s="2107"/>
    </row>
    <row r="94" s="399" customFormat="true" ht="15" customHeight="true" x14ac:dyDescent="0.2">
      <c r="A94" s="1058"/>
      <c r="B94" s="843"/>
      <c r="C94" s="725"/>
      <c r="D94" s="727"/>
      <c r="E94" s="727"/>
      <c r="F94" s="727"/>
      <c r="G94" s="796"/>
      <c r="H94" s="781"/>
      <c r="I94" s="727"/>
      <c r="J94" s="727"/>
      <c r="K94" s="727"/>
      <c r="L94" s="751"/>
      <c r="M94" s="725"/>
      <c r="N94" s="727"/>
      <c r="O94" s="727"/>
      <c r="P94" s="727"/>
      <c r="Q94" s="796"/>
      <c r="R94" s="781"/>
      <c r="S94" s="727"/>
      <c r="T94" s="727"/>
      <c r="U94" s="727"/>
      <c r="V94" s="727"/>
      <c r="W94" s="727"/>
      <c r="X94" s="727"/>
      <c r="Y94" s="727"/>
      <c r="Z94" s="727"/>
      <c r="AA94" s="727"/>
      <c r="AB94" s="751"/>
      <c r="AC94" s="615"/>
      <c r="AD94" s="615"/>
      <c r="AE94" s="615"/>
      <c r="AF94" s="615"/>
      <c r="AG94" s="615"/>
      <c r="AH94" s="615"/>
      <c r="AI94" s="615"/>
      <c r="AJ94" s="615"/>
      <c r="AK94" s="615"/>
      <c r="AL94" s="615"/>
      <c r="AM94" s="615"/>
      <c r="AN94" s="615"/>
      <c r="AO94" s="615"/>
      <c r="AP94" s="615"/>
      <c r="AQ94" s="615"/>
      <c r="AR94" s="615"/>
      <c r="AS94" s="615"/>
      <c r="AT94" s="615"/>
      <c r="AU94" s="615"/>
      <c r="AV94" s="615"/>
      <c r="AW94" s="615"/>
      <c r="AX94" s="615"/>
      <c r="AY94" s="615"/>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2107"/>
      <c r="CD94" s="2107"/>
      <c r="CE94" s="2107"/>
      <c r="CF94" s="2107"/>
      <c r="CG94" s="2107"/>
      <c r="CH94" s="2107"/>
      <c r="CI94" s="2107"/>
      <c r="CJ94" s="2107"/>
      <c r="CK94" s="2107"/>
      <c r="CL94" s="2107"/>
      <c r="CM94" s="2107"/>
      <c r="CN94" s="2107"/>
      <c r="CO94" s="2107"/>
      <c r="CP94" s="2107"/>
      <c r="CQ94" s="2107"/>
      <c r="CR94" s="2107"/>
      <c r="CS94" s="2107"/>
      <c r="CT94" s="2107"/>
      <c r="CU94" s="2107"/>
      <c r="CV94" s="2107"/>
      <c r="CW94" s="2107"/>
      <c r="CX94" s="2107"/>
      <c r="CY94" s="2107"/>
      <c r="CZ94" s="2107"/>
    </row>
    <row r="95" s="399" customFormat="true" ht="15" customHeight="true" x14ac:dyDescent="0.2">
      <c r="A95" s="817"/>
      <c r="B95" s="844"/>
      <c r="C95" s="929"/>
      <c r="D95" s="930"/>
      <c r="E95" s="930"/>
      <c r="F95" s="930"/>
      <c r="G95" s="931"/>
      <c r="H95" s="932"/>
      <c r="I95" s="930"/>
      <c r="J95" s="930"/>
      <c r="K95" s="930"/>
      <c r="L95" s="933"/>
      <c r="M95" s="929"/>
      <c r="N95" s="930"/>
      <c r="O95" s="930"/>
      <c r="P95" s="930"/>
      <c r="Q95" s="931"/>
      <c r="R95" s="932"/>
      <c r="S95" s="930"/>
      <c r="T95" s="930"/>
      <c r="U95" s="930"/>
      <c r="V95" s="930"/>
      <c r="W95" s="930"/>
      <c r="X95" s="930"/>
      <c r="Y95" s="930"/>
      <c r="Z95" s="930"/>
      <c r="AA95" s="930"/>
      <c r="AB95" s="933"/>
      <c r="AC95" s="615"/>
      <c r="AD95" s="615"/>
      <c r="AE95" s="615"/>
      <c r="AF95" s="615"/>
      <c r="AG95" s="615"/>
      <c r="AH95" s="615"/>
      <c r="AI95" s="615"/>
      <c r="AJ95" s="615"/>
      <c r="AK95" s="615"/>
      <c r="AL95" s="615"/>
      <c r="AM95" s="615"/>
      <c r="AN95" s="615"/>
      <c r="AO95" s="615"/>
      <c r="AP95" s="615"/>
      <c r="AQ95" s="615"/>
      <c r="AR95" s="615"/>
      <c r="AS95" s="615"/>
      <c r="AT95" s="615"/>
      <c r="AU95" s="615"/>
      <c r="AV95" s="615"/>
      <c r="AW95" s="615"/>
      <c r="AX95" s="615"/>
      <c r="AY95" s="615"/>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2107"/>
      <c r="CD95" s="2107"/>
      <c r="CE95" s="2107"/>
      <c r="CF95" s="2107"/>
      <c r="CG95" s="2107"/>
      <c r="CH95" s="2107"/>
      <c r="CI95" s="2107"/>
      <c r="CJ95" s="2107"/>
      <c r="CK95" s="2107"/>
      <c r="CL95" s="2107"/>
      <c r="CM95" s="2107"/>
      <c r="CN95" s="2107"/>
      <c r="CO95" s="2107"/>
      <c r="CP95" s="2107"/>
      <c r="CQ95" s="2107"/>
      <c r="CR95" s="2107"/>
      <c r="CS95" s="2107"/>
      <c r="CT95" s="2107"/>
      <c r="CU95" s="2107"/>
      <c r="CV95" s="2107"/>
      <c r="CW95" s="2107"/>
      <c r="CX95" s="2107"/>
      <c r="CY95" s="2107"/>
      <c r="CZ95" s="2107"/>
    </row>
    <row r="96" s="131" customFormat="true" ht="15" customHeight="true" x14ac:dyDescent="0.2">
      <c r="A96" s="1058"/>
      <c r="B96" s="844"/>
      <c r="C96" s="929"/>
      <c r="D96" s="930"/>
      <c r="E96" s="930"/>
      <c r="F96" s="930"/>
      <c r="G96" s="931"/>
      <c r="H96" s="932"/>
      <c r="I96" s="930"/>
      <c r="J96" s="930"/>
      <c r="K96" s="930"/>
      <c r="L96" s="933"/>
      <c r="M96" s="929"/>
      <c r="N96" s="930"/>
      <c r="O96" s="930"/>
      <c r="P96" s="930"/>
      <c r="Q96" s="931"/>
      <c r="R96" s="932"/>
      <c r="S96" s="930"/>
      <c r="T96" s="930"/>
      <c r="U96" s="930"/>
      <c r="V96" s="930"/>
      <c r="W96" s="930"/>
      <c r="X96" s="930"/>
      <c r="Y96" s="930"/>
      <c r="Z96" s="930"/>
      <c r="AA96" s="930"/>
      <c r="AB96" s="933"/>
      <c r="AC96" s="615"/>
      <c r="AD96" s="615"/>
      <c r="AE96" s="615"/>
      <c r="AF96" s="615"/>
      <c r="AG96" s="615"/>
      <c r="AH96" s="615"/>
      <c r="AI96" s="615"/>
      <c r="AJ96" s="615"/>
      <c r="AK96" s="615"/>
      <c r="AL96" s="615"/>
      <c r="AM96" s="615"/>
      <c r="AN96" s="615"/>
      <c r="AO96" s="615"/>
      <c r="AP96" s="615"/>
      <c r="AQ96" s="615"/>
      <c r="AR96" s="615"/>
      <c r="AS96" s="615"/>
      <c r="AT96" s="615"/>
      <c r="AU96" s="615"/>
      <c r="AV96" s="615"/>
      <c r="AW96" s="615"/>
      <c r="AX96" s="615"/>
      <c r="AY96" s="615"/>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2107"/>
      <c r="CD96" s="2107"/>
      <c r="CE96" s="2107"/>
      <c r="CF96" s="2107"/>
      <c r="CG96" s="2107"/>
      <c r="CH96" s="2107"/>
      <c r="CI96" s="2107"/>
      <c r="CJ96" s="2107"/>
      <c r="CK96" s="2107"/>
      <c r="CL96" s="2107"/>
      <c r="CM96" s="2107"/>
      <c r="CN96" s="2107"/>
      <c r="CO96" s="2107"/>
      <c r="CP96" s="2107"/>
      <c r="CQ96" s="2107"/>
      <c r="CR96" s="2107"/>
      <c r="CS96" s="2107"/>
      <c r="CT96" s="2107"/>
      <c r="CU96" s="2107"/>
      <c r="CV96" s="2107"/>
      <c r="CW96" s="2107"/>
      <c r="CX96" s="2107"/>
      <c r="CY96" s="2107"/>
      <c r="CZ96" s="2107"/>
    </row>
    <row r="97" s="131" customFormat="true" ht="15" customHeight="true" x14ac:dyDescent="0.2">
      <c r="A97" s="817"/>
      <c r="B97" s="844"/>
      <c r="C97" s="929"/>
      <c r="D97" s="930"/>
      <c r="E97" s="930"/>
      <c r="F97" s="930"/>
      <c r="G97" s="931"/>
      <c r="H97" s="932"/>
      <c r="I97" s="930"/>
      <c r="J97" s="930"/>
      <c r="K97" s="930"/>
      <c r="L97" s="933"/>
      <c r="M97" s="929"/>
      <c r="N97" s="930"/>
      <c r="O97" s="930"/>
      <c r="P97" s="930"/>
      <c r="Q97" s="931"/>
      <c r="R97" s="932"/>
      <c r="S97" s="930"/>
      <c r="T97" s="930"/>
      <c r="U97" s="930"/>
      <c r="V97" s="930"/>
      <c r="W97" s="930"/>
      <c r="X97" s="930"/>
      <c r="Y97" s="930"/>
      <c r="Z97" s="930"/>
      <c r="AA97" s="930"/>
      <c r="AB97" s="933"/>
      <c r="AC97" s="615"/>
      <c r="AD97" s="615"/>
      <c r="AE97" s="615"/>
      <c r="AF97" s="615"/>
      <c r="AG97" s="615"/>
      <c r="AH97" s="615"/>
      <c r="AI97" s="615"/>
      <c r="AJ97" s="615"/>
      <c r="AK97" s="615"/>
      <c r="AL97" s="615"/>
      <c r="AM97" s="615"/>
      <c r="AN97" s="615"/>
      <c r="AO97" s="615"/>
      <c r="AP97" s="615"/>
      <c r="AQ97" s="615"/>
      <c r="AR97" s="615"/>
      <c r="AS97" s="615"/>
      <c r="AT97" s="615"/>
      <c r="AU97" s="615"/>
      <c r="AV97" s="615"/>
      <c r="AW97" s="615"/>
      <c r="AX97" s="615"/>
      <c r="AY97" s="615"/>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2107"/>
      <c r="CD97" s="2107"/>
      <c r="CE97" s="2107"/>
      <c r="CF97" s="2107"/>
      <c r="CG97" s="2107"/>
      <c r="CH97" s="2107"/>
      <c r="CI97" s="2107"/>
      <c r="CJ97" s="2107"/>
      <c r="CK97" s="2107"/>
      <c r="CL97" s="2107"/>
      <c r="CM97" s="2107"/>
      <c r="CN97" s="2107"/>
      <c r="CO97" s="2107"/>
      <c r="CP97" s="2107"/>
      <c r="CQ97" s="2107"/>
      <c r="CR97" s="2107"/>
      <c r="CS97" s="2107"/>
      <c r="CT97" s="2107"/>
      <c r="CU97" s="2107"/>
      <c r="CV97" s="2107"/>
      <c r="CW97" s="2107"/>
      <c r="CX97" s="2107"/>
      <c r="CY97" s="2107"/>
      <c r="CZ97" s="2107"/>
    </row>
    <row r="98" s="131" customFormat="true" ht="15" customHeight="true" x14ac:dyDescent="0.2">
      <c r="A98" s="1058"/>
      <c r="B98" s="844"/>
      <c r="C98" s="929"/>
      <c r="D98" s="930"/>
      <c r="E98" s="930"/>
      <c r="F98" s="930"/>
      <c r="G98" s="931"/>
      <c r="H98" s="932"/>
      <c r="I98" s="930"/>
      <c r="J98" s="930"/>
      <c r="K98" s="930"/>
      <c r="L98" s="933"/>
      <c r="M98" s="929"/>
      <c r="N98" s="930"/>
      <c r="O98" s="930"/>
      <c r="P98" s="930"/>
      <c r="Q98" s="931"/>
      <c r="R98" s="932"/>
      <c r="S98" s="930"/>
      <c r="T98" s="930"/>
      <c r="U98" s="930"/>
      <c r="V98" s="930"/>
      <c r="W98" s="930"/>
      <c r="X98" s="930"/>
      <c r="Y98" s="930"/>
      <c r="Z98" s="930"/>
      <c r="AA98" s="930"/>
      <c r="AB98" s="933"/>
      <c r="AC98" s="615"/>
      <c r="AD98" s="615"/>
      <c r="AE98" s="615"/>
      <c r="AF98" s="615"/>
      <c r="AG98" s="615"/>
      <c r="AH98" s="615"/>
      <c r="AI98" s="615"/>
      <c r="AJ98" s="615"/>
      <c r="AK98" s="615"/>
      <c r="AL98" s="615"/>
      <c r="AM98" s="615"/>
      <c r="AN98" s="615"/>
      <c r="AO98" s="615"/>
      <c r="AP98" s="615"/>
      <c r="AQ98" s="615"/>
      <c r="AR98" s="615"/>
      <c r="AS98" s="615"/>
      <c r="AT98" s="615"/>
      <c r="AU98" s="615"/>
      <c r="AV98" s="615"/>
      <c r="AW98" s="615"/>
      <c r="AX98" s="615"/>
      <c r="AY98" s="615"/>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2107"/>
      <c r="CD98" s="2107"/>
      <c r="CE98" s="2107"/>
      <c r="CF98" s="2107"/>
      <c r="CG98" s="2107"/>
      <c r="CH98" s="2107"/>
      <c r="CI98" s="2107"/>
      <c r="CJ98" s="2107"/>
      <c r="CK98" s="2107"/>
      <c r="CL98" s="2107"/>
      <c r="CM98" s="2107"/>
      <c r="CN98" s="2107"/>
      <c r="CO98" s="2107"/>
      <c r="CP98" s="2107"/>
      <c r="CQ98" s="2107"/>
      <c r="CR98" s="2107"/>
      <c r="CS98" s="2107"/>
      <c r="CT98" s="2107"/>
      <c r="CU98" s="2107"/>
      <c r="CV98" s="2107"/>
      <c r="CW98" s="2107"/>
      <c r="CX98" s="2107"/>
      <c r="CY98" s="2107"/>
      <c r="CZ98" s="2107"/>
    </row>
    <row r="99" s="131" customFormat="true" ht="15" customHeight="true" x14ac:dyDescent="0.2">
      <c r="A99" s="1058"/>
      <c r="B99" s="844"/>
      <c r="C99" s="929"/>
      <c r="D99" s="930"/>
      <c r="E99" s="930"/>
      <c r="F99" s="930"/>
      <c r="G99" s="931"/>
      <c r="H99" s="932"/>
      <c r="I99" s="930"/>
      <c r="J99" s="930"/>
      <c r="K99" s="930"/>
      <c r="L99" s="933"/>
      <c r="M99" s="929"/>
      <c r="N99" s="930"/>
      <c r="O99" s="930"/>
      <c r="P99" s="930"/>
      <c r="Q99" s="931"/>
      <c r="R99" s="932"/>
      <c r="S99" s="930"/>
      <c r="T99" s="930"/>
      <c r="U99" s="930"/>
      <c r="V99" s="930"/>
      <c r="W99" s="930"/>
      <c r="X99" s="930"/>
      <c r="Y99" s="930"/>
      <c r="Z99" s="930"/>
      <c r="AA99" s="930"/>
      <c r="AB99" s="933"/>
      <c r="AC99" s="615"/>
      <c r="AD99" s="615"/>
      <c r="AE99" s="615"/>
      <c r="AF99" s="615"/>
      <c r="AG99" s="615"/>
      <c r="AH99" s="615"/>
      <c r="AI99" s="615"/>
      <c r="AJ99" s="615"/>
      <c r="AK99" s="615"/>
      <c r="AL99" s="615"/>
      <c r="AM99" s="615"/>
      <c r="AN99" s="615"/>
      <c r="AO99" s="615"/>
      <c r="AP99" s="615"/>
      <c r="AQ99" s="615"/>
      <c r="AR99" s="615"/>
      <c r="AS99" s="615"/>
      <c r="AT99" s="615"/>
      <c r="AU99" s="615"/>
      <c r="AV99" s="615"/>
      <c r="AW99" s="615"/>
      <c r="AX99" s="615"/>
      <c r="AY99" s="615"/>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2107"/>
      <c r="CD99" s="2107"/>
      <c r="CE99" s="2107"/>
      <c r="CF99" s="2107"/>
      <c r="CG99" s="2107"/>
      <c r="CH99" s="2107"/>
      <c r="CI99" s="2107"/>
      <c r="CJ99" s="2107"/>
      <c r="CK99" s="2107"/>
      <c r="CL99" s="2107"/>
      <c r="CM99" s="2107"/>
      <c r="CN99" s="2107"/>
      <c r="CO99" s="2107"/>
      <c r="CP99" s="2107"/>
      <c r="CQ99" s="2107"/>
      <c r="CR99" s="2107"/>
      <c r="CS99" s="2107"/>
      <c r="CT99" s="2107"/>
      <c r="CU99" s="2107"/>
      <c r="CV99" s="2107"/>
      <c r="CW99" s="2107"/>
      <c r="CX99" s="2107"/>
      <c r="CY99" s="2107"/>
      <c r="CZ99" s="2107"/>
    </row>
    <row r="100" s="131" customFormat="true" ht="15" customHeight="true" x14ac:dyDescent="0.2">
      <c r="A100" s="1058"/>
      <c r="B100" s="844"/>
      <c r="C100" s="929"/>
      <c r="D100" s="930"/>
      <c r="E100" s="930"/>
      <c r="F100" s="930"/>
      <c r="G100" s="931"/>
      <c r="H100" s="932"/>
      <c r="I100" s="930"/>
      <c r="J100" s="930"/>
      <c r="K100" s="930"/>
      <c r="L100" s="933"/>
      <c r="M100" s="929"/>
      <c r="N100" s="930"/>
      <c r="O100" s="930"/>
      <c r="P100" s="930"/>
      <c r="Q100" s="931"/>
      <c r="R100" s="932"/>
      <c r="S100" s="930"/>
      <c r="T100" s="930"/>
      <c r="U100" s="930"/>
      <c r="V100" s="930"/>
      <c r="W100" s="930"/>
      <c r="X100" s="930"/>
      <c r="Y100" s="930"/>
      <c r="Z100" s="930"/>
      <c r="AA100" s="930"/>
      <c r="AB100" s="933"/>
      <c r="AC100" s="615"/>
      <c r="AD100" s="615"/>
      <c r="AE100" s="615"/>
      <c r="AF100" s="615"/>
      <c r="AG100" s="615"/>
      <c r="AH100" s="615"/>
      <c r="AI100" s="615"/>
      <c r="AJ100" s="615"/>
      <c r="AK100" s="615"/>
      <c r="AL100" s="615"/>
      <c r="AM100" s="615"/>
      <c r="AN100" s="615"/>
      <c r="AO100" s="615"/>
      <c r="AP100" s="615"/>
      <c r="AQ100" s="615"/>
      <c r="AR100" s="615"/>
      <c r="AS100" s="615"/>
      <c r="AT100" s="615"/>
      <c r="AU100" s="615"/>
      <c r="AV100" s="615"/>
      <c r="AW100" s="615"/>
      <c r="AX100" s="615"/>
      <c r="AY100" s="615"/>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2107"/>
      <c r="CD100" s="2107"/>
      <c r="CE100" s="2107"/>
      <c r="CF100" s="2107"/>
      <c r="CG100" s="2107"/>
      <c r="CH100" s="2107"/>
      <c r="CI100" s="2107"/>
      <c r="CJ100" s="2107"/>
      <c r="CK100" s="2107"/>
      <c r="CL100" s="2107"/>
      <c r="CM100" s="2107"/>
      <c r="CN100" s="2107"/>
      <c r="CO100" s="2107"/>
      <c r="CP100" s="2107"/>
      <c r="CQ100" s="2107"/>
      <c r="CR100" s="2107"/>
      <c r="CS100" s="2107"/>
      <c r="CT100" s="2107"/>
      <c r="CU100" s="2107"/>
      <c r="CV100" s="2107"/>
      <c r="CW100" s="2107"/>
      <c r="CX100" s="2107"/>
      <c r="CY100" s="2107"/>
      <c r="CZ100" s="2107"/>
    </row>
    <row r="101" s="131" customFormat="true" ht="15" customHeight="true" x14ac:dyDescent="0.2">
      <c r="A101" s="817"/>
      <c r="B101" s="844"/>
      <c r="C101" s="929"/>
      <c r="D101" s="930"/>
      <c r="E101" s="930"/>
      <c r="F101" s="930"/>
      <c r="G101" s="931"/>
      <c r="H101" s="932"/>
      <c r="I101" s="930"/>
      <c r="J101" s="930"/>
      <c r="K101" s="930"/>
      <c r="L101" s="933"/>
      <c r="M101" s="929"/>
      <c r="N101" s="930"/>
      <c r="O101" s="930"/>
      <c r="P101" s="930"/>
      <c r="Q101" s="931"/>
      <c r="R101" s="932"/>
      <c r="S101" s="930"/>
      <c r="T101" s="930"/>
      <c r="U101" s="930"/>
      <c r="V101" s="930"/>
      <c r="W101" s="930"/>
      <c r="X101" s="930"/>
      <c r="Y101" s="930"/>
      <c r="Z101" s="930"/>
      <c r="AA101" s="930"/>
      <c r="AB101" s="933"/>
      <c r="AC101" s="615"/>
      <c r="AD101" s="615"/>
      <c r="AE101" s="615"/>
      <c r="AF101" s="615"/>
      <c r="AG101" s="615"/>
      <c r="AH101" s="615"/>
      <c r="AI101" s="615"/>
      <c r="AJ101" s="615"/>
      <c r="AK101" s="615"/>
      <c r="AL101" s="615"/>
      <c r="AM101" s="615"/>
      <c r="AN101" s="615"/>
      <c r="AO101" s="615"/>
      <c r="AP101" s="615"/>
      <c r="AQ101" s="615"/>
      <c r="AR101" s="615"/>
      <c r="AS101" s="615"/>
      <c r="AT101" s="615"/>
      <c r="AU101" s="615"/>
      <c r="AV101" s="615"/>
      <c r="AW101" s="615"/>
      <c r="AX101" s="615"/>
      <c r="AY101" s="615"/>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2107"/>
      <c r="CD101" s="2107"/>
      <c r="CE101" s="2107"/>
      <c r="CF101" s="2107"/>
      <c r="CG101" s="2107"/>
      <c r="CH101" s="2107"/>
      <c r="CI101" s="2107"/>
      <c r="CJ101" s="2107"/>
      <c r="CK101" s="2107"/>
      <c r="CL101" s="2107"/>
      <c r="CM101" s="2107"/>
      <c r="CN101" s="2107"/>
      <c r="CO101" s="2107"/>
      <c r="CP101" s="2107"/>
      <c r="CQ101" s="2107"/>
      <c r="CR101" s="2107"/>
      <c r="CS101" s="2107"/>
      <c r="CT101" s="2107"/>
      <c r="CU101" s="2107"/>
      <c r="CV101" s="2107"/>
      <c r="CW101" s="2107"/>
      <c r="CX101" s="2107"/>
      <c r="CY101" s="2107"/>
      <c r="CZ101" s="2107"/>
    </row>
    <row r="102" s="131" customFormat="true" ht="15" customHeight="true" x14ac:dyDescent="0.2">
      <c r="A102" s="1058"/>
      <c r="B102" s="844"/>
      <c r="C102" s="929"/>
      <c r="D102" s="930"/>
      <c r="E102" s="930"/>
      <c r="F102" s="930"/>
      <c r="G102" s="931"/>
      <c r="H102" s="932"/>
      <c r="I102" s="930"/>
      <c r="J102" s="930"/>
      <c r="K102" s="930"/>
      <c r="L102" s="933"/>
      <c r="M102" s="929"/>
      <c r="N102" s="930"/>
      <c r="O102" s="930"/>
      <c r="P102" s="930"/>
      <c r="Q102" s="931"/>
      <c r="R102" s="932"/>
      <c r="S102" s="930"/>
      <c r="T102" s="930"/>
      <c r="U102" s="930"/>
      <c r="V102" s="930"/>
      <c r="W102" s="930"/>
      <c r="X102" s="930"/>
      <c r="Y102" s="930"/>
      <c r="Z102" s="930"/>
      <c r="AA102" s="930"/>
      <c r="AB102" s="933"/>
      <c r="AC102" s="615"/>
      <c r="AD102" s="615"/>
      <c r="AE102" s="615"/>
      <c r="AF102" s="615"/>
      <c r="AG102" s="615"/>
      <c r="AH102" s="615"/>
      <c r="AI102" s="615"/>
      <c r="AJ102" s="615"/>
      <c r="AK102" s="615"/>
      <c r="AL102" s="615"/>
      <c r="AM102" s="615"/>
      <c r="AN102" s="615"/>
      <c r="AO102" s="615"/>
      <c r="AP102" s="615"/>
      <c r="AQ102" s="615"/>
      <c r="AR102" s="615"/>
      <c r="AS102" s="615"/>
      <c r="AT102" s="615"/>
      <c r="AU102" s="615"/>
      <c r="AV102" s="615"/>
      <c r="AW102" s="615"/>
      <c r="AX102" s="615"/>
      <c r="AY102" s="615"/>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2107"/>
      <c r="CD102" s="2107"/>
      <c r="CE102" s="2107"/>
      <c r="CF102" s="2107"/>
      <c r="CG102" s="2107"/>
      <c r="CH102" s="2107"/>
      <c r="CI102" s="2107"/>
      <c r="CJ102" s="2107"/>
      <c r="CK102" s="2107"/>
      <c r="CL102" s="2107"/>
      <c r="CM102" s="2107"/>
      <c r="CN102" s="2107"/>
      <c r="CO102" s="2107"/>
      <c r="CP102" s="2107"/>
      <c r="CQ102" s="2107"/>
      <c r="CR102" s="2107"/>
      <c r="CS102" s="2107"/>
      <c r="CT102" s="2107"/>
      <c r="CU102" s="2107"/>
      <c r="CV102" s="2107"/>
      <c r="CW102" s="2107"/>
      <c r="CX102" s="2107"/>
      <c r="CY102" s="2107"/>
      <c r="CZ102" s="2107"/>
    </row>
    <row r="103" s="131" customFormat="true" ht="15" customHeight="true" x14ac:dyDescent="0.2">
      <c r="A103" s="1058"/>
      <c r="B103" s="844"/>
      <c r="C103" s="929"/>
      <c r="D103" s="930"/>
      <c r="E103" s="930"/>
      <c r="F103" s="930"/>
      <c r="G103" s="931"/>
      <c r="H103" s="932"/>
      <c r="I103" s="930"/>
      <c r="J103" s="930"/>
      <c r="K103" s="930"/>
      <c r="L103" s="933"/>
      <c r="M103" s="929"/>
      <c r="N103" s="930"/>
      <c r="O103" s="930"/>
      <c r="P103" s="930"/>
      <c r="Q103" s="931"/>
      <c r="R103" s="932"/>
      <c r="S103" s="930"/>
      <c r="T103" s="930"/>
      <c r="U103" s="930"/>
      <c r="V103" s="930"/>
      <c r="W103" s="930"/>
      <c r="X103" s="930"/>
      <c r="Y103" s="930"/>
      <c r="Z103" s="930"/>
      <c r="AA103" s="930"/>
      <c r="AB103" s="933"/>
      <c r="AC103" s="615"/>
      <c r="AD103" s="615"/>
      <c r="AE103" s="615"/>
      <c r="AF103" s="615"/>
      <c r="AG103" s="615"/>
      <c r="AH103" s="615"/>
      <c r="AI103" s="615"/>
      <c r="AJ103" s="615"/>
      <c r="AK103" s="615"/>
      <c r="AL103" s="615"/>
      <c r="AM103" s="615"/>
      <c r="AN103" s="615"/>
      <c r="AO103" s="615"/>
      <c r="AP103" s="615"/>
      <c r="AQ103" s="615"/>
      <c r="AR103" s="615"/>
      <c r="AS103" s="615"/>
      <c r="AT103" s="615"/>
      <c r="AU103" s="615"/>
      <c r="AV103" s="615"/>
      <c r="AW103" s="615"/>
      <c r="AX103" s="615"/>
      <c r="AY103" s="615"/>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2107"/>
      <c r="CD103" s="2107"/>
      <c r="CE103" s="2107"/>
      <c r="CF103" s="2107"/>
      <c r="CG103" s="2107"/>
      <c r="CH103" s="2107"/>
      <c r="CI103" s="2107"/>
      <c r="CJ103" s="2107"/>
      <c r="CK103" s="2107"/>
      <c r="CL103" s="2107"/>
      <c r="CM103" s="2107"/>
      <c r="CN103" s="2107"/>
      <c r="CO103" s="2107"/>
      <c r="CP103" s="2107"/>
      <c r="CQ103" s="2107"/>
      <c r="CR103" s="2107"/>
      <c r="CS103" s="2107"/>
      <c r="CT103" s="2107"/>
      <c r="CU103" s="2107"/>
      <c r="CV103" s="2107"/>
      <c r="CW103" s="2107"/>
      <c r="CX103" s="2107"/>
      <c r="CY103" s="2107"/>
      <c r="CZ103" s="2107"/>
    </row>
    <row r="104" s="131" customFormat="true" ht="15" customHeight="true" x14ac:dyDescent="0.2">
      <c r="A104" s="1058"/>
      <c r="B104" s="844"/>
      <c r="C104" s="929"/>
      <c r="D104" s="930"/>
      <c r="E104" s="930"/>
      <c r="F104" s="930"/>
      <c r="G104" s="931"/>
      <c r="H104" s="932"/>
      <c r="I104" s="930"/>
      <c r="J104" s="930"/>
      <c r="K104" s="930"/>
      <c r="L104" s="933"/>
      <c r="M104" s="929"/>
      <c r="N104" s="930"/>
      <c r="O104" s="930"/>
      <c r="P104" s="930"/>
      <c r="Q104" s="931"/>
      <c r="R104" s="932"/>
      <c r="S104" s="930"/>
      <c r="T104" s="930"/>
      <c r="U104" s="930"/>
      <c r="V104" s="930"/>
      <c r="W104" s="930"/>
      <c r="X104" s="930"/>
      <c r="Y104" s="930"/>
      <c r="Z104" s="930"/>
      <c r="AA104" s="930"/>
      <c r="AB104" s="933"/>
      <c r="AC104" s="615"/>
      <c r="AD104" s="615"/>
      <c r="AE104" s="615"/>
      <c r="AF104" s="615"/>
      <c r="AG104" s="615"/>
      <c r="AH104" s="615"/>
      <c r="AI104" s="615"/>
      <c r="AJ104" s="615"/>
      <c r="AK104" s="615"/>
      <c r="AL104" s="615"/>
      <c r="AM104" s="615"/>
      <c r="AN104" s="615"/>
      <c r="AO104" s="615"/>
      <c r="AP104" s="615"/>
      <c r="AQ104" s="615"/>
      <c r="AR104" s="615"/>
      <c r="AS104" s="615"/>
      <c r="AT104" s="615"/>
      <c r="AU104" s="615"/>
      <c r="AV104" s="615"/>
      <c r="AW104" s="615"/>
      <c r="AX104" s="615"/>
      <c r="AY104" s="615"/>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2107"/>
      <c r="CD104" s="2107"/>
      <c r="CE104" s="2107"/>
      <c r="CF104" s="2107"/>
      <c r="CG104" s="2107"/>
      <c r="CH104" s="2107"/>
      <c r="CI104" s="2107"/>
      <c r="CJ104" s="2107"/>
      <c r="CK104" s="2107"/>
      <c r="CL104" s="2107"/>
      <c r="CM104" s="2107"/>
      <c r="CN104" s="2107"/>
      <c r="CO104" s="2107"/>
      <c r="CP104" s="2107"/>
      <c r="CQ104" s="2107"/>
      <c r="CR104" s="2107"/>
      <c r="CS104" s="2107"/>
      <c r="CT104" s="2107"/>
      <c r="CU104" s="2107"/>
      <c r="CV104" s="2107"/>
      <c r="CW104" s="2107"/>
      <c r="CX104" s="2107"/>
      <c r="CY104" s="2107"/>
      <c r="CZ104" s="2107"/>
    </row>
    <row r="105" s="131" customFormat="true" ht="15" customHeight="true" x14ac:dyDescent="0.2">
      <c r="A105" s="839"/>
      <c r="B105" s="845"/>
      <c r="C105" s="934"/>
      <c r="D105" s="935"/>
      <c r="E105" s="935"/>
      <c r="F105" s="935"/>
      <c r="G105" s="936"/>
      <c r="H105" s="937"/>
      <c r="I105" s="935"/>
      <c r="J105" s="935"/>
      <c r="K105" s="935"/>
      <c r="L105" s="938"/>
      <c r="M105" s="934"/>
      <c r="N105" s="935"/>
      <c r="O105" s="935"/>
      <c r="P105" s="935"/>
      <c r="Q105" s="936"/>
      <c r="R105" s="937"/>
      <c r="S105" s="935"/>
      <c r="T105" s="935"/>
      <c r="U105" s="935"/>
      <c r="V105" s="935"/>
      <c r="W105" s="935"/>
      <c r="X105" s="935"/>
      <c r="Y105" s="935"/>
      <c r="Z105" s="935"/>
      <c r="AA105" s="935"/>
      <c r="AB105" s="938"/>
      <c r="AC105" s="615"/>
      <c r="AD105" s="615"/>
      <c r="AE105" s="615"/>
      <c r="AF105" s="615"/>
      <c r="AG105" s="615"/>
      <c r="AH105" s="615"/>
      <c r="AI105" s="615"/>
      <c r="AJ105" s="615"/>
      <c r="AK105" s="615"/>
      <c r="AL105" s="615"/>
      <c r="AM105" s="615"/>
      <c r="AN105" s="615"/>
      <c r="AO105" s="615"/>
      <c r="AP105" s="615"/>
      <c r="AQ105" s="615"/>
      <c r="AR105" s="615"/>
      <c r="AS105" s="615"/>
      <c r="AT105" s="615"/>
      <c r="AU105" s="615"/>
      <c r="AV105" s="615"/>
      <c r="AW105" s="615"/>
      <c r="AX105" s="615"/>
      <c r="AY105" s="615"/>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2107"/>
      <c r="CD105" s="2107"/>
      <c r="CE105" s="2107"/>
      <c r="CF105" s="2107"/>
      <c r="CG105" s="2107"/>
      <c r="CH105" s="2107"/>
      <c r="CI105" s="2107"/>
      <c r="CJ105" s="2107"/>
      <c r="CK105" s="2107"/>
      <c r="CL105" s="2107"/>
      <c r="CM105" s="2107"/>
      <c r="CN105" s="2107"/>
      <c r="CO105" s="2107"/>
      <c r="CP105" s="2107"/>
      <c r="CQ105" s="2107"/>
      <c r="CR105" s="2107"/>
      <c r="CS105" s="2107"/>
      <c r="CT105" s="2107"/>
      <c r="CU105" s="2107"/>
      <c r="CV105" s="2107"/>
      <c r="CW105" s="2107"/>
      <c r="CX105" s="2107"/>
      <c r="CY105" s="2107"/>
      <c r="CZ105" s="2107"/>
    </row>
    <row r="106" s="131" customFormat="true" ht="250.15" customHeight="true" x14ac:dyDescent="0.2">
      <c r="A106" s="400"/>
      <c r="B106" s="654"/>
      <c r="C106" s="655"/>
      <c r="D106" s="655"/>
      <c r="E106" s="655"/>
      <c r="F106" s="655"/>
      <c r="G106" s="655"/>
      <c r="H106" s="655"/>
      <c r="I106" s="655"/>
      <c r="J106" s="655"/>
      <c r="K106" s="655"/>
      <c r="L106" s="655"/>
      <c r="M106" s="655"/>
      <c r="N106" s="655"/>
      <c r="O106" s="655"/>
      <c r="P106" s="655"/>
      <c r="Q106" s="655"/>
      <c r="R106" s="655"/>
      <c r="S106" s="655"/>
      <c r="T106" s="655"/>
      <c r="U106" s="655"/>
      <c r="V106" s="655"/>
      <c r="W106" s="655"/>
      <c r="X106" s="655"/>
      <c r="Y106" s="655"/>
      <c r="Z106" s="655"/>
      <c r="AA106" s="655"/>
      <c r="AB106" s="655"/>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0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02" t="str">
        <f>A1026</f>
        <v>Haiti</v>
      </c>
      <c r="B108" s="2403"/>
      <c r="C108" s="113"/>
      <c r="D108" s="113"/>
      <c r="E108" s="113"/>
      <c r="F108" s="113"/>
      <c r="G108" s="113"/>
      <c r="H108" s="113"/>
      <c r="I108" s="113"/>
      <c r="J108" s="113"/>
      <c r="K108" s="113"/>
      <c r="L108" s="113"/>
      <c r="M108" s="113"/>
      <c r="N108" s="113"/>
      <c r="O108" s="113"/>
      <c r="P108" s="113"/>
      <c r="Q108" s="113"/>
      <c r="R108" s="113"/>
      <c r="S108" s="113"/>
      <c r="T108" s="113"/>
      <c r="U108" s="113"/>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113"/>
      <c r="S109" s="113"/>
      <c r="T109" s="113"/>
      <c r="U109" s="113"/>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DHS12</v>
      </c>
      <c r="C115" s="113"/>
      <c r="D115" s="113"/>
      <c r="E115" s="113"/>
      <c r="F115" s="113"/>
      <c r="G115" s="113"/>
      <c r="H115" s="113"/>
      <c r="I115" s="113"/>
      <c r="J115" s="113"/>
      <c r="K115" s="113"/>
      <c r="L115" s="113"/>
      <c r="M115" s="113"/>
      <c r="N115" s="113"/>
      <c r="O115" s="113"/>
      <c r="P115" s="113"/>
      <c r="Q115" s="113"/>
      <c r="R115" s="113"/>
      <c r="S115" s="113"/>
      <c r="T115" s="113"/>
      <c r="U115" s="113"/>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48" t="str">
        <f>B1030</f>
        <v/>
      </c>
      <c r="B116" s="649"/>
      <c r="C116" s="113"/>
      <c r="D116" s="113"/>
      <c r="E116" s="113"/>
      <c r="F116" s="113"/>
      <c r="G116" s="113"/>
      <c r="H116" s="113"/>
      <c r="I116" s="113"/>
      <c r="J116" s="113"/>
      <c r="K116" s="113"/>
      <c r="L116" s="113"/>
      <c r="M116" s="113"/>
      <c r="N116" s="113"/>
      <c r="O116" s="113"/>
      <c r="P116" s="113"/>
      <c r="Q116" s="113"/>
      <c r="R116" s="113"/>
      <c r="S116" s="113"/>
      <c r="T116" s="113"/>
      <c r="U116" s="113"/>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48" t="str">
        <f>B1029</f>
        <v/>
      </c>
      <c r="B117" s="650"/>
      <c r="C117" s="113"/>
      <c r="D117" s="113"/>
      <c r="E117" s="113"/>
      <c r="F117" s="113"/>
      <c r="G117" s="113"/>
      <c r="H117" s="113"/>
      <c r="I117" s="113"/>
      <c r="J117" s="113"/>
      <c r="K117" s="113"/>
      <c r="L117" s="113"/>
      <c r="M117" s="113"/>
      <c r="N117" s="113"/>
      <c r="O117" s="113"/>
      <c r="P117" s="113"/>
      <c r="Q117" s="113"/>
      <c r="R117" s="113"/>
      <c r="S117" s="113"/>
      <c r="T117" s="113"/>
      <c r="U117" s="113"/>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51"/>
      <c r="B118" s="649"/>
      <c r="C118" s="113"/>
      <c r="D118" s="113"/>
      <c r="E118" s="113"/>
      <c r="F118" s="113"/>
      <c r="G118" s="113"/>
      <c r="H118" s="113"/>
      <c r="I118" s="113"/>
      <c r="J118" s="113"/>
      <c r="K118" s="113"/>
      <c r="L118" s="113"/>
      <c r="M118" s="113"/>
      <c r="N118" s="113"/>
      <c r="O118" s="113"/>
      <c r="P118" s="113"/>
      <c r="Q118" s="113"/>
      <c r="R118" s="113"/>
      <c r="S118" s="113"/>
      <c r="T118" s="113"/>
      <c r="U118" s="113"/>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52"/>
      <c r="B119" s="653"/>
      <c r="C119" s="113"/>
      <c r="D119" s="113"/>
      <c r="E119" s="113"/>
      <c r="F119" s="113"/>
      <c r="G119" s="113"/>
      <c r="H119" s="113"/>
      <c r="I119" s="113"/>
      <c r="J119" s="113"/>
      <c r="K119" s="113"/>
      <c r="L119" s="113"/>
      <c r="M119" s="113"/>
      <c r="N119" s="113"/>
      <c r="O119" s="113"/>
      <c r="P119" s="113"/>
      <c r="Q119" s="113"/>
      <c r="R119" s="113"/>
      <c r="S119" s="113"/>
      <c r="T119" s="113"/>
      <c r="U119" s="113"/>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9" customFormat="true" ht="15" customHeight="true" x14ac:dyDescent="0.2">
      <c r="A120" s="116" t="s">
        <v>98</v>
      </c>
      <c r="B120" s="207"/>
      <c r="C120" s="2440" t="s">
        <v>114</v>
      </c>
      <c r="D120" s="2441"/>
      <c r="E120" s="2441"/>
      <c r="F120" s="2441"/>
      <c r="G120" s="2442"/>
      <c r="H120" s="2673" t="s">
        <v>38</v>
      </c>
      <c r="I120" s="2674"/>
      <c r="J120" s="2674"/>
      <c r="K120" s="2674"/>
      <c r="L120" s="2675"/>
      <c r="M120" s="2667" t="s">
        <v>37</v>
      </c>
      <c r="N120" s="2668"/>
      <c r="O120" s="2668"/>
      <c r="P120" s="2668"/>
      <c r="Q120" s="2669"/>
      <c r="R120" s="2176" t="s">
        <v>137</v>
      </c>
      <c r="S120" s="2185"/>
      <c r="T120" s="2185"/>
      <c r="U120" s="2185"/>
      <c r="V120" s="2185"/>
      <c r="W120" s="2185"/>
      <c r="X120" s="2185"/>
      <c r="Y120" s="2185"/>
      <c r="Z120" s="2185"/>
      <c r="AA120" s="2185"/>
      <c r="AB120" s="2186"/>
      <c r="AC120" s="615"/>
      <c r="AD120" s="615"/>
      <c r="AE120" s="615"/>
      <c r="AF120" s="615"/>
      <c r="AG120" s="615"/>
      <c r="AH120" s="615"/>
      <c r="AI120" s="615"/>
      <c r="AJ120" s="615"/>
      <c r="AK120" s="615"/>
      <c r="AL120" s="615"/>
      <c r="AM120" s="615"/>
      <c r="AN120" s="615"/>
      <c r="AO120" s="615"/>
      <c r="AP120" s="615"/>
      <c r="AQ120" s="615"/>
      <c r="AR120" s="615"/>
      <c r="AS120" s="615"/>
      <c r="AT120" s="615"/>
      <c r="AU120" s="615"/>
      <c r="AV120" s="615"/>
      <c r="AW120" s="615"/>
      <c r="AX120" s="615"/>
      <c r="AY120" s="615"/>
      <c r="AZ120" s="216"/>
      <c r="BA120" s="217" t="s">
        <v>128</v>
      </c>
      <c r="BB120" s="116" t="s">
        <v>98</v>
      </c>
      <c r="BC120" s="2483" t="s">
        <v>114</v>
      </c>
      <c r="BD120" s="2484"/>
      <c r="BE120" s="2484"/>
      <c r="BF120" s="2484"/>
      <c r="BG120" s="2485"/>
      <c r="BH120" s="2486" t="s">
        <v>38</v>
      </c>
      <c r="BI120" s="2484"/>
      <c r="BJ120" s="2484"/>
      <c r="BK120" s="2484"/>
      <c r="BL120" s="2485"/>
      <c r="BM120" s="2486" t="s">
        <v>37</v>
      </c>
      <c r="BN120" s="2484"/>
      <c r="BO120" s="2484"/>
      <c r="BP120" s="2484"/>
      <c r="BQ120" s="2506"/>
      <c r="BR120" s="2028" t="s">
        <v>137</v>
      </c>
      <c r="BS120" s="2029"/>
      <c r="BT120" s="2029"/>
      <c r="BU120" s="2029"/>
      <c r="BV120" s="2029"/>
      <c r="BW120" s="2029"/>
      <c r="BX120" s="2029"/>
      <c r="BY120" s="2030"/>
      <c r="BZ120" s="313"/>
      <c r="CA120" s="313"/>
      <c r="CB120" s="313"/>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9" customFormat="true" ht="36" x14ac:dyDescent="0.2">
      <c r="A121" s="187" t="s">
        <v>87</v>
      </c>
      <c r="B121" s="245"/>
      <c r="C121" s="279" t="s">
        <v>0</v>
      </c>
      <c r="D121" s="280" t="s">
        <v>1</v>
      </c>
      <c r="E121" s="280" t="s">
        <v>2</v>
      </c>
      <c r="F121" s="280" t="s">
        <v>3</v>
      </c>
      <c r="G121" s="281" t="s">
        <v>4</v>
      </c>
      <c r="H121" s="1543" t="s">
        <v>0</v>
      </c>
      <c r="I121" s="1509" t="s">
        <v>1</v>
      </c>
      <c r="J121" s="1509" t="s">
        <v>2</v>
      </c>
      <c r="K121" s="1509" t="s">
        <v>3</v>
      </c>
      <c r="L121" s="1510" t="s">
        <v>4</v>
      </c>
      <c r="M121" s="1533" t="s">
        <v>0</v>
      </c>
      <c r="N121" s="1509" t="s">
        <v>1</v>
      </c>
      <c r="O121" s="1509" t="s">
        <v>2</v>
      </c>
      <c r="P121" s="1509" t="s">
        <v>3</v>
      </c>
      <c r="Q121" s="1555" t="s">
        <v>4</v>
      </c>
      <c r="R121" s="1543" t="s">
        <v>331</v>
      </c>
      <c r="S121" s="1509" t="s">
        <v>332</v>
      </c>
      <c r="T121" s="1509" t="s">
        <v>333</v>
      </c>
      <c r="U121" s="1509" t="s">
        <v>334</v>
      </c>
      <c r="V121" s="1509" t="s">
        <v>335</v>
      </c>
      <c r="W121" s="1509" t="s">
        <v>336</v>
      </c>
      <c r="X121" s="1509" t="s">
        <v>337</v>
      </c>
      <c r="Y121" s="1509" t="s">
        <v>338</v>
      </c>
      <c r="Z121" s="1509" t="s">
        <v>339</v>
      </c>
      <c r="AA121" s="1509" t="s">
        <v>340</v>
      </c>
      <c r="AB121" s="1511" t="s">
        <v>341</v>
      </c>
      <c r="AC121" s="615"/>
      <c r="AD121" s="615"/>
      <c r="AE121" s="615"/>
      <c r="AF121" s="615"/>
      <c r="AG121" s="615"/>
      <c r="AH121" s="615"/>
      <c r="AI121" s="615"/>
      <c r="AJ121" s="615"/>
      <c r="AK121" s="615"/>
      <c r="AL121" s="615"/>
      <c r="AM121" s="615"/>
      <c r="AN121" s="615"/>
      <c r="AO121" s="615"/>
      <c r="AP121" s="615"/>
      <c r="AQ121" s="615"/>
      <c r="AR121" s="615"/>
      <c r="AS121" s="615"/>
      <c r="AT121" s="615"/>
      <c r="AU121" s="615"/>
      <c r="AV121" s="615"/>
      <c r="AW121" s="615"/>
      <c r="AX121" s="615"/>
      <c r="AY121" s="615"/>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331</v>
      </c>
      <c r="BS121" s="172" t="s">
        <v>332</v>
      </c>
      <c r="BT121" s="172" t="s">
        <v>333</v>
      </c>
      <c r="BU121" s="172" t="s">
        <v>334</v>
      </c>
      <c r="BV121" s="172" t="s">
        <v>335</v>
      </c>
      <c r="BW121" s="172" t="s">
        <v>336</v>
      </c>
      <c r="BX121" s="172" t="s">
        <v>337</v>
      </c>
      <c r="BY121" s="173" t="s">
        <v>338</v>
      </c>
      <c r="BZ121" s="173" t="s">
        <v>339</v>
      </c>
      <c r="CA121" s="173" t="s">
        <v>340</v>
      </c>
      <c r="CB121" s="173" t="s">
        <v>341</v>
      </c>
      <c r="CC121" s="2108"/>
      <c r="CD121" s="2108"/>
      <c r="CE121" s="2108"/>
      <c r="CF121" s="2108"/>
      <c r="CG121" s="2108"/>
      <c r="CH121" s="2108"/>
      <c r="CI121" s="2108"/>
      <c r="CJ121" s="2108"/>
      <c r="CK121" s="2108"/>
      <c r="CL121" s="2108"/>
      <c r="CM121" s="2108"/>
      <c r="CN121" s="2108"/>
      <c r="CO121" s="2108"/>
      <c r="CP121" s="2108"/>
      <c r="CQ121" s="2108"/>
      <c r="CR121" s="2108"/>
      <c r="CS121" s="2108"/>
      <c r="CT121" s="2108"/>
      <c r="CU121" s="2108"/>
      <c r="CV121" s="2108"/>
      <c r="CW121" s="2108"/>
      <c r="CX121" s="2108"/>
      <c r="CY121" s="2108"/>
      <c r="CZ121" s="2108"/>
    </row>
    <row r="122" s="399" customFormat="true" ht="15" customHeight="true" x14ac:dyDescent="0.2">
      <c r="A122" s="2670" t="s">
        <v>18</v>
      </c>
      <c r="B122" s="1728" t="s">
        <v>14</v>
      </c>
      <c r="C122" s="1629">
        <v>19.576021279711917</v>
      </c>
      <c r="D122" s="1630">
        <v>26.336750518248191</v>
      </c>
      <c r="E122" s="1630">
        <v>53.464902037709315</v>
      </c>
      <c r="F122" s="1630">
        <v>78.870488255491125</v>
      </c>
      <c r="G122" s="1631">
        <v>95.337136550054211</v>
      </c>
      <c r="H122" s="1632">
        <v>58.640945557537869</v>
      </c>
      <c r="I122" s="1630">
        <v>75.963385274229609</v>
      </c>
      <c r="J122" s="1630">
        <v>85.519030126371973</v>
      </c>
      <c r="K122" s="1630">
        <v>93.431939647572264</v>
      </c>
      <c r="L122" s="1633">
        <v>97.759457066802952</v>
      </c>
      <c r="M122" s="1634">
        <v>17.961187182235584</v>
      </c>
      <c r="N122" s="1630">
        <v>20.753652157878598</v>
      </c>
      <c r="O122" s="1630">
        <v>24.480823237130846</v>
      </c>
      <c r="P122" s="1630">
        <v>41.638812372148472</v>
      </c>
      <c r="Q122" s="1631">
        <v>76.560468671166433</v>
      </c>
      <c r="R122" s="1632">
        <v>72.83291020116998</v>
      </c>
      <c r="S122" s="1630">
        <v>42.612746706787149</v>
      </c>
      <c r="T122" s="1630">
        <v>80.846860400305047</v>
      </c>
      <c r="U122" s="1630">
        <v>33.369525837000289</v>
      </c>
      <c r="V122" s="1630">
        <v>22.947405165654388</v>
      </c>
      <c r="W122" s="1630">
        <v>41.107905585490663</v>
      </c>
      <c r="X122" s="1630">
        <v>51.253244150043855</v>
      </c>
      <c r="Y122" s="1630">
        <v>43.634463749418984</v>
      </c>
      <c r="Z122" s="1630">
        <v>46.331325662160943</v>
      </c>
      <c r="AA122" s="1630">
        <v>46.956159152071955</v>
      </c>
      <c r="AB122" s="2202">
        <v>45.40135736022264</v>
      </c>
      <c r="AC122" s="615"/>
      <c r="AD122" s="615"/>
      <c r="AE122" s="615"/>
      <c r="AF122" s="615"/>
      <c r="AG122" s="615"/>
      <c r="AH122" s="615"/>
      <c r="AI122" s="615"/>
      <c r="AJ122" s="615"/>
      <c r="AK122" s="615"/>
      <c r="AL122" s="615"/>
      <c r="AM122" s="615"/>
      <c r="AN122" s="615"/>
      <c r="AO122" s="615"/>
      <c r="AP122" s="615"/>
      <c r="AQ122" s="615"/>
      <c r="AR122" s="615"/>
      <c r="AS122" s="615"/>
      <c r="AT122" s="615"/>
      <c r="AU122" s="615"/>
      <c r="AV122" s="615"/>
      <c r="AW122" s="615"/>
      <c r="AX122" s="615"/>
      <c r="AY122" s="615"/>
      <c r="AZ122" s="216"/>
      <c r="BA122" s="2507" t="s">
        <v>18</v>
      </c>
      <c r="BB122" s="155" t="s">
        <v>14</v>
      </c>
      <c r="BC122" s="368">
        <v>2299.181763000001</v>
      </c>
      <c r="BD122" s="372">
        <v>3093.90742</v>
      </c>
      <c r="BE122" s="372">
        <v>6283.3401410000115</v>
      </c>
      <c r="BF122" s="372">
        <v>9257.745837999988</v>
      </c>
      <c r="BG122" s="376">
        <v>11198.466104999996</v>
      </c>
      <c r="BH122" s="380">
        <v>2760.6847810000086</v>
      </c>
      <c r="BI122" s="372">
        <v>3575.173267000001</v>
      </c>
      <c r="BJ122" s="372">
        <v>4027.6442760000064</v>
      </c>
      <c r="BK122" s="372">
        <v>4405.7165840000034</v>
      </c>
      <c r="BL122" s="376">
        <v>4596.737732999999</v>
      </c>
      <c r="BM122" s="380">
        <v>1263.2635340000006</v>
      </c>
      <c r="BN122" s="372">
        <v>1461.0900160000012</v>
      </c>
      <c r="BO122" s="372">
        <v>1722.2394939999992</v>
      </c>
      <c r="BP122" s="372">
        <v>2931.6675039999991</v>
      </c>
      <c r="BQ122" s="376">
        <v>5388.4240780000018</v>
      </c>
      <c r="BR122" s="380">
        <v>15250.31632700001</v>
      </c>
      <c r="BS122" s="372">
        <v>3815.3562319999978</v>
      </c>
      <c r="BT122" s="372">
        <v>1549.3003050000038</v>
      </c>
      <c r="BU122" s="372">
        <v>1347.6283680000004</v>
      </c>
      <c r="BV122" s="372">
        <v>546.81781999999964</v>
      </c>
      <c r="BW122" s="372">
        <v>824.09581299999991</v>
      </c>
      <c r="BX122" s="372">
        <v>3028.4248279999961</v>
      </c>
      <c r="BY122" s="384">
        <v>970.51369300000067</v>
      </c>
      <c r="BZ122" s="384">
        <v>1320.5639730000005</v>
      </c>
      <c r="CA122" s="384">
        <v>2103.4382689999998</v>
      </c>
      <c r="CB122" s="384">
        <v>1376.1856390000016</v>
      </c>
      <c r="CC122" s="2171"/>
      <c r="CD122" s="2171"/>
      <c r="CE122" s="2171"/>
      <c r="CF122" s="2171"/>
      <c r="CG122" s="2171"/>
      <c r="CH122" s="2171"/>
      <c r="CI122" s="2171"/>
      <c r="CJ122" s="2171"/>
      <c r="CK122" s="2171"/>
      <c r="CL122" s="2171"/>
      <c r="CM122" s="2171"/>
      <c r="CN122" s="2171"/>
      <c r="CO122" s="2171"/>
      <c r="CP122" s="2171"/>
      <c r="CQ122" s="2171"/>
      <c r="CR122" s="2171"/>
      <c r="CS122" s="2171"/>
      <c r="CT122" s="2171"/>
      <c r="CU122" s="2171"/>
      <c r="CV122" s="2171"/>
      <c r="CW122" s="2171"/>
      <c r="CX122" s="2171"/>
      <c r="CY122" s="2171"/>
      <c r="CZ122" s="2109"/>
    </row>
    <row r="123" s="399" customFormat="true" ht="15" customHeight="true" x14ac:dyDescent="0.2">
      <c r="A123" s="2671"/>
      <c r="B123" s="1729" t="s">
        <v>51</v>
      </c>
      <c r="C123" s="1635">
        <v>80.423978720287863</v>
      </c>
      <c r="D123" s="1636">
        <v>73.663249481751919</v>
      </c>
      <c r="E123" s="1636">
        <v>46.535097962290266</v>
      </c>
      <c r="F123" s="1636">
        <v>21.129511744508541</v>
      </c>
      <c r="G123" s="1637">
        <v>4.6628634499456378</v>
      </c>
      <c r="H123" s="1638">
        <v>41.359054442462146</v>
      </c>
      <c r="I123" s="1636">
        <v>24.036614725770381</v>
      </c>
      <c r="J123" s="1636">
        <v>14.480969873627933</v>
      </c>
      <c r="K123" s="1636">
        <v>6.5680603524278487</v>
      </c>
      <c r="L123" s="1639">
        <v>2.240542933197061</v>
      </c>
      <c r="M123" s="1640">
        <v>82.03881281776448</v>
      </c>
      <c r="N123" s="1636">
        <v>79.246347842121594</v>
      </c>
      <c r="O123" s="1636">
        <v>75.519176762869094</v>
      </c>
      <c r="P123" s="1636">
        <v>58.361187627851464</v>
      </c>
      <c r="Q123" s="1637">
        <v>23.439531328833592</v>
      </c>
      <c r="R123" s="1638">
        <v>27.167089798830109</v>
      </c>
      <c r="S123" s="1636">
        <v>57.387253293212893</v>
      </c>
      <c r="T123" s="1636">
        <v>19.153139599694928</v>
      </c>
      <c r="U123" s="1636">
        <v>66.630474162999903</v>
      </c>
      <c r="V123" s="1636">
        <v>77.05259483434574</v>
      </c>
      <c r="W123" s="1636">
        <v>58.892094414509565</v>
      </c>
      <c r="X123" s="1636">
        <v>48.746755849956081</v>
      </c>
      <c r="Y123" s="1636">
        <v>56.365536250580696</v>
      </c>
      <c r="Z123" s="1636">
        <v>53.668674337839228</v>
      </c>
      <c r="AA123" s="1636">
        <v>53.043840847927811</v>
      </c>
      <c r="AB123" s="2203">
        <v>54.598642639777509</v>
      </c>
      <c r="AC123" s="615"/>
      <c r="AD123" s="615"/>
      <c r="AE123" s="615"/>
      <c r="AF123" s="615"/>
      <c r="AG123" s="615"/>
      <c r="AH123" s="615"/>
      <c r="AI123" s="615"/>
      <c r="AJ123" s="615"/>
      <c r="AK123" s="615"/>
      <c r="AL123" s="615"/>
      <c r="AM123" s="615"/>
      <c r="AN123" s="615"/>
      <c r="AO123" s="615"/>
      <c r="AP123" s="615"/>
      <c r="AQ123" s="615"/>
      <c r="AR123" s="615"/>
      <c r="AS123" s="615"/>
      <c r="AT123" s="615"/>
      <c r="AU123" s="615"/>
      <c r="AV123" s="615"/>
      <c r="AW123" s="615"/>
      <c r="AX123" s="615"/>
      <c r="AY123" s="615"/>
      <c r="AZ123" s="216"/>
      <c r="BA123" s="2508"/>
      <c r="BB123" s="156" t="s">
        <v>51</v>
      </c>
      <c r="BC123" s="369">
        <v>9445.7061799999829</v>
      </c>
      <c r="BD123" s="373">
        <v>8653.583668000012</v>
      </c>
      <c r="BE123" s="373">
        <v>5468.9307909999843</v>
      </c>
      <c r="BF123" s="373">
        <v>2480.1627799999951</v>
      </c>
      <c r="BG123" s="377">
        <v>547.70806200000004</v>
      </c>
      <c r="BH123" s="381">
        <v>1947.0919349999997</v>
      </c>
      <c r="BI123" s="373">
        <v>1131.2695200000003</v>
      </c>
      <c r="BJ123" s="373">
        <v>682.00253599999996</v>
      </c>
      <c r="BK123" s="373">
        <v>309.71220899999992</v>
      </c>
      <c r="BL123" s="377">
        <v>105.35234699999999</v>
      </c>
      <c r="BM123" s="381">
        <v>5770.0328799999916</v>
      </c>
      <c r="BN123" s="373">
        <v>5579.0685300000014</v>
      </c>
      <c r="BO123" s="373">
        <v>5312.8159750000077</v>
      </c>
      <c r="BP123" s="373">
        <v>4109.0412409999963</v>
      </c>
      <c r="BQ123" s="377">
        <v>1649.7043079999999</v>
      </c>
      <c r="BR123" s="381">
        <v>5688.4547380000049</v>
      </c>
      <c r="BS123" s="373">
        <v>5138.1999849999929</v>
      </c>
      <c r="BT123" s="373">
        <v>367.03917600000011</v>
      </c>
      <c r="BU123" s="373">
        <v>2690.8718329999983</v>
      </c>
      <c r="BV123" s="373">
        <v>1836.1000570000026</v>
      </c>
      <c r="BW123" s="373">
        <v>1180.6178820000014</v>
      </c>
      <c r="BX123" s="373">
        <v>2880.3227609999926</v>
      </c>
      <c r="BY123" s="385">
        <v>1253.6770260000019</v>
      </c>
      <c r="BZ123" s="385">
        <v>1529.6976030000033</v>
      </c>
      <c r="CA123" s="385">
        <v>2376.1407829999976</v>
      </c>
      <c r="CB123" s="385">
        <v>1654.9696369999999</v>
      </c>
      <c r="CC123" s="2172"/>
      <c r="CD123" s="2172"/>
      <c r="CE123" s="2172"/>
      <c r="CF123" s="2172"/>
      <c r="CG123" s="2172"/>
      <c r="CH123" s="2172"/>
      <c r="CI123" s="2172"/>
      <c r="CJ123" s="2172"/>
      <c r="CK123" s="2172"/>
      <c r="CL123" s="2172"/>
      <c r="CM123" s="2172"/>
      <c r="CN123" s="2172"/>
      <c r="CO123" s="2172"/>
      <c r="CP123" s="2172"/>
      <c r="CQ123" s="2172"/>
      <c r="CR123" s="2172"/>
      <c r="CS123" s="2172"/>
      <c r="CT123" s="2172"/>
      <c r="CU123" s="2172"/>
      <c r="CV123" s="2172"/>
      <c r="CW123" s="2172"/>
      <c r="CX123" s="2172"/>
      <c r="CY123" s="2172"/>
      <c r="CZ123" s="2110"/>
    </row>
    <row r="124" s="399" customFormat="true" ht="15" customHeight="true" x14ac:dyDescent="0.2">
      <c r="A124" s="2671" t="s">
        <v>50</v>
      </c>
      <c r="B124" s="1729" t="s">
        <v>15</v>
      </c>
      <c r="C124" s="1417">
        <f>C122*C129/100</f>
        <v>11.297620015104812</v>
      </c>
      <c r="D124" s="1418">
        <f>D122*D129/100</f>
        <v>12.470651861115082</v>
      </c>
      <c r="E124" s="1418">
        <f t="shared" ref="E124:AB124" si="0">E122*E129/100</f>
        <v>21.515671531878535</v>
      </c>
      <c r="F124" s="1418">
        <f t="shared" si="0"/>
        <v>31.589824164364568</v>
      </c>
      <c r="G124" s="1419">
        <f t="shared" si="0"/>
        <v>61.900176776587358</v>
      </c>
      <c r="H124" s="1420">
        <f t="shared" si="0"/>
        <v>13.730521177929186</v>
      </c>
      <c r="I124" s="1418">
        <f t="shared" si="0"/>
        <v>22.04517730175904</v>
      </c>
      <c r="J124" s="1418">
        <f t="shared" si="0"/>
        <v>33.593329673231494</v>
      </c>
      <c r="K124" s="1418">
        <f t="shared" si="0"/>
        <v>47.601598890266644</v>
      </c>
      <c r="L124" s="1421">
        <f t="shared" si="0"/>
        <v>77.132290070021739</v>
      </c>
      <c r="M124" s="1417">
        <f t="shared" si="0"/>
        <v>11.688488236662581</v>
      </c>
      <c r="N124" s="1418">
        <f t="shared" si="0"/>
        <v>10.355816140166812</v>
      </c>
      <c r="O124" s="1418">
        <f t="shared" si="0"/>
        <v>13.165336095518406</v>
      </c>
      <c r="P124" s="1418">
        <f t="shared" si="0"/>
        <v>22.699011788194618</v>
      </c>
      <c r="Q124" s="1419">
        <f t="shared" si="0"/>
        <v>43.878935015971273</v>
      </c>
      <c r="R124" s="1420">
        <f t="shared" si="0"/>
        <v>36.403041882945814</v>
      </c>
      <c r="S124" s="1418">
        <f t="shared" si="0"/>
        <v>18.463580893826236</v>
      </c>
      <c r="T124" s="1418">
        <f t="shared" si="0"/>
        <v>4.3932304000866846</v>
      </c>
      <c r="U124" s="1418">
        <f t="shared" si="0"/>
        <v>19.960996084645288</v>
      </c>
      <c r="V124" s="1418">
        <f t="shared" si="0"/>
        <v>13.366851290779927</v>
      </c>
      <c r="W124" s="1418">
        <f t="shared" si="0"/>
        <v>24.910120943729112</v>
      </c>
      <c r="X124" s="1418">
        <f t="shared" si="0"/>
        <v>29.035477386001492</v>
      </c>
      <c r="Y124" s="1418">
        <f t="shared" si="0"/>
        <v>23.03109439420324</v>
      </c>
      <c r="Z124" s="1418">
        <f t="shared" si="0"/>
        <v>25.035442080421895</v>
      </c>
      <c r="AA124" s="1418">
        <f t="shared" si="0"/>
        <v>32.264149046654651</v>
      </c>
      <c r="AB124" s="1421">
        <f t="shared" si="0"/>
        <v>30.574962699469459</v>
      </c>
      <c r="AC124" s="615"/>
      <c r="AD124" s="615"/>
      <c r="AE124" s="615"/>
      <c r="AF124" s="615"/>
      <c r="AG124" s="615"/>
      <c r="AH124" s="615"/>
      <c r="AI124" s="615"/>
      <c r="AJ124" s="615"/>
      <c r="AK124" s="615"/>
      <c r="AL124" s="615"/>
      <c r="AM124" s="615"/>
      <c r="AN124" s="615"/>
      <c r="AO124" s="615"/>
      <c r="AP124" s="615"/>
      <c r="AQ124" s="615"/>
      <c r="AR124" s="615"/>
      <c r="AS124" s="615"/>
      <c r="AT124" s="615"/>
      <c r="AU124" s="615"/>
      <c r="AV124" s="615"/>
      <c r="AW124" s="615"/>
      <c r="AX124" s="615"/>
      <c r="AY124" s="615"/>
      <c r="AZ124" s="216"/>
      <c r="BA124" s="2508" t="s">
        <v>50</v>
      </c>
      <c r="BB124" s="156" t="s">
        <v>15</v>
      </c>
      <c r="BC124" s="369">
        <v>1326.8928110000008</v>
      </c>
      <c r="BD124" s="373">
        <v>1464.9887160000003</v>
      </c>
      <c r="BE124" s="373">
        <v>2528.5142809999988</v>
      </c>
      <c r="BF124" s="373">
        <v>3707.9846930000026</v>
      </c>
      <c r="BG124" s="377">
        <v>7262.0114189999767</v>
      </c>
      <c r="BH124" s="381">
        <v>646.40227900000025</v>
      </c>
      <c r="BI124" s="373">
        <v>1037.5436569999999</v>
      </c>
      <c r="BJ124" s="373">
        <v>1582.1271800000006</v>
      </c>
      <c r="BK124" s="373">
        <v>2244.6195000000007</v>
      </c>
      <c r="BL124" s="377">
        <v>3616.025231000001</v>
      </c>
      <c r="BM124" s="381">
        <v>822.08602399999972</v>
      </c>
      <c r="BN124" s="373">
        <v>729.06587500000001</v>
      </c>
      <c r="BO124" s="373">
        <v>926.18869700000016</v>
      </c>
      <c r="BP124" s="373">
        <v>1598.1713079999993</v>
      </c>
      <c r="BQ124" s="377">
        <v>3088.1621690000038</v>
      </c>
      <c r="BR124" s="381">
        <v>7615.5051529999728</v>
      </c>
      <c r="BS124" s="373">
        <v>1653.1470950000009</v>
      </c>
      <c r="BT124" s="373">
        <v>84.18033299999999</v>
      </c>
      <c r="BU124" s="373">
        <v>806.12486700000022</v>
      </c>
      <c r="BV124" s="373">
        <v>318.52108900000002</v>
      </c>
      <c r="BW124" s="373">
        <v>499.37660599999992</v>
      </c>
      <c r="BX124" s="373">
        <v>1715.6330700000015</v>
      </c>
      <c r="BY124" s="385">
        <v>512.25546399999996</v>
      </c>
      <c r="BZ124" s="385">
        <v>713.57558599999993</v>
      </c>
      <c r="CA124" s="385">
        <v>1445.2980620000021</v>
      </c>
      <c r="CB124" s="385">
        <v>926.77459499999975</v>
      </c>
      <c r="CC124" s="2172"/>
      <c r="CD124" s="2172"/>
      <c r="CE124" s="2172"/>
      <c r="CF124" s="2172"/>
      <c r="CG124" s="2172"/>
      <c r="CH124" s="2172"/>
      <c r="CI124" s="2172"/>
      <c r="CJ124" s="2172"/>
      <c r="CK124" s="2172"/>
      <c r="CL124" s="2172"/>
      <c r="CM124" s="2172"/>
      <c r="CN124" s="2172"/>
      <c r="CO124" s="2172"/>
      <c r="CP124" s="2172"/>
      <c r="CQ124" s="2172"/>
      <c r="CR124" s="2172"/>
      <c r="CS124" s="2172"/>
      <c r="CT124" s="2172"/>
      <c r="CU124" s="2172"/>
      <c r="CV124" s="2172"/>
      <c r="CW124" s="2172"/>
      <c r="CX124" s="2172"/>
      <c r="CY124" s="2172"/>
      <c r="CZ124" s="2110"/>
    </row>
    <row r="125" s="399" customFormat="true" ht="15" customHeight="true" x14ac:dyDescent="0.2">
      <c r="A125" s="2671"/>
      <c r="B125" s="1729" t="s">
        <v>16</v>
      </c>
      <c r="C125" s="1417">
        <f>C122*C128/100</f>
        <v>8.2784012646071048</v>
      </c>
      <c r="D125" s="1418">
        <f>D122*D128/100</f>
        <v>13.86609865713312</v>
      </c>
      <c r="E125" s="1418">
        <f t="shared" ref="E125:AB125" si="1">E122*E128/100</f>
        <v>31.949230505830734</v>
      </c>
      <c r="F125" s="1418">
        <f t="shared" si="1"/>
        <v>47.280664091126681</v>
      </c>
      <c r="G125" s="1419">
        <f t="shared" si="1"/>
        <v>33.436959773466718</v>
      </c>
      <c r="H125" s="1420">
        <f t="shared" si="1"/>
        <v>44.910424379608543</v>
      </c>
      <c r="I125" s="1418">
        <f t="shared" si="1"/>
        <v>53.918207972470597</v>
      </c>
      <c r="J125" s="1418">
        <f t="shared" si="1"/>
        <v>51.925700453140379</v>
      </c>
      <c r="K125" s="1418">
        <f t="shared" si="1"/>
        <v>45.830340757305564</v>
      </c>
      <c r="L125" s="1421">
        <f t="shared" si="1"/>
        <v>20.627166996781256</v>
      </c>
      <c r="M125" s="1417">
        <f t="shared" si="1"/>
        <v>6.2726989455729889</v>
      </c>
      <c r="N125" s="1418">
        <f t="shared" si="1"/>
        <v>10.397836017711775</v>
      </c>
      <c r="O125" s="1418">
        <f t="shared" si="1"/>
        <v>11.31548714161246</v>
      </c>
      <c r="P125" s="1418">
        <f t="shared" si="1"/>
        <v>18.939800583953833</v>
      </c>
      <c r="Q125" s="1419">
        <f t="shared" si="1"/>
        <v>32.681533655195196</v>
      </c>
      <c r="R125" s="1420">
        <f t="shared" si="1"/>
        <v>36.429868318223882</v>
      </c>
      <c r="S125" s="1418">
        <f t="shared" si="1"/>
        <v>24.149165812960938</v>
      </c>
      <c r="T125" s="1418">
        <f t="shared" si="1"/>
        <v>76.453630000218297</v>
      </c>
      <c r="U125" s="1418">
        <f t="shared" si="1"/>
        <v>13.408529752355001</v>
      </c>
      <c r="V125" s="1418">
        <f t="shared" si="1"/>
        <v>9.580553874874477</v>
      </c>
      <c r="W125" s="1418">
        <f t="shared" si="1"/>
        <v>16.197784641761544</v>
      </c>
      <c r="X125" s="1418">
        <f t="shared" si="1"/>
        <v>22.217766764042473</v>
      </c>
      <c r="Y125" s="1418">
        <f t="shared" si="1"/>
        <v>20.603369355215715</v>
      </c>
      <c r="Z125" s="1418">
        <f t="shared" si="1"/>
        <v>21.295883581739023</v>
      </c>
      <c r="AA125" s="1418">
        <f t="shared" si="1"/>
        <v>14.692010105417358</v>
      </c>
      <c r="AB125" s="1421">
        <f t="shared" si="1"/>
        <v>14.826394660753119</v>
      </c>
      <c r="AC125" s="615"/>
      <c r="AD125" s="615"/>
      <c r="AE125" s="615"/>
      <c r="AF125" s="615"/>
      <c r="AG125" s="615"/>
      <c r="AH125" s="615"/>
      <c r="AI125" s="615"/>
      <c r="AJ125" s="615"/>
      <c r="AK125" s="615"/>
      <c r="AL125" s="615"/>
      <c r="AM125" s="615"/>
      <c r="AN125" s="615"/>
      <c r="AO125" s="615"/>
      <c r="AP125" s="615"/>
      <c r="AQ125" s="615"/>
      <c r="AR125" s="615"/>
      <c r="AS125" s="615"/>
      <c r="AT125" s="615"/>
      <c r="AU125" s="615"/>
      <c r="AV125" s="615"/>
      <c r="AW125" s="615"/>
      <c r="AX125" s="615"/>
      <c r="AY125" s="615"/>
      <c r="AZ125" s="216"/>
      <c r="BA125" s="2508"/>
      <c r="BB125" s="156" t="s">
        <v>16</v>
      </c>
      <c r="BC125" s="369">
        <v>972.28895199999999</v>
      </c>
      <c r="BD125" s="373">
        <v>1628.9187040000008</v>
      </c>
      <c r="BE125" s="373">
        <v>3754.6625250000075</v>
      </c>
      <c r="BF125" s="373">
        <v>5549.7611450000013</v>
      </c>
      <c r="BG125" s="377">
        <v>3922.7607470000039</v>
      </c>
      <c r="BH125" s="381">
        <v>2114.2825020000018</v>
      </c>
      <c r="BI125" s="373">
        <v>2537.6296100000022</v>
      </c>
      <c r="BJ125" s="373">
        <v>2445.5170960000009</v>
      </c>
      <c r="BK125" s="373">
        <v>2161.097084</v>
      </c>
      <c r="BL125" s="377">
        <v>967.01856299999929</v>
      </c>
      <c r="BM125" s="381">
        <v>441.17751000000004</v>
      </c>
      <c r="BN125" s="373">
        <v>732.02414100000033</v>
      </c>
      <c r="BO125" s="373">
        <v>796.05079700000044</v>
      </c>
      <c r="BP125" s="373">
        <v>1333.4961959999987</v>
      </c>
      <c r="BQ125" s="377">
        <v>2300.0985740000006</v>
      </c>
      <c r="BR125" s="381">
        <v>7621.1172349999779</v>
      </c>
      <c r="BS125" s="373">
        <v>2162.2091369999989</v>
      </c>
      <c r="BT125" s="373">
        <v>1464.9566370000023</v>
      </c>
      <c r="BU125" s="373">
        <v>541.50350100000014</v>
      </c>
      <c r="BV125" s="373">
        <v>228.29673100000005</v>
      </c>
      <c r="BW125" s="373">
        <v>324.71920699999981</v>
      </c>
      <c r="BX125" s="373">
        <v>1312.7917580000012</v>
      </c>
      <c r="BY125" s="385">
        <v>458.25822900000003</v>
      </c>
      <c r="BZ125" s="385">
        <v>606.98838699999965</v>
      </c>
      <c r="CA125" s="385">
        <v>658.14020700000015</v>
      </c>
      <c r="CB125" s="385">
        <v>449.41104400000006</v>
      </c>
      <c r="CC125" s="2172"/>
      <c r="CD125" s="2172"/>
      <c r="CE125" s="2172"/>
      <c r="CF125" s="2172"/>
      <c r="CG125" s="2172"/>
      <c r="CH125" s="2172"/>
      <c r="CI125" s="2172"/>
      <c r="CJ125" s="2172"/>
      <c r="CK125" s="2172"/>
      <c r="CL125" s="2172"/>
      <c r="CM125" s="2172"/>
      <c r="CN125" s="2172"/>
      <c r="CO125" s="2172"/>
      <c r="CP125" s="2172"/>
      <c r="CQ125" s="2172"/>
      <c r="CR125" s="2172"/>
      <c r="CS125" s="2172"/>
      <c r="CT125" s="2172"/>
      <c r="CU125" s="2172"/>
      <c r="CV125" s="2172"/>
      <c r="CW125" s="2172"/>
      <c r="CX125" s="2172"/>
      <c r="CY125" s="2172"/>
      <c r="CZ125" s="2110"/>
    </row>
    <row r="126" s="399" customFormat="true" ht="15" customHeight="true" x14ac:dyDescent="0.2">
      <c r="A126" s="2671"/>
      <c r="B126" s="1729" t="s">
        <v>22</v>
      </c>
      <c r="C126" s="1417">
        <f>100-C124-C125-C127</f>
        <v>30.70275032423114</v>
      </c>
      <c r="D126" s="1418">
        <f>100-D124-D125-D127</f>
        <v>29.581329953506007</v>
      </c>
      <c r="E126" s="1418">
        <f t="shared" ref="E126:AB126" si="2">100-E124-E125-E127</f>
        <v>22.082417961866206</v>
      </c>
      <c r="F126" s="1418">
        <f t="shared" si="2"/>
        <v>12.778005672151641</v>
      </c>
      <c r="G126" s="1419">
        <f t="shared" si="2"/>
        <v>3.885755487876577</v>
      </c>
      <c r="H126" s="1420">
        <f t="shared" si="2"/>
        <v>22.140689923918732</v>
      </c>
      <c r="I126" s="1418">
        <f t="shared" si="2"/>
        <v>13.07556821257497</v>
      </c>
      <c r="J126" s="1418">
        <f t="shared" si="2"/>
        <v>9.4176179383535477</v>
      </c>
      <c r="K126" s="1418">
        <f t="shared" si="2"/>
        <v>5.2219431956121021</v>
      </c>
      <c r="L126" s="1421">
        <f t="shared" si="2"/>
        <v>2.2405429331970055</v>
      </c>
      <c r="M126" s="1417">
        <f t="shared" si="2"/>
        <v>30.747199900396417</v>
      </c>
      <c r="N126" s="1418">
        <f t="shared" si="2"/>
        <v>31.666335970042162</v>
      </c>
      <c r="O126" s="1418">
        <f t="shared" si="2"/>
        <v>27.803962578820268</v>
      </c>
      <c r="P126" s="1418">
        <f t="shared" si="2"/>
        <v>27.605146404902197</v>
      </c>
      <c r="Q126" s="1419">
        <f t="shared" si="2"/>
        <v>12.621279185171389</v>
      </c>
      <c r="R126" s="1420">
        <f t="shared" si="2"/>
        <v>12.283789181838372</v>
      </c>
      <c r="S126" s="1418">
        <f t="shared" si="2"/>
        <v>24.789581839959446</v>
      </c>
      <c r="T126" s="1418">
        <f t="shared" si="2"/>
        <v>11.596855105586744</v>
      </c>
      <c r="U126" s="1418">
        <f t="shared" si="2"/>
        <v>23.46693920592903</v>
      </c>
      <c r="V126" s="1418">
        <f t="shared" si="2"/>
        <v>26.851474537827691</v>
      </c>
      <c r="W126" s="1418">
        <f t="shared" si="2"/>
        <v>22.583716623934016</v>
      </c>
      <c r="X126" s="1418">
        <f t="shared" si="2"/>
        <v>18.846215398895609</v>
      </c>
      <c r="Y126" s="1418">
        <f t="shared" si="2"/>
        <v>39.259116385154101</v>
      </c>
      <c r="Z126" s="1418">
        <f t="shared" si="2"/>
        <v>25.395096123626814</v>
      </c>
      <c r="AA126" s="1418">
        <f t="shared" si="2"/>
        <v>21.461506111177417</v>
      </c>
      <c r="AB126" s="1421">
        <f t="shared" si="2"/>
        <v>29.840244350451353</v>
      </c>
      <c r="AC126" s="615"/>
      <c r="AD126" s="615"/>
      <c r="AE126" s="615"/>
      <c r="AF126" s="615"/>
      <c r="AG126" s="615"/>
      <c r="AH126" s="615"/>
      <c r="AI126" s="615"/>
      <c r="AJ126" s="615"/>
      <c r="AK126" s="615"/>
      <c r="AL126" s="615"/>
      <c r="AM126" s="615"/>
      <c r="AN126" s="615"/>
      <c r="AO126" s="615"/>
      <c r="AP126" s="615"/>
      <c r="AQ126" s="615"/>
      <c r="AR126" s="615"/>
      <c r="AS126" s="615"/>
      <c r="AT126" s="615"/>
      <c r="AU126" s="615"/>
      <c r="AV126" s="615"/>
      <c r="AW126" s="615"/>
      <c r="AX126" s="615"/>
      <c r="AY126" s="615"/>
      <c r="AZ126" s="216"/>
      <c r="BA126" s="2508"/>
      <c r="BB126" s="156" t="s">
        <v>22</v>
      </c>
      <c r="BC126" s="369">
        <v>3606.0036209999994</v>
      </c>
      <c r="BD126" s="373">
        <v>3475.0640999999955</v>
      </c>
      <c r="BE126" s="373">
        <v>2595.2255269999982</v>
      </c>
      <c r="BF126" s="373">
        <v>1499.8706290000005</v>
      </c>
      <c r="BG126" s="377">
        <v>456.53402400000004</v>
      </c>
      <c r="BH126" s="381">
        <v>1042.3342449999998</v>
      </c>
      <c r="BI126" s="373">
        <v>615.39413700000034</v>
      </c>
      <c r="BJ126" s="373">
        <v>443.53654299999988</v>
      </c>
      <c r="BK126" s="373">
        <v>246.23701300000002</v>
      </c>
      <c r="BL126" s="377">
        <v>105.35234699999999</v>
      </c>
      <c r="BM126" s="381">
        <v>2162.5417079999997</v>
      </c>
      <c r="BN126" s="373">
        <v>2229.3602579999997</v>
      </c>
      <c r="BO126" s="373">
        <v>1956.0241900000001</v>
      </c>
      <c r="BP126" s="373">
        <v>1943.5979570000013</v>
      </c>
      <c r="BQ126" s="377">
        <v>888.31950300000028</v>
      </c>
      <c r="BR126" s="381">
        <v>2574.1126049999971</v>
      </c>
      <c r="BS126" s="373">
        <v>2219.5491459999976</v>
      </c>
      <c r="BT126" s="373">
        <v>222.24745499999972</v>
      </c>
      <c r="BU126" s="373">
        <v>947.71238699999969</v>
      </c>
      <c r="BV126" s="373">
        <v>639.84858699999972</v>
      </c>
      <c r="BW126" s="373">
        <v>452.73885999999993</v>
      </c>
      <c r="BX126" s="373">
        <v>1113.5752980000002</v>
      </c>
      <c r="BY126" s="385">
        <v>873.19762300000093</v>
      </c>
      <c r="BZ126" s="385">
        <v>723.82666699999993</v>
      </c>
      <c r="CA126" s="385">
        <v>961.38513199999954</v>
      </c>
      <c r="CB126" s="385">
        <v>904.50414099999932</v>
      </c>
      <c r="CC126" s="2172"/>
      <c r="CD126" s="2172"/>
      <c r="CE126" s="2172"/>
      <c r="CF126" s="2172"/>
      <c r="CG126" s="2172"/>
      <c r="CH126" s="2172"/>
      <c r="CI126" s="2172"/>
      <c r="CJ126" s="2172"/>
      <c r="CK126" s="2172"/>
      <c r="CL126" s="2172"/>
      <c r="CM126" s="2172"/>
      <c r="CN126" s="2172"/>
      <c r="CO126" s="2172"/>
      <c r="CP126" s="2172"/>
      <c r="CQ126" s="2172"/>
      <c r="CR126" s="2172"/>
      <c r="CS126" s="2172"/>
      <c r="CT126" s="2172"/>
      <c r="CU126" s="2172"/>
      <c r="CV126" s="2172"/>
      <c r="CW126" s="2172"/>
      <c r="CX126" s="2172"/>
      <c r="CY126" s="2172"/>
      <c r="CZ126" s="2110"/>
    </row>
    <row r="127" s="399" customFormat="true" ht="15" customHeight="true" x14ac:dyDescent="0.2">
      <c r="A127" s="2671"/>
      <c r="B127" s="1729" t="s">
        <v>19</v>
      </c>
      <c r="C127" s="1635">
        <v>49.721228396056951</v>
      </c>
      <c r="D127" s="1636">
        <v>44.081919528245784</v>
      </c>
      <c r="E127" s="1636">
        <v>24.452680000424522</v>
      </c>
      <c r="F127" s="1636">
        <v>8.3515060723571057</v>
      </c>
      <c r="G127" s="1637">
        <v>0.77710796206934696</v>
      </c>
      <c r="H127" s="1638">
        <v>19.218364518543535</v>
      </c>
      <c r="I127" s="1636">
        <v>10.961046513195393</v>
      </c>
      <c r="J127" s="1636">
        <v>5.0633519352745786</v>
      </c>
      <c r="K127" s="1636">
        <v>1.3461171568156902</v>
      </c>
      <c r="L127" s="1639">
        <v>0</v>
      </c>
      <c r="M127" s="1640">
        <v>51.29161291736802</v>
      </c>
      <c r="N127" s="1636">
        <v>47.580011872079261</v>
      </c>
      <c r="O127" s="1636">
        <v>47.715214184048868</v>
      </c>
      <c r="P127" s="1636">
        <v>30.75604122294936</v>
      </c>
      <c r="Q127" s="1637">
        <v>10.818252143662143</v>
      </c>
      <c r="R127" s="1638">
        <v>14.883300616991932</v>
      </c>
      <c r="S127" s="1636">
        <v>32.597671453253383</v>
      </c>
      <c r="T127" s="1636">
        <v>7.5562844941082803</v>
      </c>
      <c r="U127" s="1636">
        <v>43.163534957070688</v>
      </c>
      <c r="V127" s="1636">
        <v>50.201120296517907</v>
      </c>
      <c r="W127" s="1636">
        <v>36.308377790575328</v>
      </c>
      <c r="X127" s="1636">
        <v>29.900540451060429</v>
      </c>
      <c r="Y127" s="1636">
        <v>17.106419865426943</v>
      </c>
      <c r="Z127" s="1636">
        <v>28.273578214212279</v>
      </c>
      <c r="AA127" s="1636">
        <v>31.582334736750571</v>
      </c>
      <c r="AB127" s="2203">
        <v>24.758398289326063</v>
      </c>
      <c r="AC127" s="615"/>
      <c r="AD127" s="615"/>
      <c r="AE127" s="615"/>
      <c r="AF127" s="615"/>
      <c r="AG127" s="615"/>
      <c r="AH127" s="615"/>
      <c r="AI127" s="615"/>
      <c r="AJ127" s="615"/>
      <c r="AK127" s="615"/>
      <c r="AL127" s="615"/>
      <c r="AM127" s="615"/>
      <c r="AN127" s="615"/>
      <c r="AO127" s="615"/>
      <c r="AP127" s="615"/>
      <c r="AQ127" s="615"/>
      <c r="AR127" s="615"/>
      <c r="AS127" s="615"/>
      <c r="AT127" s="615"/>
      <c r="AU127" s="615"/>
      <c r="AV127" s="615"/>
      <c r="AW127" s="615"/>
      <c r="AX127" s="615"/>
      <c r="AY127" s="615"/>
      <c r="AZ127" s="216"/>
      <c r="BA127" s="2508"/>
      <c r="BB127" s="156" t="s">
        <v>19</v>
      </c>
      <c r="BC127" s="369">
        <v>5839.7025589999894</v>
      </c>
      <c r="BD127" s="373">
        <v>5178.5195680000043</v>
      </c>
      <c r="BE127" s="373">
        <v>2873.7052640000011</v>
      </c>
      <c r="BF127" s="373">
        <v>980.29215099999988</v>
      </c>
      <c r="BG127" s="377">
        <v>91.174037999999982</v>
      </c>
      <c r="BH127" s="381">
        <v>904.75768999999946</v>
      </c>
      <c r="BI127" s="373">
        <v>515.87538299999983</v>
      </c>
      <c r="BJ127" s="373">
        <v>238.46599300000005</v>
      </c>
      <c r="BK127" s="373">
        <v>63.475195999999997</v>
      </c>
      <c r="BL127" s="377">
        <v>0</v>
      </c>
      <c r="BM127" s="381">
        <v>3607.491172</v>
      </c>
      <c r="BN127" s="373">
        <v>3349.7082719999976</v>
      </c>
      <c r="BO127" s="373">
        <v>3356.7917849999985</v>
      </c>
      <c r="BP127" s="373">
        <v>2165.4432840000004</v>
      </c>
      <c r="BQ127" s="377">
        <v>761.38480499999991</v>
      </c>
      <c r="BR127" s="381">
        <v>3114.3421329999951</v>
      </c>
      <c r="BS127" s="373">
        <v>2918.6508389999985</v>
      </c>
      <c r="BT127" s="373">
        <v>144.79172099999997</v>
      </c>
      <c r="BU127" s="373">
        <v>1743.159446000001</v>
      </c>
      <c r="BV127" s="373">
        <v>1196.2514700000002</v>
      </c>
      <c r="BW127" s="373">
        <v>727.87902200000087</v>
      </c>
      <c r="BX127" s="373">
        <v>1766.7474630000006</v>
      </c>
      <c r="BY127" s="385">
        <v>380.47940299999999</v>
      </c>
      <c r="BZ127" s="385">
        <v>805.87093599999923</v>
      </c>
      <c r="CA127" s="385">
        <v>1414.7556510000004</v>
      </c>
      <c r="CB127" s="385">
        <v>750.46549600000003</v>
      </c>
      <c r="CC127" s="2172"/>
      <c r="CD127" s="2172"/>
      <c r="CE127" s="2172"/>
      <c r="CF127" s="2172"/>
      <c r="CG127" s="2172"/>
      <c r="CH127" s="2172"/>
      <c r="CI127" s="2172"/>
      <c r="CJ127" s="2172"/>
      <c r="CK127" s="2172"/>
      <c r="CL127" s="2172"/>
      <c r="CM127" s="2172"/>
      <c r="CN127" s="2172"/>
      <c r="CO127" s="2172"/>
      <c r="CP127" s="2172"/>
      <c r="CQ127" s="2172"/>
      <c r="CR127" s="2172"/>
      <c r="CS127" s="2172"/>
      <c r="CT127" s="2172"/>
      <c r="CU127" s="2172"/>
      <c r="CV127" s="2172"/>
      <c r="CW127" s="2172"/>
      <c r="CX127" s="2172"/>
      <c r="CY127" s="2172"/>
      <c r="CZ127" s="2110"/>
    </row>
    <row r="128" s="399" customFormat="true" ht="15" customHeight="true" x14ac:dyDescent="0.2">
      <c r="A128" s="2671" t="s">
        <v>175</v>
      </c>
      <c r="B128" s="1729" t="s">
        <v>49</v>
      </c>
      <c r="C128" s="1635">
        <v>42.288477041995378</v>
      </c>
      <c r="D128" s="1636">
        <v>52.649238741604002</v>
      </c>
      <c r="E128" s="1636">
        <v>59.75739090159864</v>
      </c>
      <c r="F128" s="1636">
        <v>59.947218708684623</v>
      </c>
      <c r="G128" s="1637">
        <v>35.072334856534667</v>
      </c>
      <c r="H128" s="1638">
        <v>76.585436937647799</v>
      </c>
      <c r="I128" s="1636">
        <v>70.979206334505236</v>
      </c>
      <c r="J128" s="1636">
        <v>60.718299045732238</v>
      </c>
      <c r="K128" s="1636">
        <v>49.05211315335935</v>
      </c>
      <c r="L128" s="1639">
        <v>21.099919757825461</v>
      </c>
      <c r="M128" s="1640">
        <v>34.923632173807356</v>
      </c>
      <c r="N128" s="1636">
        <v>50.101234898863325</v>
      </c>
      <c r="O128" s="1636">
        <v>46.221840793531399</v>
      </c>
      <c r="P128" s="1636">
        <v>45.485928884519197</v>
      </c>
      <c r="Q128" s="1637">
        <v>42.687217336096907</v>
      </c>
      <c r="R128" s="1638">
        <v>50.018416424116296</v>
      </c>
      <c r="S128" s="1636">
        <v>56.671225582167352</v>
      </c>
      <c r="T128" s="1636">
        <v>94.565985149783032</v>
      </c>
      <c r="U128" s="1636">
        <v>40.181960684282657</v>
      </c>
      <c r="V128" s="1636">
        <v>41.750053244424294</v>
      </c>
      <c r="W128" s="1636">
        <v>39.40308904348236</v>
      </c>
      <c r="X128" s="1636">
        <v>43.348996014769263</v>
      </c>
      <c r="Y128" s="1636">
        <v>47.218110605266823</v>
      </c>
      <c r="Z128" s="1636">
        <v>45.964330347515805</v>
      </c>
      <c r="AA128" s="1636">
        <v>31.288781643822048</v>
      </c>
      <c r="AB128" s="2203">
        <v>32.656280610990997</v>
      </c>
      <c r="AC128" s="615"/>
      <c r="AD128" s="615"/>
      <c r="AE128" s="615"/>
      <c r="AF128" s="615"/>
      <c r="AG128" s="615"/>
      <c r="AH128" s="615"/>
      <c r="AI128" s="615"/>
      <c r="AJ128" s="615"/>
      <c r="AK128" s="615"/>
      <c r="AL128" s="615"/>
      <c r="AM128" s="615"/>
      <c r="AN128" s="615"/>
      <c r="AO128" s="615"/>
      <c r="AP128" s="615"/>
      <c r="AQ128" s="615"/>
      <c r="AR128" s="615"/>
      <c r="AS128" s="615"/>
      <c r="AT128" s="615"/>
      <c r="AU128" s="615"/>
      <c r="AV128" s="615"/>
      <c r="AW128" s="615"/>
      <c r="AX128" s="615"/>
      <c r="AY128" s="615"/>
      <c r="AZ128" s="216"/>
      <c r="BA128" s="2508" t="s">
        <v>108</v>
      </c>
      <c r="BB128" s="156" t="s">
        <v>49</v>
      </c>
      <c r="BC128" s="1175" t="s">
        <v>35</v>
      </c>
      <c r="BD128" s="1195" t="s">
        <v>35</v>
      </c>
      <c r="BE128" s="1195" t="s">
        <v>35</v>
      </c>
      <c r="BF128" s="1195" t="s">
        <v>35</v>
      </c>
      <c r="BG128" s="1216" t="s">
        <v>35</v>
      </c>
      <c r="BH128" s="1237" t="s">
        <v>35</v>
      </c>
      <c r="BI128" s="1195" t="s">
        <v>35</v>
      </c>
      <c r="BJ128" s="1195" t="s">
        <v>35</v>
      </c>
      <c r="BK128" s="1195" t="s">
        <v>35</v>
      </c>
      <c r="BL128" s="1216" t="s">
        <v>35</v>
      </c>
      <c r="BM128" s="1237" t="s">
        <v>35</v>
      </c>
      <c r="BN128" s="1195" t="s">
        <v>35</v>
      </c>
      <c r="BO128" s="1195" t="s">
        <v>35</v>
      </c>
      <c r="BP128" s="1195" t="s">
        <v>35</v>
      </c>
      <c r="BQ128" s="1216" t="s">
        <v>35</v>
      </c>
      <c r="BR128" s="1237" t="s">
        <v>35</v>
      </c>
      <c r="BS128" s="1195" t="s">
        <v>35</v>
      </c>
      <c r="BT128" s="1195" t="s">
        <v>35</v>
      </c>
      <c r="BU128" s="1195" t="s">
        <v>35</v>
      </c>
      <c r="BV128" s="1195" t="s">
        <v>35</v>
      </c>
      <c r="BW128" s="1195" t="s">
        <v>35</v>
      </c>
      <c r="BX128" s="1195" t="s">
        <v>35</v>
      </c>
      <c r="BY128" s="1256" t="s">
        <v>35</v>
      </c>
      <c r="BZ128" s="1256" t="s">
        <v>35</v>
      </c>
      <c r="CA128" s="1256" t="s">
        <v>35</v>
      </c>
      <c r="CB128" s="1256" t="s">
        <v>35</v>
      </c>
      <c r="CC128" s="2110"/>
      <c r="CD128" s="2110"/>
      <c r="CE128" s="2110"/>
      <c r="CF128" s="2110"/>
      <c r="CG128" s="2110"/>
      <c r="CH128" s="2110"/>
      <c r="CI128" s="2110"/>
      <c r="CJ128" s="2110"/>
      <c r="CK128" s="2110"/>
      <c r="CL128" s="2110"/>
      <c r="CM128" s="2110"/>
      <c r="CN128" s="2110"/>
      <c r="CO128" s="2110"/>
      <c r="CP128" s="2110"/>
      <c r="CQ128" s="2110"/>
      <c r="CR128" s="2110"/>
      <c r="CS128" s="2110"/>
      <c r="CT128" s="2110"/>
      <c r="CU128" s="2110"/>
      <c r="CV128" s="2110"/>
      <c r="CW128" s="2110"/>
      <c r="CX128" s="2110"/>
      <c r="CY128" s="2110"/>
      <c r="CZ128" s="2110"/>
    </row>
    <row r="129" s="399" customFormat="true" ht="15" customHeight="true" x14ac:dyDescent="0.2">
      <c r="A129" s="2672"/>
      <c r="B129" s="1730" t="s">
        <v>48</v>
      </c>
      <c r="C129" s="1641">
        <v>57.711522958004615</v>
      </c>
      <c r="D129" s="1642">
        <v>47.350761258396034</v>
      </c>
      <c r="E129" s="1642">
        <v>40.242609098401267</v>
      </c>
      <c r="F129" s="1642">
        <v>40.05278129131554</v>
      </c>
      <c r="G129" s="1643">
        <v>64.927665143465191</v>
      </c>
      <c r="H129" s="1644">
        <v>23.414563062351963</v>
      </c>
      <c r="I129" s="1642">
        <v>29.020793665494804</v>
      </c>
      <c r="J129" s="1642">
        <v>39.281700954267649</v>
      </c>
      <c r="K129" s="1642">
        <v>50.947886846640586</v>
      </c>
      <c r="L129" s="1645">
        <v>78.900080242174582</v>
      </c>
      <c r="M129" s="1646">
        <v>65.076367826192566</v>
      </c>
      <c r="N129" s="1642">
        <v>49.898765101136618</v>
      </c>
      <c r="O129" s="1642">
        <v>53.778159206468679</v>
      </c>
      <c r="P129" s="1642">
        <v>54.514071115480753</v>
      </c>
      <c r="Q129" s="1643">
        <v>57.31278266390315</v>
      </c>
      <c r="R129" s="1644">
        <v>49.981583575883306</v>
      </c>
      <c r="S129" s="1642">
        <v>43.328774417832705</v>
      </c>
      <c r="T129" s="1642">
        <v>5.4340148502168786</v>
      </c>
      <c r="U129" s="1642">
        <v>59.818039315717343</v>
      </c>
      <c r="V129" s="1642">
        <v>58.249946755575785</v>
      </c>
      <c r="W129" s="1642">
        <v>60.596910956517625</v>
      </c>
      <c r="X129" s="1642">
        <v>56.65100398523095</v>
      </c>
      <c r="Y129" s="1642">
        <v>52.781889394733106</v>
      </c>
      <c r="Z129" s="1642">
        <v>54.035669652484131</v>
      </c>
      <c r="AA129" s="1642">
        <v>68.711218356178065</v>
      </c>
      <c r="AB129" s="2204">
        <v>67.343719389008868</v>
      </c>
      <c r="AC129" s="615"/>
      <c r="AD129" s="615"/>
      <c r="AE129" s="615"/>
      <c r="AF129" s="615"/>
      <c r="AG129" s="615"/>
      <c r="AH129" s="615"/>
      <c r="AI129" s="615"/>
      <c r="AJ129" s="615"/>
      <c r="AK129" s="615"/>
      <c r="AL129" s="615"/>
      <c r="AM129" s="615"/>
      <c r="AN129" s="615"/>
      <c r="AO129" s="615"/>
      <c r="AP129" s="615"/>
      <c r="AQ129" s="615"/>
      <c r="AR129" s="615"/>
      <c r="AS129" s="615"/>
      <c r="AT129" s="615"/>
      <c r="AU129" s="615"/>
      <c r="AV129" s="615"/>
      <c r="AW129" s="615"/>
      <c r="AX129" s="615"/>
      <c r="AY129" s="615"/>
      <c r="AZ129" s="216"/>
      <c r="BA129" s="2509"/>
      <c r="BB129" s="157" t="s">
        <v>48</v>
      </c>
      <c r="BC129" s="1176" t="s">
        <v>35</v>
      </c>
      <c r="BD129" s="1196" t="s">
        <v>35</v>
      </c>
      <c r="BE129" s="1196" t="s">
        <v>35</v>
      </c>
      <c r="BF129" s="1196" t="s">
        <v>35</v>
      </c>
      <c r="BG129" s="1217" t="s">
        <v>35</v>
      </c>
      <c r="BH129" s="1238" t="s">
        <v>35</v>
      </c>
      <c r="BI129" s="1196" t="s">
        <v>35</v>
      </c>
      <c r="BJ129" s="1196" t="s">
        <v>35</v>
      </c>
      <c r="BK129" s="1196" t="s">
        <v>35</v>
      </c>
      <c r="BL129" s="1217" t="s">
        <v>35</v>
      </c>
      <c r="BM129" s="1238" t="s">
        <v>35</v>
      </c>
      <c r="BN129" s="1196" t="s">
        <v>35</v>
      </c>
      <c r="BO129" s="1196" t="s">
        <v>35</v>
      </c>
      <c r="BP129" s="1196" t="s">
        <v>35</v>
      </c>
      <c r="BQ129" s="1217" t="s">
        <v>35</v>
      </c>
      <c r="BR129" s="1238" t="s">
        <v>35</v>
      </c>
      <c r="BS129" s="1196" t="s">
        <v>35</v>
      </c>
      <c r="BT129" s="1196" t="s">
        <v>35</v>
      </c>
      <c r="BU129" s="1196" t="s">
        <v>35</v>
      </c>
      <c r="BV129" s="1196" t="s">
        <v>35</v>
      </c>
      <c r="BW129" s="1196" t="s">
        <v>35</v>
      </c>
      <c r="BX129" s="1196" t="s">
        <v>35</v>
      </c>
      <c r="BY129" s="1257" t="s">
        <v>35</v>
      </c>
      <c r="BZ129" s="1257" t="s">
        <v>35</v>
      </c>
      <c r="CA129" s="1257" t="s">
        <v>35</v>
      </c>
      <c r="CB129" s="1257" t="s">
        <v>35</v>
      </c>
      <c r="CC129" s="2111"/>
      <c r="CD129" s="2111"/>
      <c r="CE129" s="2111"/>
      <c r="CF129" s="2111"/>
      <c r="CG129" s="2111"/>
      <c r="CH129" s="2111"/>
      <c r="CI129" s="2111"/>
      <c r="CJ129" s="2111"/>
      <c r="CK129" s="2111"/>
      <c r="CL129" s="2111"/>
      <c r="CM129" s="2111"/>
      <c r="CN129" s="2111"/>
      <c r="CO129" s="2111"/>
      <c r="CP129" s="2111"/>
      <c r="CQ129" s="2111"/>
      <c r="CR129" s="2111"/>
      <c r="CS129" s="2111"/>
      <c r="CT129" s="2111"/>
      <c r="CU129" s="2111"/>
      <c r="CV129" s="2111"/>
      <c r="CW129" s="2111"/>
      <c r="CX129" s="2111"/>
      <c r="CY129" s="2111"/>
      <c r="CZ129" s="2111"/>
    </row>
    <row r="130" s="131" customFormat="true" ht="15" hidden="true" customHeight="true" x14ac:dyDescent="0.2">
      <c r="A130" s="2434"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615"/>
      <c r="AD130" s="615"/>
      <c r="AE130" s="615"/>
      <c r="AF130" s="615"/>
      <c r="AG130" s="615"/>
      <c r="AH130" s="615"/>
      <c r="AI130" s="615"/>
      <c r="AJ130" s="615"/>
      <c r="AK130" s="615"/>
      <c r="AL130" s="615"/>
      <c r="AM130" s="615"/>
      <c r="AN130" s="615"/>
      <c r="AO130" s="615"/>
      <c r="AP130" s="615"/>
      <c r="AQ130" s="615"/>
      <c r="AR130" s="615"/>
      <c r="AS130" s="615"/>
      <c r="AT130" s="615"/>
      <c r="AU130" s="615"/>
      <c r="AV130" s="615"/>
      <c r="AW130" s="615"/>
      <c r="AX130" s="615"/>
      <c r="AY130" s="615"/>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435"/>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615"/>
      <c r="AD131" s="615"/>
      <c r="AE131" s="615"/>
      <c r="AF131" s="615"/>
      <c r="AG131" s="615"/>
      <c r="AH131" s="615"/>
      <c r="AI131" s="615"/>
      <c r="AJ131" s="615"/>
      <c r="AK131" s="615"/>
      <c r="AL131" s="615"/>
      <c r="AM131" s="615"/>
      <c r="AN131" s="615"/>
      <c r="AO131" s="615"/>
      <c r="AP131" s="615"/>
      <c r="AQ131" s="615"/>
      <c r="AR131" s="615"/>
      <c r="AS131" s="615"/>
      <c r="AT131" s="615"/>
      <c r="AU131" s="615"/>
      <c r="AV131" s="615"/>
      <c r="AW131" s="615"/>
      <c r="AX131" s="615"/>
      <c r="AY131" s="615"/>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436"/>
      <c r="B132" s="241" t="s">
        <v>46</v>
      </c>
      <c r="C132" s="264"/>
      <c r="D132" s="265"/>
      <c r="E132" s="265"/>
      <c r="F132" s="265"/>
      <c r="G132" s="266"/>
      <c r="H132" s="267"/>
      <c r="I132" s="265"/>
      <c r="J132" s="265"/>
      <c r="K132" s="265"/>
      <c r="L132" s="268"/>
      <c r="M132" s="264"/>
      <c r="N132" s="265"/>
      <c r="O132" s="265"/>
      <c r="P132" s="265"/>
      <c r="Q132" s="266"/>
      <c r="R132" s="2016"/>
      <c r="S132" s="2017"/>
      <c r="T132" s="2017"/>
      <c r="U132" s="2017"/>
      <c r="V132" s="2017"/>
      <c r="W132" s="2017"/>
      <c r="X132" s="2017"/>
      <c r="Y132" s="2017"/>
      <c r="Z132" s="2017"/>
      <c r="AA132" s="2017"/>
      <c r="AB132" s="2055"/>
      <c r="AC132" s="615"/>
      <c r="AD132" s="615"/>
      <c r="AE132" s="615"/>
      <c r="AF132" s="615"/>
      <c r="AG132" s="615"/>
      <c r="AH132" s="615"/>
      <c r="AI132" s="615"/>
      <c r="AJ132" s="615"/>
      <c r="AK132" s="615"/>
      <c r="AL132" s="615"/>
      <c r="AM132" s="615"/>
      <c r="AN132" s="615"/>
      <c r="AO132" s="615"/>
      <c r="AP132" s="615"/>
      <c r="AQ132" s="615"/>
      <c r="AR132" s="615"/>
      <c r="AS132" s="615"/>
      <c r="AT132" s="615"/>
      <c r="AU132" s="615"/>
      <c r="AV132" s="615"/>
      <c r="AW132" s="615"/>
      <c r="AX132" s="615"/>
      <c r="AY132" s="615"/>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9" customFormat="true" ht="15" customHeight="true" x14ac:dyDescent="0.2">
      <c r="A133" s="130"/>
      <c r="B133" s="188"/>
      <c r="C133" s="2437" t="s">
        <v>114</v>
      </c>
      <c r="D133" s="2438"/>
      <c r="E133" s="2438"/>
      <c r="F133" s="2438"/>
      <c r="G133" s="2439"/>
      <c r="H133" s="2676" t="s">
        <v>38</v>
      </c>
      <c r="I133" s="2677"/>
      <c r="J133" s="2677"/>
      <c r="K133" s="2677"/>
      <c r="L133" s="2678"/>
      <c r="M133" s="2679" t="s">
        <v>37</v>
      </c>
      <c r="N133" s="2677"/>
      <c r="O133" s="2677"/>
      <c r="P133" s="2677"/>
      <c r="Q133" s="2678"/>
      <c r="R133" s="2177" t="s">
        <v>137</v>
      </c>
      <c r="S133" s="2187"/>
      <c r="T133" s="2187"/>
      <c r="U133" s="2187"/>
      <c r="V133" s="2187"/>
      <c r="W133" s="2187"/>
      <c r="X133" s="2187"/>
      <c r="Y133" s="2187"/>
      <c r="Z133" s="2187"/>
      <c r="AA133" s="2187"/>
      <c r="AB133" s="2188"/>
      <c r="AC133" s="615"/>
      <c r="AD133" s="615"/>
      <c r="AE133" s="615"/>
      <c r="AF133" s="615"/>
      <c r="AG133" s="615"/>
      <c r="AH133" s="615"/>
      <c r="AI133" s="615"/>
      <c r="AJ133" s="615"/>
      <c r="AK133" s="615"/>
      <c r="AL133" s="615"/>
      <c r="AM133" s="615"/>
      <c r="AN133" s="615"/>
      <c r="AO133" s="615"/>
      <c r="AP133" s="615"/>
      <c r="AQ133" s="615"/>
      <c r="AR133" s="615"/>
      <c r="AS133" s="615"/>
      <c r="AT133" s="615"/>
      <c r="AU133" s="615"/>
      <c r="AV133" s="615"/>
      <c r="AW133" s="615"/>
      <c r="AX133" s="615"/>
      <c r="AY133" s="615"/>
      <c r="AZ133" s="216"/>
      <c r="BA133" s="217" t="s">
        <v>128</v>
      </c>
      <c r="BB133" s="116" t="s">
        <v>98</v>
      </c>
      <c r="BC133" s="2510" t="s">
        <v>114</v>
      </c>
      <c r="BD133" s="2511"/>
      <c r="BE133" s="2511"/>
      <c r="BF133" s="2511"/>
      <c r="BG133" s="2512"/>
      <c r="BH133" s="2513" t="s">
        <v>38</v>
      </c>
      <c r="BI133" s="2511"/>
      <c r="BJ133" s="2511"/>
      <c r="BK133" s="2511"/>
      <c r="BL133" s="2512"/>
      <c r="BM133" s="2513" t="s">
        <v>37</v>
      </c>
      <c r="BN133" s="2511"/>
      <c r="BO133" s="2511"/>
      <c r="BP133" s="2511"/>
      <c r="BQ133" s="2514"/>
      <c r="BR133" s="2031" t="s">
        <v>137</v>
      </c>
      <c r="BS133" s="2032"/>
      <c r="BT133" s="2032"/>
      <c r="BU133" s="2032"/>
      <c r="BV133" s="2032"/>
      <c r="BW133" s="2032"/>
      <c r="BX133" s="2032"/>
      <c r="BY133" s="2033"/>
      <c r="BZ133" s="313"/>
      <c r="CA133" s="313"/>
      <c r="CB133" s="313"/>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9" customFormat="true" ht="36" x14ac:dyDescent="0.2">
      <c r="A134" s="189" t="s">
        <v>69</v>
      </c>
      <c r="B134" s="246"/>
      <c r="C134" s="282" t="s">
        <v>0</v>
      </c>
      <c r="D134" s="283" t="s">
        <v>1</v>
      </c>
      <c r="E134" s="283" t="s">
        <v>2</v>
      </c>
      <c r="F134" s="283" t="s">
        <v>3</v>
      </c>
      <c r="G134" s="284" t="s">
        <v>4</v>
      </c>
      <c r="H134" s="1544" t="s">
        <v>0</v>
      </c>
      <c r="I134" s="1512" t="s">
        <v>1</v>
      </c>
      <c r="J134" s="1512" t="s">
        <v>2</v>
      </c>
      <c r="K134" s="1512" t="s">
        <v>3</v>
      </c>
      <c r="L134" s="1513" t="s">
        <v>4</v>
      </c>
      <c r="M134" s="1534" t="s">
        <v>0</v>
      </c>
      <c r="N134" s="1512" t="s">
        <v>1</v>
      </c>
      <c r="O134" s="1512" t="s">
        <v>2</v>
      </c>
      <c r="P134" s="1512" t="s">
        <v>3</v>
      </c>
      <c r="Q134" s="1556" t="s">
        <v>4</v>
      </c>
      <c r="R134" s="1544" t="s">
        <v>331</v>
      </c>
      <c r="S134" s="1512" t="s">
        <v>332</v>
      </c>
      <c r="T134" s="1512" t="s">
        <v>333</v>
      </c>
      <c r="U134" s="1512" t="s">
        <v>334</v>
      </c>
      <c r="V134" s="1512" t="s">
        <v>335</v>
      </c>
      <c r="W134" s="1512" t="s">
        <v>336</v>
      </c>
      <c r="X134" s="1512" t="s">
        <v>337</v>
      </c>
      <c r="Y134" s="1512" t="s">
        <v>338</v>
      </c>
      <c r="Z134" s="1512" t="s">
        <v>339</v>
      </c>
      <c r="AA134" s="1512" t="s">
        <v>340</v>
      </c>
      <c r="AB134" s="1514" t="s">
        <v>341</v>
      </c>
      <c r="AC134" s="615"/>
      <c r="AD134" s="615"/>
      <c r="AE134" s="615"/>
      <c r="AF134" s="615"/>
      <c r="AG134" s="615"/>
      <c r="AH134" s="615"/>
      <c r="AI134" s="615"/>
      <c r="AJ134" s="615"/>
      <c r="AK134" s="615"/>
      <c r="AL134" s="615"/>
      <c r="AM134" s="615"/>
      <c r="AN134" s="615"/>
      <c r="AO134" s="615"/>
      <c r="AP134" s="615"/>
      <c r="AQ134" s="615"/>
      <c r="AR134" s="615"/>
      <c r="AS134" s="615"/>
      <c r="AT134" s="615"/>
      <c r="AU134" s="615"/>
      <c r="AV134" s="615"/>
      <c r="AW134" s="615"/>
      <c r="AX134" s="615"/>
      <c r="AY134" s="615"/>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331</v>
      </c>
      <c r="BS134" s="174" t="s">
        <v>332</v>
      </c>
      <c r="BT134" s="174" t="s">
        <v>333</v>
      </c>
      <c r="BU134" s="174" t="s">
        <v>334</v>
      </c>
      <c r="BV134" s="174" t="s">
        <v>335</v>
      </c>
      <c r="BW134" s="174" t="s">
        <v>336</v>
      </c>
      <c r="BX134" s="174" t="s">
        <v>337</v>
      </c>
      <c r="BY134" s="175" t="s">
        <v>338</v>
      </c>
      <c r="BZ134" s="175" t="s">
        <v>339</v>
      </c>
      <c r="CA134" s="175" t="s">
        <v>340</v>
      </c>
      <c r="CB134" s="175" t="s">
        <v>341</v>
      </c>
      <c r="CC134" s="2112"/>
      <c r="CD134" s="2112"/>
      <c r="CE134" s="2112"/>
      <c r="CF134" s="2112"/>
      <c r="CG134" s="2112"/>
      <c r="CH134" s="2112"/>
      <c r="CI134" s="2112"/>
      <c r="CJ134" s="2112"/>
      <c r="CK134" s="2112"/>
      <c r="CL134" s="2112"/>
      <c r="CM134" s="2112"/>
      <c r="CN134" s="2112"/>
      <c r="CO134" s="2112"/>
      <c r="CP134" s="2112"/>
      <c r="CQ134" s="2112"/>
      <c r="CR134" s="2112"/>
      <c r="CS134" s="2112"/>
      <c r="CT134" s="2112"/>
      <c r="CU134" s="2112"/>
      <c r="CV134" s="2112"/>
      <c r="CW134" s="2112"/>
      <c r="CX134" s="2112"/>
      <c r="CY134" s="2112"/>
      <c r="CZ134" s="2112"/>
    </row>
    <row r="135" s="399" customFormat="true" ht="15" customHeight="true" x14ac:dyDescent="0.2">
      <c r="A135" s="2666" t="s">
        <v>45</v>
      </c>
      <c r="B135" s="1731" t="s">
        <v>44</v>
      </c>
      <c r="C135" s="1647">
        <v>0</v>
      </c>
      <c r="D135" s="1648">
        <v>0</v>
      </c>
      <c r="E135" s="1648">
        <v>0.15356807296586525</v>
      </c>
      <c r="F135" s="1648">
        <v>0.46079823723500629</v>
      </c>
      <c r="G135" s="1649">
        <v>4.589081468878577</v>
      </c>
      <c r="H135" s="1650">
        <v>0.17666899901460806</v>
      </c>
      <c r="I135" s="1648">
        <v>1.0307200829890804</v>
      </c>
      <c r="J135" s="1648">
        <v>0.2481872731988628</v>
      </c>
      <c r="K135" s="1648">
        <v>1.8155217003188882</v>
      </c>
      <c r="L135" s="1651">
        <v>6.8970088722757987</v>
      </c>
      <c r="M135" s="1652">
        <v>0</v>
      </c>
      <c r="N135" s="1648">
        <v>0</v>
      </c>
      <c r="O135" s="1648">
        <v>0</v>
      </c>
      <c r="P135" s="1648">
        <v>0</v>
      </c>
      <c r="Q135" s="1649">
        <v>1.8861254970008445</v>
      </c>
      <c r="R135" s="1650">
        <v>2.7455208580074317</v>
      </c>
      <c r="S135" s="1648">
        <v>0</v>
      </c>
      <c r="T135" s="1648">
        <v>5.4267837734957032E-2</v>
      </c>
      <c r="U135" s="1648">
        <v>0</v>
      </c>
      <c r="V135" s="1648">
        <v>7.3117668754641721E-2</v>
      </c>
      <c r="W135" s="1648">
        <v>0</v>
      </c>
      <c r="X135" s="1648">
        <v>0.28192898324193455</v>
      </c>
      <c r="Y135" s="1648">
        <v>0.10862602650757618</v>
      </c>
      <c r="Z135" s="1648">
        <v>0</v>
      </c>
      <c r="AA135" s="1648">
        <v>0.17332086139954536</v>
      </c>
      <c r="AB135" s="2205">
        <v>0.22031632799797241</v>
      </c>
      <c r="AC135" s="615"/>
      <c r="AD135" s="615"/>
      <c r="AE135" s="615"/>
      <c r="AF135" s="615"/>
      <c r="AG135" s="615"/>
      <c r="AH135" s="615"/>
      <c r="AI135" s="615"/>
      <c r="AJ135" s="615"/>
      <c r="AK135" s="615"/>
      <c r="AL135" s="615"/>
      <c r="AM135" s="615"/>
      <c r="AN135" s="615"/>
      <c r="AO135" s="615"/>
      <c r="AP135" s="615"/>
      <c r="AQ135" s="615"/>
      <c r="AR135" s="615"/>
      <c r="AS135" s="615"/>
      <c r="AT135" s="615"/>
      <c r="AU135" s="615"/>
      <c r="AV135" s="615"/>
      <c r="AW135" s="615"/>
      <c r="AX135" s="615"/>
      <c r="AY135" s="615"/>
      <c r="AZ135" s="216"/>
      <c r="BA135" s="2515" t="s">
        <v>45</v>
      </c>
      <c r="BB135" s="158" t="s">
        <v>44</v>
      </c>
      <c r="BC135" s="1177" t="s">
        <v>35</v>
      </c>
      <c r="BD135" s="1197" t="s">
        <v>35</v>
      </c>
      <c r="BE135" s="1197" t="s">
        <v>35</v>
      </c>
      <c r="BF135" s="1197" t="s">
        <v>35</v>
      </c>
      <c r="BG135" s="1218" t="s">
        <v>35</v>
      </c>
      <c r="BH135" s="1239" t="s">
        <v>35</v>
      </c>
      <c r="BI135" s="1197" t="s">
        <v>35</v>
      </c>
      <c r="BJ135" s="1197" t="s">
        <v>35</v>
      </c>
      <c r="BK135" s="1197" t="s">
        <v>35</v>
      </c>
      <c r="BL135" s="1218" t="s">
        <v>35</v>
      </c>
      <c r="BM135" s="1239" t="s">
        <v>35</v>
      </c>
      <c r="BN135" s="1197" t="s">
        <v>35</v>
      </c>
      <c r="BO135" s="1197" t="s">
        <v>35</v>
      </c>
      <c r="BP135" s="1197" t="s">
        <v>35</v>
      </c>
      <c r="BQ135" s="1218" t="s">
        <v>35</v>
      </c>
      <c r="BR135" s="1239" t="s">
        <v>35</v>
      </c>
      <c r="BS135" s="1197" t="s">
        <v>35</v>
      </c>
      <c r="BT135" s="1197" t="s">
        <v>35</v>
      </c>
      <c r="BU135" s="1197" t="s">
        <v>35</v>
      </c>
      <c r="BV135" s="1197" t="s">
        <v>35</v>
      </c>
      <c r="BW135" s="1197" t="s">
        <v>35</v>
      </c>
      <c r="BX135" s="1197" t="s">
        <v>35</v>
      </c>
      <c r="BY135" s="1258" t="s">
        <v>35</v>
      </c>
      <c r="BZ135" s="1258" t="s">
        <v>35</v>
      </c>
      <c r="CA135" s="1258" t="s">
        <v>35</v>
      </c>
      <c r="CB135" s="1258" t="s">
        <v>35</v>
      </c>
      <c r="CC135" s="2113"/>
      <c r="CD135" s="2113"/>
      <c r="CE135" s="2113"/>
      <c r="CF135" s="2113"/>
      <c r="CG135" s="2113"/>
      <c r="CH135" s="2113"/>
      <c r="CI135" s="2113"/>
      <c r="CJ135" s="2113"/>
      <c r="CK135" s="2113"/>
      <c r="CL135" s="2113"/>
      <c r="CM135" s="2113"/>
      <c r="CN135" s="2113"/>
      <c r="CO135" s="2113"/>
      <c r="CP135" s="2113"/>
      <c r="CQ135" s="2113"/>
      <c r="CR135" s="2113"/>
      <c r="CS135" s="2113"/>
      <c r="CT135" s="2113"/>
      <c r="CU135" s="2113"/>
      <c r="CV135" s="2113"/>
      <c r="CW135" s="2113"/>
      <c r="CX135" s="2113"/>
      <c r="CY135" s="2113"/>
      <c r="CZ135" s="2113"/>
    </row>
    <row r="136" s="399" customFormat="true" ht="15" customHeight="true" x14ac:dyDescent="0.2">
      <c r="A136" s="2640"/>
      <c r="B136" s="1732" t="s">
        <v>43</v>
      </c>
      <c r="C136" s="1653">
        <v>0.19980982461383695</v>
      </c>
      <c r="D136" s="1654">
        <v>4.0219166497826073E-2</v>
      </c>
      <c r="E136" s="1654">
        <v>0.63100321996558717</v>
      </c>
      <c r="F136" s="1654">
        <v>5.2603398109024084</v>
      </c>
      <c r="G136" s="1655">
        <v>31.773597198016024</v>
      </c>
      <c r="H136" s="1656">
        <v>1.4381246410837616</v>
      </c>
      <c r="I136" s="1654">
        <v>3.2164276896796782</v>
      </c>
      <c r="J136" s="1654">
        <v>9.293551246449578</v>
      </c>
      <c r="K136" s="1654">
        <v>19.556643721753691</v>
      </c>
      <c r="L136" s="1657">
        <v>50.198527842750309</v>
      </c>
      <c r="M136" s="1658">
        <v>0</v>
      </c>
      <c r="N136" s="1654">
        <v>2.3666526671429346E-2</v>
      </c>
      <c r="O136" s="1654">
        <v>7.2220894666551955E-3</v>
      </c>
      <c r="P136" s="1654">
        <v>0.33892772537915855</v>
      </c>
      <c r="Q136" s="1655">
        <v>6.9139419503621413</v>
      </c>
      <c r="R136" s="1656">
        <v>16.06459792486395</v>
      </c>
      <c r="S136" s="1654">
        <v>2.4326109282304671</v>
      </c>
      <c r="T136" s="1654">
        <v>0.95374380067891318</v>
      </c>
      <c r="U136" s="1654">
        <v>0.21650094254879598</v>
      </c>
      <c r="V136" s="1654">
        <v>0.33580074568385992</v>
      </c>
      <c r="W136" s="1654">
        <v>1.0073768663509846</v>
      </c>
      <c r="X136" s="1654">
        <v>6.9063984516736552</v>
      </c>
      <c r="Y136" s="1654">
        <v>0.91784799862749122</v>
      </c>
      <c r="Z136" s="1654">
        <v>2.7511503035467371</v>
      </c>
      <c r="AA136" s="1654">
        <v>5.0577082661114217</v>
      </c>
      <c r="AB136" s="2206">
        <v>2.6972609634136098</v>
      </c>
      <c r="AC136" s="615"/>
      <c r="AD136" s="615"/>
      <c r="AE136" s="615"/>
      <c r="AF136" s="615"/>
      <c r="AG136" s="615"/>
      <c r="AH136" s="615"/>
      <c r="AI136" s="615"/>
      <c r="AJ136" s="615"/>
      <c r="AK136" s="615"/>
      <c r="AL136" s="615"/>
      <c r="AM136" s="615"/>
      <c r="AN136" s="615"/>
      <c r="AO136" s="615"/>
      <c r="AP136" s="615"/>
      <c r="AQ136" s="615"/>
      <c r="AR136" s="615"/>
      <c r="AS136" s="615"/>
      <c r="AT136" s="615"/>
      <c r="AU136" s="615"/>
      <c r="AV136" s="615"/>
      <c r="AW136" s="615"/>
      <c r="AX136" s="615"/>
      <c r="AY136" s="615"/>
      <c r="AZ136" s="216"/>
      <c r="BA136" s="2476"/>
      <c r="BB136" s="159" t="s">
        <v>43</v>
      </c>
      <c r="BC136" s="1178" t="s">
        <v>35</v>
      </c>
      <c r="BD136" s="1198" t="s">
        <v>35</v>
      </c>
      <c r="BE136" s="1198" t="s">
        <v>35</v>
      </c>
      <c r="BF136" s="1198" t="s">
        <v>35</v>
      </c>
      <c r="BG136" s="1219" t="s">
        <v>35</v>
      </c>
      <c r="BH136" s="1240" t="s">
        <v>35</v>
      </c>
      <c r="BI136" s="1198" t="s">
        <v>35</v>
      </c>
      <c r="BJ136" s="1198" t="s">
        <v>35</v>
      </c>
      <c r="BK136" s="1198" t="s">
        <v>35</v>
      </c>
      <c r="BL136" s="1219" t="s">
        <v>35</v>
      </c>
      <c r="BM136" s="1240" t="s">
        <v>35</v>
      </c>
      <c r="BN136" s="1198" t="s">
        <v>35</v>
      </c>
      <c r="BO136" s="1198" t="s">
        <v>35</v>
      </c>
      <c r="BP136" s="1198" t="s">
        <v>35</v>
      </c>
      <c r="BQ136" s="1219" t="s">
        <v>35</v>
      </c>
      <c r="BR136" s="1240" t="s">
        <v>35</v>
      </c>
      <c r="BS136" s="1198" t="s">
        <v>35</v>
      </c>
      <c r="BT136" s="1198" t="s">
        <v>35</v>
      </c>
      <c r="BU136" s="1198" t="s">
        <v>35</v>
      </c>
      <c r="BV136" s="1198" t="s">
        <v>35</v>
      </c>
      <c r="BW136" s="1198" t="s">
        <v>35</v>
      </c>
      <c r="BX136" s="1198" t="s">
        <v>35</v>
      </c>
      <c r="BY136" s="1259" t="s">
        <v>35</v>
      </c>
      <c r="BZ136" s="1259" t="s">
        <v>35</v>
      </c>
      <c r="CA136" s="1259" t="s">
        <v>35</v>
      </c>
      <c r="CB136" s="1259" t="s">
        <v>35</v>
      </c>
      <c r="CC136" s="2114"/>
      <c r="CD136" s="2114"/>
      <c r="CE136" s="2114"/>
      <c r="CF136" s="2114"/>
      <c r="CG136" s="2114"/>
      <c r="CH136" s="2114"/>
      <c r="CI136" s="2114"/>
      <c r="CJ136" s="2114"/>
      <c r="CK136" s="2114"/>
      <c r="CL136" s="2114"/>
      <c r="CM136" s="2114"/>
      <c r="CN136" s="2114"/>
      <c r="CO136" s="2114"/>
      <c r="CP136" s="2114"/>
      <c r="CQ136" s="2114"/>
      <c r="CR136" s="2114"/>
      <c r="CS136" s="2114"/>
      <c r="CT136" s="2114"/>
      <c r="CU136" s="2114"/>
      <c r="CV136" s="2114"/>
      <c r="CW136" s="2114"/>
      <c r="CX136" s="2114"/>
      <c r="CY136" s="2114"/>
      <c r="CZ136" s="2114"/>
    </row>
    <row r="137" s="399" customFormat="true" ht="15" customHeight="true" x14ac:dyDescent="0.2">
      <c r="A137" s="2640"/>
      <c r="B137" s="1732" t="s">
        <v>42</v>
      </c>
      <c r="C137" s="1653">
        <v>19.37621145509808</v>
      </c>
      <c r="D137" s="1654">
        <v>26.296531351750364</v>
      </c>
      <c r="E137" s="1654">
        <v>52.680330744777862</v>
      </c>
      <c r="F137" s="1654">
        <v>73.149350207353763</v>
      </c>
      <c r="G137" s="1655">
        <v>58.974457883159481</v>
      </c>
      <c r="H137" s="1656">
        <v>57.026151917439506</v>
      </c>
      <c r="I137" s="1654">
        <v>71.71623750156084</v>
      </c>
      <c r="J137" s="1654">
        <v>75.977291606723497</v>
      </c>
      <c r="K137" s="1654">
        <v>72.059774225499609</v>
      </c>
      <c r="L137" s="1657">
        <v>40.663920351776902</v>
      </c>
      <c r="M137" s="1658">
        <v>17.961187182235584</v>
      </c>
      <c r="N137" s="1654">
        <v>20.729985631207164</v>
      </c>
      <c r="O137" s="1654">
        <v>24.473601147664191</v>
      </c>
      <c r="P137" s="1654">
        <v>41.299884646769314</v>
      </c>
      <c r="Q137" s="1655">
        <v>67.760401223803441</v>
      </c>
      <c r="R137" s="1656">
        <v>54.022791418298446</v>
      </c>
      <c r="S137" s="1654">
        <v>40.180135778556682</v>
      </c>
      <c r="T137" s="1654">
        <v>79.838848761891171</v>
      </c>
      <c r="U137" s="1654">
        <v>33.153024894451484</v>
      </c>
      <c r="V137" s="1654">
        <v>22.538486751215881</v>
      </c>
      <c r="W137" s="1654">
        <v>40.100528719139689</v>
      </c>
      <c r="X137" s="1654">
        <v>44.064916715128263</v>
      </c>
      <c r="Y137" s="1654">
        <v>42.607989724283904</v>
      </c>
      <c r="Z137" s="1654">
        <v>43.580175358614198</v>
      </c>
      <c r="AA137" s="1654">
        <v>41.725130024560983</v>
      </c>
      <c r="AB137" s="2206">
        <v>42.483780068811051</v>
      </c>
      <c r="AC137" s="615"/>
      <c r="AD137" s="615"/>
      <c r="AE137" s="615"/>
      <c r="AF137" s="615"/>
      <c r="AG137" s="615"/>
      <c r="AH137" s="615"/>
      <c r="AI137" s="615"/>
      <c r="AJ137" s="615"/>
      <c r="AK137" s="615"/>
      <c r="AL137" s="615"/>
      <c r="AM137" s="615"/>
      <c r="AN137" s="615"/>
      <c r="AO137" s="615"/>
      <c r="AP137" s="615"/>
      <c r="AQ137" s="615"/>
      <c r="AR137" s="615"/>
      <c r="AS137" s="615"/>
      <c r="AT137" s="615"/>
      <c r="AU137" s="615"/>
      <c r="AV137" s="615"/>
      <c r="AW137" s="615"/>
      <c r="AX137" s="615"/>
      <c r="AY137" s="615"/>
      <c r="AZ137" s="216"/>
      <c r="BA137" s="2476"/>
      <c r="BB137" s="159" t="s">
        <v>42</v>
      </c>
      <c r="BC137" s="1178" t="s">
        <v>35</v>
      </c>
      <c r="BD137" s="1198" t="s">
        <v>35</v>
      </c>
      <c r="BE137" s="1198" t="s">
        <v>35</v>
      </c>
      <c r="BF137" s="1198" t="s">
        <v>35</v>
      </c>
      <c r="BG137" s="1219" t="s">
        <v>35</v>
      </c>
      <c r="BH137" s="1240" t="s">
        <v>35</v>
      </c>
      <c r="BI137" s="1198" t="s">
        <v>35</v>
      </c>
      <c r="BJ137" s="1198" t="s">
        <v>35</v>
      </c>
      <c r="BK137" s="1198" t="s">
        <v>35</v>
      </c>
      <c r="BL137" s="1219" t="s">
        <v>35</v>
      </c>
      <c r="BM137" s="1240" t="s">
        <v>35</v>
      </c>
      <c r="BN137" s="1198" t="s">
        <v>35</v>
      </c>
      <c r="BO137" s="1198" t="s">
        <v>35</v>
      </c>
      <c r="BP137" s="1198" t="s">
        <v>35</v>
      </c>
      <c r="BQ137" s="1219" t="s">
        <v>35</v>
      </c>
      <c r="BR137" s="1240" t="s">
        <v>35</v>
      </c>
      <c r="BS137" s="1198" t="s">
        <v>35</v>
      </c>
      <c r="BT137" s="1198" t="s">
        <v>35</v>
      </c>
      <c r="BU137" s="1198" t="s">
        <v>35</v>
      </c>
      <c r="BV137" s="1198" t="s">
        <v>35</v>
      </c>
      <c r="BW137" s="1198" t="s">
        <v>35</v>
      </c>
      <c r="BX137" s="1198" t="s">
        <v>35</v>
      </c>
      <c r="BY137" s="1259" t="s">
        <v>35</v>
      </c>
      <c r="BZ137" s="1259" t="s">
        <v>35</v>
      </c>
      <c r="CA137" s="1259" t="s">
        <v>35</v>
      </c>
      <c r="CB137" s="1259" t="s">
        <v>35</v>
      </c>
      <c r="CC137" s="2114"/>
      <c r="CD137" s="2114"/>
      <c r="CE137" s="2114"/>
      <c r="CF137" s="2114"/>
      <c r="CG137" s="2114"/>
      <c r="CH137" s="2114"/>
      <c r="CI137" s="2114"/>
      <c r="CJ137" s="2114"/>
      <c r="CK137" s="2114"/>
      <c r="CL137" s="2114"/>
      <c r="CM137" s="2114"/>
      <c r="CN137" s="2114"/>
      <c r="CO137" s="2114"/>
      <c r="CP137" s="2114"/>
      <c r="CQ137" s="2114"/>
      <c r="CR137" s="2114"/>
      <c r="CS137" s="2114"/>
      <c r="CT137" s="2114"/>
      <c r="CU137" s="2114"/>
      <c r="CV137" s="2114"/>
      <c r="CW137" s="2114"/>
      <c r="CX137" s="2114"/>
      <c r="CY137" s="2114"/>
      <c r="CZ137" s="2114"/>
    </row>
    <row r="138" s="399" customFormat="true" ht="15" customHeight="true" x14ac:dyDescent="0.2">
      <c r="A138" s="2640"/>
      <c r="B138" s="1732" t="s">
        <v>41</v>
      </c>
      <c r="C138" s="1653">
        <v>30.702750324230969</v>
      </c>
      <c r="D138" s="1654">
        <v>29.581329953506035</v>
      </c>
      <c r="E138" s="1654">
        <v>22.08275780924609</v>
      </c>
      <c r="F138" s="1654">
        <v>12.778005672151483</v>
      </c>
      <c r="G138" s="1655">
        <v>3.8866614568222371</v>
      </c>
      <c r="H138" s="1656">
        <v>22.140689923918604</v>
      </c>
      <c r="I138" s="1654">
        <v>13.075568212574984</v>
      </c>
      <c r="J138" s="1654">
        <v>9.417617938353354</v>
      </c>
      <c r="K138" s="1654">
        <v>5.2219431956121598</v>
      </c>
      <c r="L138" s="1657">
        <v>2.240542933197061</v>
      </c>
      <c r="M138" s="1658">
        <v>30.74719990039657</v>
      </c>
      <c r="N138" s="1654">
        <v>31.666335970042269</v>
      </c>
      <c r="O138" s="1654">
        <v>27.803962578820101</v>
      </c>
      <c r="P138" s="1654">
        <v>27.605146404902186</v>
      </c>
      <c r="Q138" s="1655">
        <v>12.621530246123594</v>
      </c>
      <c r="R138" s="1656">
        <v>12.293522848161469</v>
      </c>
      <c r="S138" s="1654">
        <v>24.789581839959546</v>
      </c>
      <c r="T138" s="1654">
        <v>11.597499148951638</v>
      </c>
      <c r="U138" s="1654">
        <v>23.466939205929283</v>
      </c>
      <c r="V138" s="1654">
        <v>26.851474537827723</v>
      </c>
      <c r="W138" s="1654">
        <v>22.583716623934205</v>
      </c>
      <c r="X138" s="1654">
        <v>18.846215398895787</v>
      </c>
      <c r="Y138" s="1654">
        <v>39.25911638515371</v>
      </c>
      <c r="Z138" s="1654">
        <v>25.395096123626804</v>
      </c>
      <c r="AA138" s="1654">
        <v>21.461506111177293</v>
      </c>
      <c r="AB138" s="2206">
        <v>29.840244350451421</v>
      </c>
      <c r="AC138" s="615"/>
      <c r="AD138" s="615"/>
      <c r="AE138" s="615"/>
      <c r="AF138" s="615"/>
      <c r="AG138" s="615"/>
      <c r="AH138" s="615"/>
      <c r="AI138" s="615"/>
      <c r="AJ138" s="615"/>
      <c r="AK138" s="615"/>
      <c r="AL138" s="615"/>
      <c r="AM138" s="615"/>
      <c r="AN138" s="615"/>
      <c r="AO138" s="615"/>
      <c r="AP138" s="615"/>
      <c r="AQ138" s="615"/>
      <c r="AR138" s="615"/>
      <c r="AS138" s="615"/>
      <c r="AT138" s="615"/>
      <c r="AU138" s="615"/>
      <c r="AV138" s="615"/>
      <c r="AW138" s="615"/>
      <c r="AX138" s="615"/>
      <c r="AY138" s="615"/>
      <c r="AZ138" s="216"/>
      <c r="BA138" s="2476"/>
      <c r="BB138" s="159" t="s">
        <v>41</v>
      </c>
      <c r="BC138" s="1178" t="s">
        <v>35</v>
      </c>
      <c r="BD138" s="1198" t="s">
        <v>35</v>
      </c>
      <c r="BE138" s="1198" t="s">
        <v>35</v>
      </c>
      <c r="BF138" s="1198" t="s">
        <v>35</v>
      </c>
      <c r="BG138" s="1219" t="s">
        <v>35</v>
      </c>
      <c r="BH138" s="1240" t="s">
        <v>35</v>
      </c>
      <c r="BI138" s="1198" t="s">
        <v>35</v>
      </c>
      <c r="BJ138" s="1198" t="s">
        <v>35</v>
      </c>
      <c r="BK138" s="1198" t="s">
        <v>35</v>
      </c>
      <c r="BL138" s="1219" t="s">
        <v>35</v>
      </c>
      <c r="BM138" s="1240" t="s">
        <v>35</v>
      </c>
      <c r="BN138" s="1198" t="s">
        <v>35</v>
      </c>
      <c r="BO138" s="1198" t="s">
        <v>35</v>
      </c>
      <c r="BP138" s="1198" t="s">
        <v>35</v>
      </c>
      <c r="BQ138" s="1219" t="s">
        <v>35</v>
      </c>
      <c r="BR138" s="1240" t="s">
        <v>35</v>
      </c>
      <c r="BS138" s="1198" t="s">
        <v>35</v>
      </c>
      <c r="BT138" s="1198" t="s">
        <v>35</v>
      </c>
      <c r="BU138" s="1198" t="s">
        <v>35</v>
      </c>
      <c r="BV138" s="1198" t="s">
        <v>35</v>
      </c>
      <c r="BW138" s="1198" t="s">
        <v>35</v>
      </c>
      <c r="BX138" s="1198" t="s">
        <v>35</v>
      </c>
      <c r="BY138" s="1259" t="s">
        <v>35</v>
      </c>
      <c r="BZ138" s="1259" t="s">
        <v>35</v>
      </c>
      <c r="CA138" s="1259" t="s">
        <v>35</v>
      </c>
      <c r="CB138" s="1259" t="s">
        <v>35</v>
      </c>
      <c r="CC138" s="2114"/>
      <c r="CD138" s="2114"/>
      <c r="CE138" s="2114"/>
      <c r="CF138" s="2114"/>
      <c r="CG138" s="2114"/>
      <c r="CH138" s="2114"/>
      <c r="CI138" s="2114"/>
      <c r="CJ138" s="2114"/>
      <c r="CK138" s="2114"/>
      <c r="CL138" s="2114"/>
      <c r="CM138" s="2114"/>
      <c r="CN138" s="2114"/>
      <c r="CO138" s="2114"/>
      <c r="CP138" s="2114"/>
      <c r="CQ138" s="2114"/>
      <c r="CR138" s="2114"/>
      <c r="CS138" s="2114"/>
      <c r="CT138" s="2114"/>
      <c r="CU138" s="2114"/>
      <c r="CV138" s="2114"/>
      <c r="CW138" s="2114"/>
      <c r="CX138" s="2114"/>
      <c r="CY138" s="2114"/>
      <c r="CZ138" s="2114"/>
    </row>
    <row r="139" s="399" customFormat="true" ht="15" customHeight="true" x14ac:dyDescent="0.2">
      <c r="A139" s="2640"/>
      <c r="B139" s="1732" t="s">
        <v>19</v>
      </c>
      <c r="C139" s="1653">
        <v>49.721228396056951</v>
      </c>
      <c r="D139" s="1654">
        <v>44.081919528245784</v>
      </c>
      <c r="E139" s="1654">
        <v>24.452340153044304</v>
      </c>
      <c r="F139" s="1654">
        <v>8.3515060723571057</v>
      </c>
      <c r="G139" s="1655">
        <v>0.77620199312339955</v>
      </c>
      <c r="H139" s="1656">
        <v>19.218364518543535</v>
      </c>
      <c r="I139" s="1654">
        <v>10.961046513195393</v>
      </c>
      <c r="J139" s="1654">
        <v>5.0633519352745786</v>
      </c>
      <c r="K139" s="1654">
        <v>1.3461171568156902</v>
      </c>
      <c r="L139" s="1657">
        <v>0</v>
      </c>
      <c r="M139" s="1658">
        <v>51.29161291736802</v>
      </c>
      <c r="N139" s="1654">
        <v>47.580011872079261</v>
      </c>
      <c r="O139" s="1654">
        <v>47.715214184048868</v>
      </c>
      <c r="P139" s="1654">
        <v>30.75604122294936</v>
      </c>
      <c r="Q139" s="1655">
        <v>10.818001082710001</v>
      </c>
      <c r="R139" s="1656">
        <v>14.873566950668579</v>
      </c>
      <c r="S139" s="1654">
        <v>32.597671453253383</v>
      </c>
      <c r="T139" s="1654">
        <v>7.5556404507432697</v>
      </c>
      <c r="U139" s="1654">
        <v>43.163534957070688</v>
      </c>
      <c r="V139" s="1654">
        <v>50.201120296517907</v>
      </c>
      <c r="W139" s="1654">
        <v>36.308377790575328</v>
      </c>
      <c r="X139" s="1654">
        <v>29.900540451060429</v>
      </c>
      <c r="Y139" s="1654">
        <v>17.106419865426943</v>
      </c>
      <c r="Z139" s="1654">
        <v>28.273578214212279</v>
      </c>
      <c r="AA139" s="1654">
        <v>31.582334736750571</v>
      </c>
      <c r="AB139" s="2206">
        <v>24.758398289326063</v>
      </c>
      <c r="AC139" s="615"/>
      <c r="AD139" s="615"/>
      <c r="AE139" s="615"/>
      <c r="AF139" s="615"/>
      <c r="AG139" s="615"/>
      <c r="AH139" s="615"/>
      <c r="AI139" s="615"/>
      <c r="AJ139" s="615"/>
      <c r="AK139" s="615"/>
      <c r="AL139" s="615"/>
      <c r="AM139" s="615"/>
      <c r="AN139" s="615"/>
      <c r="AO139" s="615"/>
      <c r="AP139" s="615"/>
      <c r="AQ139" s="615"/>
      <c r="AR139" s="615"/>
      <c r="AS139" s="615"/>
      <c r="AT139" s="615"/>
      <c r="AU139" s="615"/>
      <c r="AV139" s="615"/>
      <c r="AW139" s="615"/>
      <c r="AX139" s="615"/>
      <c r="AY139" s="615"/>
      <c r="AZ139" s="216"/>
      <c r="BA139" s="2476"/>
      <c r="BB139" s="159" t="s">
        <v>19</v>
      </c>
      <c r="BC139" s="1178" t="s">
        <v>35</v>
      </c>
      <c r="BD139" s="1198" t="s">
        <v>35</v>
      </c>
      <c r="BE139" s="1198" t="s">
        <v>35</v>
      </c>
      <c r="BF139" s="1198" t="s">
        <v>35</v>
      </c>
      <c r="BG139" s="1219" t="s">
        <v>35</v>
      </c>
      <c r="BH139" s="1240" t="s">
        <v>35</v>
      </c>
      <c r="BI139" s="1198" t="s">
        <v>35</v>
      </c>
      <c r="BJ139" s="1198" t="s">
        <v>35</v>
      </c>
      <c r="BK139" s="1198" t="s">
        <v>35</v>
      </c>
      <c r="BL139" s="1219" t="s">
        <v>35</v>
      </c>
      <c r="BM139" s="1240" t="s">
        <v>35</v>
      </c>
      <c r="BN139" s="1198" t="s">
        <v>35</v>
      </c>
      <c r="BO139" s="1198" t="s">
        <v>35</v>
      </c>
      <c r="BP139" s="1198" t="s">
        <v>35</v>
      </c>
      <c r="BQ139" s="1219" t="s">
        <v>35</v>
      </c>
      <c r="BR139" s="1240" t="s">
        <v>35</v>
      </c>
      <c r="BS139" s="1198" t="s">
        <v>35</v>
      </c>
      <c r="BT139" s="1198" t="s">
        <v>35</v>
      </c>
      <c r="BU139" s="1198" t="s">
        <v>35</v>
      </c>
      <c r="BV139" s="1198" t="s">
        <v>35</v>
      </c>
      <c r="BW139" s="1198" t="s">
        <v>35</v>
      </c>
      <c r="BX139" s="1198" t="s">
        <v>35</v>
      </c>
      <c r="BY139" s="1259" t="s">
        <v>35</v>
      </c>
      <c r="BZ139" s="1259" t="s">
        <v>35</v>
      </c>
      <c r="CA139" s="1259" t="s">
        <v>35</v>
      </c>
      <c r="CB139" s="1259" t="s">
        <v>35</v>
      </c>
      <c r="CC139" s="2114"/>
      <c r="CD139" s="2114"/>
      <c r="CE139" s="2114"/>
      <c r="CF139" s="2114"/>
      <c r="CG139" s="2114"/>
      <c r="CH139" s="2114"/>
      <c r="CI139" s="2114"/>
      <c r="CJ139" s="2114"/>
      <c r="CK139" s="2114"/>
      <c r="CL139" s="2114"/>
      <c r="CM139" s="2114"/>
      <c r="CN139" s="2114"/>
      <c r="CO139" s="2114"/>
      <c r="CP139" s="2114"/>
      <c r="CQ139" s="2114"/>
      <c r="CR139" s="2114"/>
      <c r="CS139" s="2114"/>
      <c r="CT139" s="2114"/>
      <c r="CU139" s="2114"/>
      <c r="CV139" s="2114"/>
      <c r="CW139" s="2114"/>
      <c r="CX139" s="2114"/>
      <c r="CY139" s="2114"/>
      <c r="CZ139" s="2114"/>
    </row>
    <row r="140" s="130" customFormat="true" ht="15" customHeight="true" x14ac:dyDescent="0.2">
      <c r="A140" s="2422" t="s">
        <v>106</v>
      </c>
      <c r="B140" s="252" t="s">
        <v>64</v>
      </c>
      <c r="C140" s="1102" t="s">
        <v>35</v>
      </c>
      <c r="D140" s="1116" t="s">
        <v>35</v>
      </c>
      <c r="E140" s="1116" t="s">
        <v>35</v>
      </c>
      <c r="F140" s="1116" t="s">
        <v>35</v>
      </c>
      <c r="G140" s="1130" t="s">
        <v>35</v>
      </c>
      <c r="H140" s="1144" t="s">
        <v>35</v>
      </c>
      <c r="I140" s="1116" t="s">
        <v>35</v>
      </c>
      <c r="J140" s="1116" t="s">
        <v>35</v>
      </c>
      <c r="K140" s="1116" t="s">
        <v>35</v>
      </c>
      <c r="L140" s="1158" t="s">
        <v>35</v>
      </c>
      <c r="M140" s="1165" t="s">
        <v>35</v>
      </c>
      <c r="N140" s="1116" t="s">
        <v>35</v>
      </c>
      <c r="O140" s="1116" t="s">
        <v>35</v>
      </c>
      <c r="P140" s="1116" t="s">
        <v>35</v>
      </c>
      <c r="Q140" s="1130" t="s">
        <v>35</v>
      </c>
      <c r="R140" s="1144" t="s">
        <v>35</v>
      </c>
      <c r="S140" s="1116" t="s">
        <v>35</v>
      </c>
      <c r="T140" s="1116" t="s">
        <v>35</v>
      </c>
      <c r="U140" s="1116" t="s">
        <v>35</v>
      </c>
      <c r="V140" s="1116" t="s">
        <v>35</v>
      </c>
      <c r="W140" s="1116" t="s">
        <v>35</v>
      </c>
      <c r="X140" s="1116" t="s">
        <v>35</v>
      </c>
      <c r="Y140" s="1167" t="s">
        <v>35</v>
      </c>
      <c r="Z140" s="1167" t="s">
        <v>35</v>
      </c>
      <c r="AA140" s="1167" t="s">
        <v>35</v>
      </c>
      <c r="AB140" s="2068" t="s">
        <v>35</v>
      </c>
      <c r="AC140" s="2094"/>
      <c r="AD140" s="2094"/>
      <c r="AE140" s="2094"/>
      <c r="AF140" s="2094"/>
      <c r="AG140" s="2094"/>
      <c r="AH140" s="2094"/>
      <c r="AI140" s="2094"/>
      <c r="AJ140" s="2094"/>
      <c r="AK140" s="2094"/>
      <c r="AL140" s="2094"/>
      <c r="AM140" s="2094"/>
      <c r="AN140" s="2094"/>
      <c r="AO140" s="2094"/>
      <c r="AP140" s="2094"/>
      <c r="AQ140" s="2094"/>
      <c r="AR140" s="2094"/>
      <c r="AS140" s="2094"/>
      <c r="AT140" s="2094"/>
      <c r="AU140" s="2094"/>
      <c r="AV140" s="2094"/>
      <c r="AW140" s="2094"/>
      <c r="AX140" s="2094"/>
      <c r="AY140" s="2094"/>
      <c r="AZ140" s="215"/>
      <c r="BA140" s="2476" t="s">
        <v>106</v>
      </c>
      <c r="BB140" s="159" t="s">
        <v>64</v>
      </c>
      <c r="BC140" s="1178" t="s">
        <v>35</v>
      </c>
      <c r="BD140" s="1198" t="s">
        <v>35</v>
      </c>
      <c r="BE140" s="1198" t="s">
        <v>35</v>
      </c>
      <c r="BF140" s="1198" t="s">
        <v>35</v>
      </c>
      <c r="BG140" s="1219" t="s">
        <v>35</v>
      </c>
      <c r="BH140" s="1240" t="s">
        <v>35</v>
      </c>
      <c r="BI140" s="1198" t="s">
        <v>35</v>
      </c>
      <c r="BJ140" s="1198" t="s">
        <v>35</v>
      </c>
      <c r="BK140" s="1198" t="s">
        <v>35</v>
      </c>
      <c r="BL140" s="1219" t="s">
        <v>35</v>
      </c>
      <c r="BM140" s="1240" t="s">
        <v>35</v>
      </c>
      <c r="BN140" s="1198" t="s">
        <v>35</v>
      </c>
      <c r="BO140" s="1198" t="s">
        <v>35</v>
      </c>
      <c r="BP140" s="1198" t="s">
        <v>35</v>
      </c>
      <c r="BQ140" s="1219" t="s">
        <v>35</v>
      </c>
      <c r="BR140" s="1240" t="s">
        <v>35</v>
      </c>
      <c r="BS140" s="1198" t="s">
        <v>35</v>
      </c>
      <c r="BT140" s="1198" t="s">
        <v>35</v>
      </c>
      <c r="BU140" s="1198" t="s">
        <v>35</v>
      </c>
      <c r="BV140" s="1198" t="s">
        <v>35</v>
      </c>
      <c r="BW140" s="1198" t="s">
        <v>35</v>
      </c>
      <c r="BX140" s="1198" t="s">
        <v>35</v>
      </c>
      <c r="BY140" s="1259" t="s">
        <v>35</v>
      </c>
      <c r="BZ140" s="1259" t="s">
        <v>35</v>
      </c>
      <c r="CA140" s="1259" t="s">
        <v>35</v>
      </c>
      <c r="CB140" s="1259" t="s">
        <v>35</v>
      </c>
      <c r="CC140" s="2114"/>
      <c r="CD140" s="2114"/>
      <c r="CE140" s="2114"/>
      <c r="CF140" s="2114"/>
      <c r="CG140" s="2114"/>
      <c r="CH140" s="2114"/>
      <c r="CI140" s="2114"/>
      <c r="CJ140" s="2114"/>
      <c r="CK140" s="2114"/>
      <c r="CL140" s="2114"/>
      <c r="CM140" s="2114"/>
      <c r="CN140" s="2114"/>
      <c r="CO140" s="2114"/>
      <c r="CP140" s="2114"/>
      <c r="CQ140" s="2114"/>
      <c r="CR140" s="2114"/>
      <c r="CS140" s="2114"/>
      <c r="CT140" s="2114"/>
      <c r="CU140" s="2114"/>
      <c r="CV140" s="2114"/>
      <c r="CW140" s="2114"/>
      <c r="CX140" s="2114"/>
      <c r="CY140" s="2114"/>
      <c r="CZ140" s="2114"/>
    </row>
    <row r="141" s="130" customFormat="true" ht="15" customHeight="true" x14ac:dyDescent="0.2">
      <c r="A141" s="2422"/>
      <c r="B141" s="252" t="s">
        <v>65</v>
      </c>
      <c r="C141" s="1102" t="s">
        <v>35</v>
      </c>
      <c r="D141" s="1116" t="s">
        <v>35</v>
      </c>
      <c r="E141" s="1116" t="s">
        <v>35</v>
      </c>
      <c r="F141" s="1116" t="s">
        <v>35</v>
      </c>
      <c r="G141" s="1130" t="s">
        <v>35</v>
      </c>
      <c r="H141" s="1144" t="s">
        <v>35</v>
      </c>
      <c r="I141" s="1116" t="s">
        <v>35</v>
      </c>
      <c r="J141" s="1116" t="s">
        <v>35</v>
      </c>
      <c r="K141" s="1116" t="s">
        <v>35</v>
      </c>
      <c r="L141" s="1158" t="s">
        <v>35</v>
      </c>
      <c r="M141" s="1165" t="s">
        <v>35</v>
      </c>
      <c r="N141" s="1116" t="s">
        <v>35</v>
      </c>
      <c r="O141" s="1116" t="s">
        <v>35</v>
      </c>
      <c r="P141" s="1116" t="s">
        <v>35</v>
      </c>
      <c r="Q141" s="1130" t="s">
        <v>35</v>
      </c>
      <c r="R141" s="1144" t="s">
        <v>35</v>
      </c>
      <c r="S141" s="1116" t="s">
        <v>35</v>
      </c>
      <c r="T141" s="1116" t="s">
        <v>35</v>
      </c>
      <c r="U141" s="1116" t="s">
        <v>35</v>
      </c>
      <c r="V141" s="1116" t="s">
        <v>35</v>
      </c>
      <c r="W141" s="1116" t="s">
        <v>35</v>
      </c>
      <c r="X141" s="1116" t="s">
        <v>35</v>
      </c>
      <c r="Y141" s="1167" t="s">
        <v>35</v>
      </c>
      <c r="Z141" s="1167" t="s">
        <v>35</v>
      </c>
      <c r="AA141" s="1167" t="s">
        <v>35</v>
      </c>
      <c r="AB141" s="2068" t="s">
        <v>35</v>
      </c>
      <c r="AC141" s="2094"/>
      <c r="AD141" s="2094"/>
      <c r="AE141" s="2094"/>
      <c r="AF141" s="2094"/>
      <c r="AG141" s="2094"/>
      <c r="AH141" s="2094"/>
      <c r="AI141" s="2094"/>
      <c r="AJ141" s="2094"/>
      <c r="AK141" s="2094"/>
      <c r="AL141" s="2094"/>
      <c r="AM141" s="2094"/>
      <c r="AN141" s="2094"/>
      <c r="AO141" s="2094"/>
      <c r="AP141" s="2094"/>
      <c r="AQ141" s="2094"/>
      <c r="AR141" s="2094"/>
      <c r="AS141" s="2094"/>
      <c r="AT141" s="2094"/>
      <c r="AU141" s="2094"/>
      <c r="AV141" s="2094"/>
      <c r="AW141" s="2094"/>
      <c r="AX141" s="2094"/>
      <c r="AY141" s="2094"/>
      <c r="AZ141" s="215"/>
      <c r="BA141" s="2476"/>
      <c r="BB141" s="159" t="s">
        <v>65</v>
      </c>
      <c r="BC141" s="1178" t="s">
        <v>35</v>
      </c>
      <c r="BD141" s="1198" t="s">
        <v>35</v>
      </c>
      <c r="BE141" s="1198" t="s">
        <v>35</v>
      </c>
      <c r="BF141" s="1198" t="s">
        <v>35</v>
      </c>
      <c r="BG141" s="1219" t="s">
        <v>35</v>
      </c>
      <c r="BH141" s="1240" t="s">
        <v>35</v>
      </c>
      <c r="BI141" s="1198" t="s">
        <v>35</v>
      </c>
      <c r="BJ141" s="1198" t="s">
        <v>35</v>
      </c>
      <c r="BK141" s="1198" t="s">
        <v>35</v>
      </c>
      <c r="BL141" s="1219" t="s">
        <v>35</v>
      </c>
      <c r="BM141" s="1240" t="s">
        <v>35</v>
      </c>
      <c r="BN141" s="1198" t="s">
        <v>35</v>
      </c>
      <c r="BO141" s="1198" t="s">
        <v>35</v>
      </c>
      <c r="BP141" s="1198" t="s">
        <v>35</v>
      </c>
      <c r="BQ141" s="1219" t="s">
        <v>35</v>
      </c>
      <c r="BR141" s="1240" t="s">
        <v>35</v>
      </c>
      <c r="BS141" s="1198" t="s">
        <v>35</v>
      </c>
      <c r="BT141" s="1198" t="s">
        <v>35</v>
      </c>
      <c r="BU141" s="1198" t="s">
        <v>35</v>
      </c>
      <c r="BV141" s="1198" t="s">
        <v>35</v>
      </c>
      <c r="BW141" s="1198" t="s">
        <v>35</v>
      </c>
      <c r="BX141" s="1198" t="s">
        <v>35</v>
      </c>
      <c r="BY141" s="1259" t="s">
        <v>35</v>
      </c>
      <c r="BZ141" s="1259" t="s">
        <v>35</v>
      </c>
      <c r="CA141" s="1259" t="s">
        <v>35</v>
      </c>
      <c r="CB141" s="1259" t="s">
        <v>35</v>
      </c>
      <c r="CC141" s="2114"/>
      <c r="CD141" s="2114"/>
      <c r="CE141" s="2114"/>
      <c r="CF141" s="2114"/>
      <c r="CG141" s="2114"/>
      <c r="CH141" s="2114"/>
      <c r="CI141" s="2114"/>
      <c r="CJ141" s="2114"/>
      <c r="CK141" s="2114"/>
      <c r="CL141" s="2114"/>
      <c r="CM141" s="2114"/>
      <c r="CN141" s="2114"/>
      <c r="CO141" s="2114"/>
      <c r="CP141" s="2114"/>
      <c r="CQ141" s="2114"/>
      <c r="CR141" s="2114"/>
      <c r="CS141" s="2114"/>
      <c r="CT141" s="2114"/>
      <c r="CU141" s="2114"/>
      <c r="CV141" s="2114"/>
      <c r="CW141" s="2114"/>
      <c r="CX141" s="2114"/>
      <c r="CY141" s="2114"/>
      <c r="CZ141" s="2114"/>
    </row>
    <row r="142" s="130" customFormat="true" ht="15" customHeight="true" x14ac:dyDescent="0.2">
      <c r="A142" s="2422"/>
      <c r="B142" s="252" t="s">
        <v>66</v>
      </c>
      <c r="C142" s="1102" t="s">
        <v>35</v>
      </c>
      <c r="D142" s="1116" t="s">
        <v>35</v>
      </c>
      <c r="E142" s="1116" t="s">
        <v>35</v>
      </c>
      <c r="F142" s="1116" t="s">
        <v>35</v>
      </c>
      <c r="G142" s="1130" t="s">
        <v>35</v>
      </c>
      <c r="H142" s="1144" t="s">
        <v>35</v>
      </c>
      <c r="I142" s="1116" t="s">
        <v>35</v>
      </c>
      <c r="J142" s="1116" t="s">
        <v>35</v>
      </c>
      <c r="K142" s="1116" t="s">
        <v>35</v>
      </c>
      <c r="L142" s="1158" t="s">
        <v>35</v>
      </c>
      <c r="M142" s="1165" t="s">
        <v>35</v>
      </c>
      <c r="N142" s="1116" t="s">
        <v>35</v>
      </c>
      <c r="O142" s="1116" t="s">
        <v>35</v>
      </c>
      <c r="P142" s="1116" t="s">
        <v>35</v>
      </c>
      <c r="Q142" s="1130" t="s">
        <v>35</v>
      </c>
      <c r="R142" s="1144" t="s">
        <v>35</v>
      </c>
      <c r="S142" s="1116" t="s">
        <v>35</v>
      </c>
      <c r="T142" s="1116" t="s">
        <v>35</v>
      </c>
      <c r="U142" s="1116" t="s">
        <v>35</v>
      </c>
      <c r="V142" s="1116" t="s">
        <v>35</v>
      </c>
      <c r="W142" s="1116" t="s">
        <v>35</v>
      </c>
      <c r="X142" s="1116" t="s">
        <v>35</v>
      </c>
      <c r="Y142" s="1167" t="s">
        <v>35</v>
      </c>
      <c r="Z142" s="1167" t="s">
        <v>35</v>
      </c>
      <c r="AA142" s="1167" t="s">
        <v>35</v>
      </c>
      <c r="AB142" s="2068" t="s">
        <v>35</v>
      </c>
      <c r="AC142" s="2094"/>
      <c r="AD142" s="2094"/>
      <c r="AE142" s="2094"/>
      <c r="AF142" s="2094"/>
      <c r="AG142" s="2094"/>
      <c r="AH142" s="2094"/>
      <c r="AI142" s="2094"/>
      <c r="AJ142" s="2094"/>
      <c r="AK142" s="2094"/>
      <c r="AL142" s="2094"/>
      <c r="AM142" s="2094"/>
      <c r="AN142" s="2094"/>
      <c r="AO142" s="2094"/>
      <c r="AP142" s="2094"/>
      <c r="AQ142" s="2094"/>
      <c r="AR142" s="2094"/>
      <c r="AS142" s="2094"/>
      <c r="AT142" s="2094"/>
      <c r="AU142" s="2094"/>
      <c r="AV142" s="2094"/>
      <c r="AW142" s="2094"/>
      <c r="AX142" s="2094"/>
      <c r="AY142" s="2094"/>
      <c r="AZ142" s="215"/>
      <c r="BA142" s="2476"/>
      <c r="BB142" s="159" t="s">
        <v>66</v>
      </c>
      <c r="BC142" s="1178" t="s">
        <v>35</v>
      </c>
      <c r="BD142" s="1198" t="s">
        <v>35</v>
      </c>
      <c r="BE142" s="1198" t="s">
        <v>35</v>
      </c>
      <c r="BF142" s="1198" t="s">
        <v>35</v>
      </c>
      <c r="BG142" s="1219" t="s">
        <v>35</v>
      </c>
      <c r="BH142" s="1240" t="s">
        <v>35</v>
      </c>
      <c r="BI142" s="1198" t="s">
        <v>35</v>
      </c>
      <c r="BJ142" s="1198" t="s">
        <v>35</v>
      </c>
      <c r="BK142" s="1198" t="s">
        <v>35</v>
      </c>
      <c r="BL142" s="1219" t="s">
        <v>35</v>
      </c>
      <c r="BM142" s="1240" t="s">
        <v>35</v>
      </c>
      <c r="BN142" s="1198" t="s">
        <v>35</v>
      </c>
      <c r="BO142" s="1198" t="s">
        <v>35</v>
      </c>
      <c r="BP142" s="1198" t="s">
        <v>35</v>
      </c>
      <c r="BQ142" s="1219" t="s">
        <v>35</v>
      </c>
      <c r="BR142" s="1240" t="s">
        <v>35</v>
      </c>
      <c r="BS142" s="1198" t="s">
        <v>35</v>
      </c>
      <c r="BT142" s="1198" t="s">
        <v>35</v>
      </c>
      <c r="BU142" s="1198" t="s">
        <v>35</v>
      </c>
      <c r="BV142" s="1198" t="s">
        <v>35</v>
      </c>
      <c r="BW142" s="1198" t="s">
        <v>35</v>
      </c>
      <c r="BX142" s="1198" t="s">
        <v>35</v>
      </c>
      <c r="BY142" s="1259" t="s">
        <v>35</v>
      </c>
      <c r="BZ142" s="1259" t="s">
        <v>35</v>
      </c>
      <c r="CA142" s="1259" t="s">
        <v>35</v>
      </c>
      <c r="CB142" s="1259" t="s">
        <v>35</v>
      </c>
      <c r="CC142" s="2114"/>
      <c r="CD142" s="2114"/>
      <c r="CE142" s="2114"/>
      <c r="CF142" s="2114"/>
      <c r="CG142" s="2114"/>
      <c r="CH142" s="2114"/>
      <c r="CI142" s="2114"/>
      <c r="CJ142" s="2114"/>
      <c r="CK142" s="2114"/>
      <c r="CL142" s="2114"/>
      <c r="CM142" s="2114"/>
      <c r="CN142" s="2114"/>
      <c r="CO142" s="2114"/>
      <c r="CP142" s="2114"/>
      <c r="CQ142" s="2114"/>
      <c r="CR142" s="2114"/>
      <c r="CS142" s="2114"/>
      <c r="CT142" s="2114"/>
      <c r="CU142" s="2114"/>
      <c r="CV142" s="2114"/>
      <c r="CW142" s="2114"/>
      <c r="CX142" s="2114"/>
      <c r="CY142" s="2114"/>
      <c r="CZ142" s="2114"/>
    </row>
    <row r="143" s="130" customFormat="true" ht="15" customHeight="true" x14ac:dyDescent="0.2">
      <c r="A143" s="2422"/>
      <c r="B143" s="252" t="s">
        <v>67</v>
      </c>
      <c r="C143" s="1102" t="s">
        <v>35</v>
      </c>
      <c r="D143" s="1116" t="s">
        <v>35</v>
      </c>
      <c r="E143" s="1116" t="s">
        <v>35</v>
      </c>
      <c r="F143" s="1116" t="s">
        <v>35</v>
      </c>
      <c r="G143" s="1130" t="s">
        <v>35</v>
      </c>
      <c r="H143" s="1144" t="s">
        <v>35</v>
      </c>
      <c r="I143" s="1116" t="s">
        <v>35</v>
      </c>
      <c r="J143" s="1116" t="s">
        <v>35</v>
      </c>
      <c r="K143" s="1116" t="s">
        <v>35</v>
      </c>
      <c r="L143" s="1158" t="s">
        <v>35</v>
      </c>
      <c r="M143" s="1165" t="s">
        <v>35</v>
      </c>
      <c r="N143" s="1116" t="s">
        <v>35</v>
      </c>
      <c r="O143" s="1116" t="s">
        <v>35</v>
      </c>
      <c r="P143" s="1116" t="s">
        <v>35</v>
      </c>
      <c r="Q143" s="1130" t="s">
        <v>35</v>
      </c>
      <c r="R143" s="1144" t="s">
        <v>35</v>
      </c>
      <c r="S143" s="1116" t="s">
        <v>35</v>
      </c>
      <c r="T143" s="1116" t="s">
        <v>35</v>
      </c>
      <c r="U143" s="1116" t="s">
        <v>35</v>
      </c>
      <c r="V143" s="1116" t="s">
        <v>35</v>
      </c>
      <c r="W143" s="1116" t="s">
        <v>35</v>
      </c>
      <c r="X143" s="1116" t="s">
        <v>35</v>
      </c>
      <c r="Y143" s="1167" t="s">
        <v>35</v>
      </c>
      <c r="Z143" s="1167" t="s">
        <v>35</v>
      </c>
      <c r="AA143" s="1167" t="s">
        <v>35</v>
      </c>
      <c r="AB143" s="2068" t="s">
        <v>35</v>
      </c>
      <c r="AC143" s="2094"/>
      <c r="AD143" s="2094"/>
      <c r="AE143" s="2094"/>
      <c r="AF143" s="2094"/>
      <c r="AG143" s="2094"/>
      <c r="AH143" s="2094"/>
      <c r="AI143" s="2094"/>
      <c r="AJ143" s="2094"/>
      <c r="AK143" s="2094"/>
      <c r="AL143" s="2094"/>
      <c r="AM143" s="2094"/>
      <c r="AN143" s="2094"/>
      <c r="AO143" s="2094"/>
      <c r="AP143" s="2094"/>
      <c r="AQ143" s="2094"/>
      <c r="AR143" s="2094"/>
      <c r="AS143" s="2094"/>
      <c r="AT143" s="2094"/>
      <c r="AU143" s="2094"/>
      <c r="AV143" s="2094"/>
      <c r="AW143" s="2094"/>
      <c r="AX143" s="2094"/>
      <c r="AY143" s="2094"/>
      <c r="AZ143" s="215"/>
      <c r="BA143" s="2476"/>
      <c r="BB143" s="159" t="s">
        <v>67</v>
      </c>
      <c r="BC143" s="1178" t="s">
        <v>35</v>
      </c>
      <c r="BD143" s="1198" t="s">
        <v>35</v>
      </c>
      <c r="BE143" s="1198" t="s">
        <v>35</v>
      </c>
      <c r="BF143" s="1198" t="s">
        <v>35</v>
      </c>
      <c r="BG143" s="1219" t="s">
        <v>35</v>
      </c>
      <c r="BH143" s="1240" t="s">
        <v>35</v>
      </c>
      <c r="BI143" s="1198" t="s">
        <v>35</v>
      </c>
      <c r="BJ143" s="1198" t="s">
        <v>35</v>
      </c>
      <c r="BK143" s="1198" t="s">
        <v>35</v>
      </c>
      <c r="BL143" s="1219" t="s">
        <v>35</v>
      </c>
      <c r="BM143" s="1240" t="s">
        <v>35</v>
      </c>
      <c r="BN143" s="1198" t="s">
        <v>35</v>
      </c>
      <c r="BO143" s="1198" t="s">
        <v>35</v>
      </c>
      <c r="BP143" s="1198" t="s">
        <v>35</v>
      </c>
      <c r="BQ143" s="1219" t="s">
        <v>35</v>
      </c>
      <c r="BR143" s="1240" t="s">
        <v>35</v>
      </c>
      <c r="BS143" s="1198" t="s">
        <v>35</v>
      </c>
      <c r="BT143" s="1198" t="s">
        <v>35</v>
      </c>
      <c r="BU143" s="1198" t="s">
        <v>35</v>
      </c>
      <c r="BV143" s="1198" t="s">
        <v>35</v>
      </c>
      <c r="BW143" s="1198" t="s">
        <v>35</v>
      </c>
      <c r="BX143" s="1198" t="s">
        <v>35</v>
      </c>
      <c r="BY143" s="1259" t="s">
        <v>35</v>
      </c>
      <c r="BZ143" s="1259" t="s">
        <v>35</v>
      </c>
      <c r="CA143" s="1259" t="s">
        <v>35</v>
      </c>
      <c r="CB143" s="1259" t="s">
        <v>35</v>
      </c>
      <c r="CC143" s="2114"/>
      <c r="CD143" s="2114"/>
      <c r="CE143" s="2114"/>
      <c r="CF143" s="2114"/>
      <c r="CG143" s="2114"/>
      <c r="CH143" s="2114"/>
      <c r="CI143" s="2114"/>
      <c r="CJ143" s="2114"/>
      <c r="CK143" s="2114"/>
      <c r="CL143" s="2114"/>
      <c r="CM143" s="2114"/>
      <c r="CN143" s="2114"/>
      <c r="CO143" s="2114"/>
      <c r="CP143" s="2114"/>
      <c r="CQ143" s="2114"/>
      <c r="CR143" s="2114"/>
      <c r="CS143" s="2114"/>
      <c r="CT143" s="2114"/>
      <c r="CU143" s="2114"/>
      <c r="CV143" s="2114"/>
      <c r="CW143" s="2114"/>
      <c r="CX143" s="2114"/>
      <c r="CY143" s="2114"/>
      <c r="CZ143" s="2114"/>
    </row>
    <row r="144" s="130" customFormat="true" ht="15" customHeight="true" x14ac:dyDescent="0.2">
      <c r="A144" s="2422" t="s">
        <v>107</v>
      </c>
      <c r="B144" s="252" t="s">
        <v>64</v>
      </c>
      <c r="C144" s="1102" t="s">
        <v>35</v>
      </c>
      <c r="D144" s="1116" t="s">
        <v>35</v>
      </c>
      <c r="E144" s="1116" t="s">
        <v>35</v>
      </c>
      <c r="F144" s="1116" t="s">
        <v>35</v>
      </c>
      <c r="G144" s="1130" t="s">
        <v>35</v>
      </c>
      <c r="H144" s="1144" t="s">
        <v>35</v>
      </c>
      <c r="I144" s="1116" t="s">
        <v>35</v>
      </c>
      <c r="J144" s="1116" t="s">
        <v>35</v>
      </c>
      <c r="K144" s="1116" t="s">
        <v>35</v>
      </c>
      <c r="L144" s="1158" t="s">
        <v>35</v>
      </c>
      <c r="M144" s="1165" t="s">
        <v>35</v>
      </c>
      <c r="N144" s="1116" t="s">
        <v>35</v>
      </c>
      <c r="O144" s="1116" t="s">
        <v>35</v>
      </c>
      <c r="P144" s="1116" t="s">
        <v>35</v>
      </c>
      <c r="Q144" s="1130" t="s">
        <v>35</v>
      </c>
      <c r="R144" s="1144" t="s">
        <v>35</v>
      </c>
      <c r="S144" s="1116" t="s">
        <v>35</v>
      </c>
      <c r="T144" s="1116" t="s">
        <v>35</v>
      </c>
      <c r="U144" s="1116" t="s">
        <v>35</v>
      </c>
      <c r="V144" s="1116" t="s">
        <v>35</v>
      </c>
      <c r="W144" s="1116" t="s">
        <v>35</v>
      </c>
      <c r="X144" s="1116" t="s">
        <v>35</v>
      </c>
      <c r="Y144" s="1167" t="s">
        <v>35</v>
      </c>
      <c r="Z144" s="1167" t="s">
        <v>35</v>
      </c>
      <c r="AA144" s="1167" t="s">
        <v>35</v>
      </c>
      <c r="AB144" s="2068" t="s">
        <v>35</v>
      </c>
      <c r="AC144" s="2094"/>
      <c r="AD144" s="2094"/>
      <c r="AE144" s="2094"/>
      <c r="AF144" s="2094"/>
      <c r="AG144" s="2094"/>
      <c r="AH144" s="2094"/>
      <c r="AI144" s="2094"/>
      <c r="AJ144" s="2094"/>
      <c r="AK144" s="2094"/>
      <c r="AL144" s="2094"/>
      <c r="AM144" s="2094"/>
      <c r="AN144" s="2094"/>
      <c r="AO144" s="2094"/>
      <c r="AP144" s="2094"/>
      <c r="AQ144" s="2094"/>
      <c r="AR144" s="2094"/>
      <c r="AS144" s="2094"/>
      <c r="AT144" s="2094"/>
      <c r="AU144" s="2094"/>
      <c r="AV144" s="2094"/>
      <c r="AW144" s="2094"/>
      <c r="AX144" s="2094"/>
      <c r="AY144" s="2094"/>
      <c r="AZ144" s="215"/>
      <c r="BA144" s="2476" t="s">
        <v>107</v>
      </c>
      <c r="BB144" s="159" t="s">
        <v>64</v>
      </c>
      <c r="BC144" s="1178" t="s">
        <v>35</v>
      </c>
      <c r="BD144" s="1198" t="s">
        <v>35</v>
      </c>
      <c r="BE144" s="1198" t="s">
        <v>35</v>
      </c>
      <c r="BF144" s="1198" t="s">
        <v>35</v>
      </c>
      <c r="BG144" s="1219" t="s">
        <v>35</v>
      </c>
      <c r="BH144" s="1240" t="s">
        <v>35</v>
      </c>
      <c r="BI144" s="1198" t="s">
        <v>35</v>
      </c>
      <c r="BJ144" s="1198" t="s">
        <v>35</v>
      </c>
      <c r="BK144" s="1198" t="s">
        <v>35</v>
      </c>
      <c r="BL144" s="1219" t="s">
        <v>35</v>
      </c>
      <c r="BM144" s="1240" t="s">
        <v>35</v>
      </c>
      <c r="BN144" s="1198" t="s">
        <v>35</v>
      </c>
      <c r="BO144" s="1198" t="s">
        <v>35</v>
      </c>
      <c r="BP144" s="1198" t="s">
        <v>35</v>
      </c>
      <c r="BQ144" s="1219" t="s">
        <v>35</v>
      </c>
      <c r="BR144" s="1240" t="s">
        <v>35</v>
      </c>
      <c r="BS144" s="1198" t="s">
        <v>35</v>
      </c>
      <c r="BT144" s="1198" t="s">
        <v>35</v>
      </c>
      <c r="BU144" s="1198" t="s">
        <v>35</v>
      </c>
      <c r="BV144" s="1198" t="s">
        <v>35</v>
      </c>
      <c r="BW144" s="1198" t="s">
        <v>35</v>
      </c>
      <c r="BX144" s="1198" t="s">
        <v>35</v>
      </c>
      <c r="BY144" s="1259" t="s">
        <v>35</v>
      </c>
      <c r="BZ144" s="1259" t="s">
        <v>35</v>
      </c>
      <c r="CA144" s="1259" t="s">
        <v>35</v>
      </c>
      <c r="CB144" s="1259" t="s">
        <v>35</v>
      </c>
      <c r="CC144" s="2114"/>
      <c r="CD144" s="2114"/>
      <c r="CE144" s="2114"/>
      <c r="CF144" s="2114"/>
      <c r="CG144" s="2114"/>
      <c r="CH144" s="2114"/>
      <c r="CI144" s="2114"/>
      <c r="CJ144" s="2114"/>
      <c r="CK144" s="2114"/>
      <c r="CL144" s="2114"/>
      <c r="CM144" s="2114"/>
      <c r="CN144" s="2114"/>
      <c r="CO144" s="2114"/>
      <c r="CP144" s="2114"/>
      <c r="CQ144" s="2114"/>
      <c r="CR144" s="2114"/>
      <c r="CS144" s="2114"/>
      <c r="CT144" s="2114"/>
      <c r="CU144" s="2114"/>
      <c r="CV144" s="2114"/>
      <c r="CW144" s="2114"/>
      <c r="CX144" s="2114"/>
      <c r="CY144" s="2114"/>
      <c r="CZ144" s="2114"/>
    </row>
    <row r="145" s="130" customFormat="true" ht="15" customHeight="true" x14ac:dyDescent="0.2">
      <c r="A145" s="2422"/>
      <c r="B145" s="252" t="s">
        <v>65</v>
      </c>
      <c r="C145" s="1102" t="s">
        <v>35</v>
      </c>
      <c r="D145" s="1116" t="s">
        <v>35</v>
      </c>
      <c r="E145" s="1116" t="s">
        <v>35</v>
      </c>
      <c r="F145" s="1116" t="s">
        <v>35</v>
      </c>
      <c r="G145" s="1130" t="s">
        <v>35</v>
      </c>
      <c r="H145" s="1144" t="s">
        <v>35</v>
      </c>
      <c r="I145" s="1116" t="s">
        <v>35</v>
      </c>
      <c r="J145" s="1116" t="s">
        <v>35</v>
      </c>
      <c r="K145" s="1116" t="s">
        <v>35</v>
      </c>
      <c r="L145" s="1158" t="s">
        <v>35</v>
      </c>
      <c r="M145" s="1165" t="s">
        <v>35</v>
      </c>
      <c r="N145" s="1116" t="s">
        <v>35</v>
      </c>
      <c r="O145" s="1116" t="s">
        <v>35</v>
      </c>
      <c r="P145" s="1116" t="s">
        <v>35</v>
      </c>
      <c r="Q145" s="1130" t="s">
        <v>35</v>
      </c>
      <c r="R145" s="1144" t="s">
        <v>35</v>
      </c>
      <c r="S145" s="1116" t="s">
        <v>35</v>
      </c>
      <c r="T145" s="1116" t="s">
        <v>35</v>
      </c>
      <c r="U145" s="1116" t="s">
        <v>35</v>
      </c>
      <c r="V145" s="1116" t="s">
        <v>35</v>
      </c>
      <c r="W145" s="1116" t="s">
        <v>35</v>
      </c>
      <c r="X145" s="1116" t="s">
        <v>35</v>
      </c>
      <c r="Y145" s="1167" t="s">
        <v>35</v>
      </c>
      <c r="Z145" s="1167" t="s">
        <v>35</v>
      </c>
      <c r="AA145" s="1167" t="s">
        <v>35</v>
      </c>
      <c r="AB145" s="2068" t="s">
        <v>35</v>
      </c>
      <c r="AC145" s="2094"/>
      <c r="AD145" s="2094"/>
      <c r="AE145" s="2094"/>
      <c r="AF145" s="2094"/>
      <c r="AG145" s="2094"/>
      <c r="AH145" s="2094"/>
      <c r="AI145" s="2094"/>
      <c r="AJ145" s="2094"/>
      <c r="AK145" s="2094"/>
      <c r="AL145" s="2094"/>
      <c r="AM145" s="2094"/>
      <c r="AN145" s="2094"/>
      <c r="AO145" s="2094"/>
      <c r="AP145" s="2094"/>
      <c r="AQ145" s="2094"/>
      <c r="AR145" s="2094"/>
      <c r="AS145" s="2094"/>
      <c r="AT145" s="2094"/>
      <c r="AU145" s="2094"/>
      <c r="AV145" s="2094"/>
      <c r="AW145" s="2094"/>
      <c r="AX145" s="2094"/>
      <c r="AY145" s="2094"/>
      <c r="AZ145" s="215"/>
      <c r="BA145" s="2476"/>
      <c r="BB145" s="159" t="s">
        <v>65</v>
      </c>
      <c r="BC145" s="1178" t="s">
        <v>35</v>
      </c>
      <c r="BD145" s="1198" t="s">
        <v>35</v>
      </c>
      <c r="BE145" s="1198" t="s">
        <v>35</v>
      </c>
      <c r="BF145" s="1198" t="s">
        <v>35</v>
      </c>
      <c r="BG145" s="1219" t="s">
        <v>35</v>
      </c>
      <c r="BH145" s="1240" t="s">
        <v>35</v>
      </c>
      <c r="BI145" s="1198" t="s">
        <v>35</v>
      </c>
      <c r="BJ145" s="1198" t="s">
        <v>35</v>
      </c>
      <c r="BK145" s="1198" t="s">
        <v>35</v>
      </c>
      <c r="BL145" s="1219" t="s">
        <v>35</v>
      </c>
      <c r="BM145" s="1240" t="s">
        <v>35</v>
      </c>
      <c r="BN145" s="1198" t="s">
        <v>35</v>
      </c>
      <c r="BO145" s="1198" t="s">
        <v>35</v>
      </c>
      <c r="BP145" s="1198" t="s">
        <v>35</v>
      </c>
      <c r="BQ145" s="1219" t="s">
        <v>35</v>
      </c>
      <c r="BR145" s="1240" t="s">
        <v>35</v>
      </c>
      <c r="BS145" s="1198" t="s">
        <v>35</v>
      </c>
      <c r="BT145" s="1198" t="s">
        <v>35</v>
      </c>
      <c r="BU145" s="1198" t="s">
        <v>35</v>
      </c>
      <c r="BV145" s="1198" t="s">
        <v>35</v>
      </c>
      <c r="BW145" s="1198" t="s">
        <v>35</v>
      </c>
      <c r="BX145" s="1198" t="s">
        <v>35</v>
      </c>
      <c r="BY145" s="1259" t="s">
        <v>35</v>
      </c>
      <c r="BZ145" s="1259" t="s">
        <v>35</v>
      </c>
      <c r="CA145" s="1259" t="s">
        <v>35</v>
      </c>
      <c r="CB145" s="1259" t="s">
        <v>35</v>
      </c>
      <c r="CC145" s="2114"/>
      <c r="CD145" s="2114"/>
      <c r="CE145" s="2114"/>
      <c r="CF145" s="2114"/>
      <c r="CG145" s="2114"/>
      <c r="CH145" s="2114"/>
      <c r="CI145" s="2114"/>
      <c r="CJ145" s="2114"/>
      <c r="CK145" s="2114"/>
      <c r="CL145" s="2114"/>
      <c r="CM145" s="2114"/>
      <c r="CN145" s="2114"/>
      <c r="CO145" s="2114"/>
      <c r="CP145" s="2114"/>
      <c r="CQ145" s="2114"/>
      <c r="CR145" s="2114"/>
      <c r="CS145" s="2114"/>
      <c r="CT145" s="2114"/>
      <c r="CU145" s="2114"/>
      <c r="CV145" s="2114"/>
      <c r="CW145" s="2114"/>
      <c r="CX145" s="2114"/>
      <c r="CY145" s="2114"/>
      <c r="CZ145" s="2114"/>
    </row>
    <row r="146" s="130" customFormat="true" ht="15" customHeight="true" x14ac:dyDescent="0.2">
      <c r="A146" s="2422"/>
      <c r="B146" s="252" t="s">
        <v>66</v>
      </c>
      <c r="C146" s="1102" t="s">
        <v>35</v>
      </c>
      <c r="D146" s="1116" t="s">
        <v>35</v>
      </c>
      <c r="E146" s="1116" t="s">
        <v>35</v>
      </c>
      <c r="F146" s="1116" t="s">
        <v>35</v>
      </c>
      <c r="G146" s="1130" t="s">
        <v>35</v>
      </c>
      <c r="H146" s="1144" t="s">
        <v>35</v>
      </c>
      <c r="I146" s="1116" t="s">
        <v>35</v>
      </c>
      <c r="J146" s="1116" t="s">
        <v>35</v>
      </c>
      <c r="K146" s="1116" t="s">
        <v>35</v>
      </c>
      <c r="L146" s="1158" t="s">
        <v>35</v>
      </c>
      <c r="M146" s="1165" t="s">
        <v>35</v>
      </c>
      <c r="N146" s="1116" t="s">
        <v>35</v>
      </c>
      <c r="O146" s="1116" t="s">
        <v>35</v>
      </c>
      <c r="P146" s="1116" t="s">
        <v>35</v>
      </c>
      <c r="Q146" s="1130" t="s">
        <v>35</v>
      </c>
      <c r="R146" s="1144" t="s">
        <v>35</v>
      </c>
      <c r="S146" s="1116" t="s">
        <v>35</v>
      </c>
      <c r="T146" s="1116" t="s">
        <v>35</v>
      </c>
      <c r="U146" s="1116" t="s">
        <v>35</v>
      </c>
      <c r="V146" s="1116" t="s">
        <v>35</v>
      </c>
      <c r="W146" s="1116" t="s">
        <v>35</v>
      </c>
      <c r="X146" s="1116" t="s">
        <v>35</v>
      </c>
      <c r="Y146" s="1167" t="s">
        <v>35</v>
      </c>
      <c r="Z146" s="1167" t="s">
        <v>35</v>
      </c>
      <c r="AA146" s="1167" t="s">
        <v>35</v>
      </c>
      <c r="AB146" s="2068" t="s">
        <v>35</v>
      </c>
      <c r="AC146" s="2094"/>
      <c r="AD146" s="2094"/>
      <c r="AE146" s="2094"/>
      <c r="AF146" s="2094"/>
      <c r="AG146" s="2094"/>
      <c r="AH146" s="2094"/>
      <c r="AI146" s="2094"/>
      <c r="AJ146" s="2094"/>
      <c r="AK146" s="2094"/>
      <c r="AL146" s="2094"/>
      <c r="AM146" s="2094"/>
      <c r="AN146" s="2094"/>
      <c r="AO146" s="2094"/>
      <c r="AP146" s="2094"/>
      <c r="AQ146" s="2094"/>
      <c r="AR146" s="2094"/>
      <c r="AS146" s="2094"/>
      <c r="AT146" s="2094"/>
      <c r="AU146" s="2094"/>
      <c r="AV146" s="2094"/>
      <c r="AW146" s="2094"/>
      <c r="AX146" s="2094"/>
      <c r="AY146" s="2094"/>
      <c r="AZ146" s="215"/>
      <c r="BA146" s="2476"/>
      <c r="BB146" s="159" t="s">
        <v>66</v>
      </c>
      <c r="BC146" s="1178" t="s">
        <v>35</v>
      </c>
      <c r="BD146" s="1198" t="s">
        <v>35</v>
      </c>
      <c r="BE146" s="1198" t="s">
        <v>35</v>
      </c>
      <c r="BF146" s="1198" t="s">
        <v>35</v>
      </c>
      <c r="BG146" s="1219" t="s">
        <v>35</v>
      </c>
      <c r="BH146" s="1240" t="s">
        <v>35</v>
      </c>
      <c r="BI146" s="1198" t="s">
        <v>35</v>
      </c>
      <c r="BJ146" s="1198" t="s">
        <v>35</v>
      </c>
      <c r="BK146" s="1198" t="s">
        <v>35</v>
      </c>
      <c r="BL146" s="1219" t="s">
        <v>35</v>
      </c>
      <c r="BM146" s="1240" t="s">
        <v>35</v>
      </c>
      <c r="BN146" s="1198" t="s">
        <v>35</v>
      </c>
      <c r="BO146" s="1198" t="s">
        <v>35</v>
      </c>
      <c r="BP146" s="1198" t="s">
        <v>35</v>
      </c>
      <c r="BQ146" s="1219" t="s">
        <v>35</v>
      </c>
      <c r="BR146" s="1240" t="s">
        <v>35</v>
      </c>
      <c r="BS146" s="1198" t="s">
        <v>35</v>
      </c>
      <c r="BT146" s="1198" t="s">
        <v>35</v>
      </c>
      <c r="BU146" s="1198" t="s">
        <v>35</v>
      </c>
      <c r="BV146" s="1198" t="s">
        <v>35</v>
      </c>
      <c r="BW146" s="1198" t="s">
        <v>35</v>
      </c>
      <c r="BX146" s="1198" t="s">
        <v>35</v>
      </c>
      <c r="BY146" s="1259" t="s">
        <v>35</v>
      </c>
      <c r="BZ146" s="1259" t="s">
        <v>35</v>
      </c>
      <c r="CA146" s="1259" t="s">
        <v>35</v>
      </c>
      <c r="CB146" s="1259" t="s">
        <v>35</v>
      </c>
      <c r="CC146" s="2114"/>
      <c r="CD146" s="2114"/>
      <c r="CE146" s="2114"/>
      <c r="CF146" s="2114"/>
      <c r="CG146" s="2114"/>
      <c r="CH146" s="2114"/>
      <c r="CI146" s="2114"/>
      <c r="CJ146" s="2114"/>
      <c r="CK146" s="2114"/>
      <c r="CL146" s="2114"/>
      <c r="CM146" s="2114"/>
      <c r="CN146" s="2114"/>
      <c r="CO146" s="2114"/>
      <c r="CP146" s="2114"/>
      <c r="CQ146" s="2114"/>
      <c r="CR146" s="2114"/>
      <c r="CS146" s="2114"/>
      <c r="CT146" s="2114"/>
      <c r="CU146" s="2114"/>
      <c r="CV146" s="2114"/>
      <c r="CW146" s="2114"/>
      <c r="CX146" s="2114"/>
      <c r="CY146" s="2114"/>
      <c r="CZ146" s="2114"/>
    </row>
    <row r="147" s="130" customFormat="true" ht="15" customHeight="true" x14ac:dyDescent="0.2">
      <c r="A147" s="2422"/>
      <c r="B147" s="252" t="s">
        <v>67</v>
      </c>
      <c r="C147" s="1102" t="s">
        <v>35</v>
      </c>
      <c r="D147" s="1116" t="s">
        <v>35</v>
      </c>
      <c r="E147" s="1116" t="s">
        <v>35</v>
      </c>
      <c r="F147" s="1116" t="s">
        <v>35</v>
      </c>
      <c r="G147" s="1130" t="s">
        <v>35</v>
      </c>
      <c r="H147" s="1144" t="s">
        <v>35</v>
      </c>
      <c r="I147" s="1116" t="s">
        <v>35</v>
      </c>
      <c r="J147" s="1116" t="s">
        <v>35</v>
      </c>
      <c r="K147" s="1116" t="s">
        <v>35</v>
      </c>
      <c r="L147" s="1158" t="s">
        <v>35</v>
      </c>
      <c r="M147" s="1165" t="s">
        <v>35</v>
      </c>
      <c r="N147" s="1116" t="s">
        <v>35</v>
      </c>
      <c r="O147" s="1116" t="s">
        <v>35</v>
      </c>
      <c r="P147" s="1116" t="s">
        <v>35</v>
      </c>
      <c r="Q147" s="1130" t="s">
        <v>35</v>
      </c>
      <c r="R147" s="1144" t="s">
        <v>35</v>
      </c>
      <c r="S147" s="1116" t="s">
        <v>35</v>
      </c>
      <c r="T147" s="1116" t="s">
        <v>35</v>
      </c>
      <c r="U147" s="1116" t="s">
        <v>35</v>
      </c>
      <c r="V147" s="1116" t="s">
        <v>35</v>
      </c>
      <c r="W147" s="1116" t="s">
        <v>35</v>
      </c>
      <c r="X147" s="1116" t="s">
        <v>35</v>
      </c>
      <c r="Y147" s="1167" t="s">
        <v>35</v>
      </c>
      <c r="Z147" s="1167" t="s">
        <v>35</v>
      </c>
      <c r="AA147" s="1167" t="s">
        <v>35</v>
      </c>
      <c r="AB147" s="2068" t="s">
        <v>35</v>
      </c>
      <c r="AC147" s="2094"/>
      <c r="AD147" s="2094"/>
      <c r="AE147" s="2094"/>
      <c r="AF147" s="2094"/>
      <c r="AG147" s="2094"/>
      <c r="AH147" s="2094"/>
      <c r="AI147" s="2094"/>
      <c r="AJ147" s="2094"/>
      <c r="AK147" s="2094"/>
      <c r="AL147" s="2094"/>
      <c r="AM147" s="2094"/>
      <c r="AN147" s="2094"/>
      <c r="AO147" s="2094"/>
      <c r="AP147" s="2094"/>
      <c r="AQ147" s="2094"/>
      <c r="AR147" s="2094"/>
      <c r="AS147" s="2094"/>
      <c r="AT147" s="2094"/>
      <c r="AU147" s="2094"/>
      <c r="AV147" s="2094"/>
      <c r="AW147" s="2094"/>
      <c r="AX147" s="2094"/>
      <c r="AY147" s="2094"/>
      <c r="AZ147" s="215"/>
      <c r="BA147" s="2476"/>
      <c r="BB147" s="159" t="s">
        <v>67</v>
      </c>
      <c r="BC147" s="1178" t="s">
        <v>35</v>
      </c>
      <c r="BD147" s="1198" t="s">
        <v>35</v>
      </c>
      <c r="BE147" s="1198" t="s">
        <v>35</v>
      </c>
      <c r="BF147" s="1198" t="s">
        <v>35</v>
      </c>
      <c r="BG147" s="1219" t="s">
        <v>35</v>
      </c>
      <c r="BH147" s="1240" t="s">
        <v>35</v>
      </c>
      <c r="BI147" s="1198" t="s">
        <v>35</v>
      </c>
      <c r="BJ147" s="1198" t="s">
        <v>35</v>
      </c>
      <c r="BK147" s="1198" t="s">
        <v>35</v>
      </c>
      <c r="BL147" s="1219" t="s">
        <v>35</v>
      </c>
      <c r="BM147" s="1240" t="s">
        <v>35</v>
      </c>
      <c r="BN147" s="1198" t="s">
        <v>35</v>
      </c>
      <c r="BO147" s="1198" t="s">
        <v>35</v>
      </c>
      <c r="BP147" s="1198" t="s">
        <v>35</v>
      </c>
      <c r="BQ147" s="1219" t="s">
        <v>35</v>
      </c>
      <c r="BR147" s="1240" t="s">
        <v>35</v>
      </c>
      <c r="BS147" s="1198" t="s">
        <v>35</v>
      </c>
      <c r="BT147" s="1198" t="s">
        <v>35</v>
      </c>
      <c r="BU147" s="1198" t="s">
        <v>35</v>
      </c>
      <c r="BV147" s="1198" t="s">
        <v>35</v>
      </c>
      <c r="BW147" s="1198" t="s">
        <v>35</v>
      </c>
      <c r="BX147" s="1198" t="s">
        <v>35</v>
      </c>
      <c r="BY147" s="1259" t="s">
        <v>35</v>
      </c>
      <c r="BZ147" s="1259" t="s">
        <v>35</v>
      </c>
      <c r="CA147" s="1259" t="s">
        <v>35</v>
      </c>
      <c r="CB147" s="1259" t="s">
        <v>35</v>
      </c>
      <c r="CC147" s="2114"/>
      <c r="CD147" s="2114"/>
      <c r="CE147" s="2114"/>
      <c r="CF147" s="2114"/>
      <c r="CG147" s="2114"/>
      <c r="CH147" s="2114"/>
      <c r="CI147" s="2114"/>
      <c r="CJ147" s="2114"/>
      <c r="CK147" s="2114"/>
      <c r="CL147" s="2114"/>
      <c r="CM147" s="2114"/>
      <c r="CN147" s="2114"/>
      <c r="CO147" s="2114"/>
      <c r="CP147" s="2114"/>
      <c r="CQ147" s="2114"/>
      <c r="CR147" s="2114"/>
      <c r="CS147" s="2114"/>
      <c r="CT147" s="2114"/>
      <c r="CU147" s="2114"/>
      <c r="CV147" s="2114"/>
      <c r="CW147" s="2114"/>
      <c r="CX147" s="2114"/>
      <c r="CY147" s="2114"/>
      <c r="CZ147" s="2114"/>
    </row>
    <row r="148" s="130" customFormat="true" ht="15" customHeight="true" x14ac:dyDescent="0.2">
      <c r="A148" s="2422" t="s">
        <v>108</v>
      </c>
      <c r="B148" s="252" t="s">
        <v>49</v>
      </c>
      <c r="C148" s="728">
        <v>8.278401264607103</v>
      </c>
      <c r="D148" s="729">
        <v>13.866098657133122</v>
      </c>
      <c r="E148" s="729">
        <v>31.948399987754751</v>
      </c>
      <c r="F148" s="729">
        <v>47.280664091126681</v>
      </c>
      <c r="G148" s="800">
        <v>33.396071701547754</v>
      </c>
      <c r="H148" s="784">
        <v>44.910424379608543</v>
      </c>
      <c r="I148" s="729">
        <v>53.918207972470597</v>
      </c>
      <c r="J148" s="729">
        <v>51.925700453140379</v>
      </c>
      <c r="K148" s="729">
        <v>45.830340757305564</v>
      </c>
      <c r="L148" s="752">
        <v>20.565717511732561</v>
      </c>
      <c r="M148" s="767">
        <v>6.272698945572988</v>
      </c>
      <c r="N148" s="729">
        <v>10.397836017711771</v>
      </c>
      <c r="O148" s="729">
        <v>11.315487141612461</v>
      </c>
      <c r="P148" s="729">
        <v>18.939800583953833</v>
      </c>
      <c r="Q148" s="800">
        <v>32.680543005940002</v>
      </c>
      <c r="R148" s="784">
        <v>36.397156315152536</v>
      </c>
      <c r="S148" s="729">
        <v>24.149165812960931</v>
      </c>
      <c r="T148" s="729">
        <v>76.44556987551826</v>
      </c>
      <c r="U148" s="729">
        <v>13.408529752354998</v>
      </c>
      <c r="V148" s="729">
        <v>9.5805538748744787</v>
      </c>
      <c r="W148" s="729">
        <v>16.197784641761544</v>
      </c>
      <c r="X148" s="729">
        <v>22.217766764042473</v>
      </c>
      <c r="Y148" s="730">
        <v>20.603369355215712</v>
      </c>
      <c r="Z148" s="730">
        <v>21.29588358173902</v>
      </c>
      <c r="AA148" s="730">
        <v>14.692010105417358</v>
      </c>
      <c r="AB148" s="2069">
        <v>14.82639466075312</v>
      </c>
      <c r="AC148" s="2095"/>
      <c r="AD148" s="2095"/>
      <c r="AE148" s="2095"/>
      <c r="AF148" s="2095"/>
      <c r="AG148" s="2095"/>
      <c r="AH148" s="2095"/>
      <c r="AI148" s="2095"/>
      <c r="AJ148" s="2095"/>
      <c r="AK148" s="2095"/>
      <c r="AL148" s="2095"/>
      <c r="AM148" s="2095"/>
      <c r="AN148" s="2095"/>
      <c r="AO148" s="2095"/>
      <c r="AP148" s="2095"/>
      <c r="AQ148" s="2095"/>
      <c r="AR148" s="2095"/>
      <c r="AS148" s="2095"/>
      <c r="AT148" s="2095"/>
      <c r="AU148" s="2095"/>
      <c r="AV148" s="2095"/>
      <c r="AW148" s="2095"/>
      <c r="AX148" s="2095"/>
      <c r="AY148" s="2095"/>
      <c r="AZ148" s="215"/>
      <c r="BA148" s="2476" t="s">
        <v>108</v>
      </c>
      <c r="BB148" s="159" t="s">
        <v>49</v>
      </c>
      <c r="BC148" s="1178" t="s">
        <v>35</v>
      </c>
      <c r="BD148" s="1198" t="s">
        <v>35</v>
      </c>
      <c r="BE148" s="1198" t="s">
        <v>35</v>
      </c>
      <c r="BF148" s="1198" t="s">
        <v>35</v>
      </c>
      <c r="BG148" s="1219" t="s">
        <v>35</v>
      </c>
      <c r="BH148" s="1240" t="s">
        <v>35</v>
      </c>
      <c r="BI148" s="1198" t="s">
        <v>35</v>
      </c>
      <c r="BJ148" s="1198" t="s">
        <v>35</v>
      </c>
      <c r="BK148" s="1198" t="s">
        <v>35</v>
      </c>
      <c r="BL148" s="1219" t="s">
        <v>35</v>
      </c>
      <c r="BM148" s="1240" t="s">
        <v>35</v>
      </c>
      <c r="BN148" s="1198" t="s">
        <v>35</v>
      </c>
      <c r="BO148" s="1198" t="s">
        <v>35</v>
      </c>
      <c r="BP148" s="1198" t="s">
        <v>35</v>
      </c>
      <c r="BQ148" s="1219" t="s">
        <v>35</v>
      </c>
      <c r="BR148" s="1240" t="s">
        <v>35</v>
      </c>
      <c r="BS148" s="1198" t="s">
        <v>35</v>
      </c>
      <c r="BT148" s="1198" t="s">
        <v>35</v>
      </c>
      <c r="BU148" s="1198" t="s">
        <v>35</v>
      </c>
      <c r="BV148" s="1198" t="s">
        <v>35</v>
      </c>
      <c r="BW148" s="1198" t="s">
        <v>35</v>
      </c>
      <c r="BX148" s="1198" t="s">
        <v>35</v>
      </c>
      <c r="BY148" s="1259" t="s">
        <v>35</v>
      </c>
      <c r="BZ148" s="1259" t="s">
        <v>35</v>
      </c>
      <c r="CA148" s="1259" t="s">
        <v>35</v>
      </c>
      <c r="CB148" s="1259" t="s">
        <v>35</v>
      </c>
      <c r="CC148" s="2114"/>
      <c r="CD148" s="2114"/>
      <c r="CE148" s="2114"/>
      <c r="CF148" s="2114"/>
      <c r="CG148" s="2114"/>
      <c r="CH148" s="2114"/>
      <c r="CI148" s="2114"/>
      <c r="CJ148" s="2114"/>
      <c r="CK148" s="2114"/>
      <c r="CL148" s="2114"/>
      <c r="CM148" s="2114"/>
      <c r="CN148" s="2114"/>
      <c r="CO148" s="2114"/>
      <c r="CP148" s="2114"/>
      <c r="CQ148" s="2114"/>
      <c r="CR148" s="2114"/>
      <c r="CS148" s="2114"/>
      <c r="CT148" s="2114"/>
      <c r="CU148" s="2114"/>
      <c r="CV148" s="2114"/>
      <c r="CW148" s="2114"/>
      <c r="CX148" s="2114"/>
      <c r="CY148" s="2114"/>
      <c r="CZ148" s="2114"/>
    </row>
    <row r="149" s="130" customFormat="true" ht="15" customHeight="true" x14ac:dyDescent="0.2">
      <c r="A149" s="2422"/>
      <c r="B149" s="252" t="s">
        <v>48</v>
      </c>
      <c r="C149" s="728">
        <v>11.297620015104812</v>
      </c>
      <c r="D149" s="729">
        <v>12.470651861115083</v>
      </c>
      <c r="E149" s="729">
        <v>21.515112233459092</v>
      </c>
      <c r="F149" s="729">
        <v>31.589824164364572</v>
      </c>
      <c r="G149" s="800">
        <v>61.824482727338129</v>
      </c>
      <c r="H149" s="784">
        <v>13.730521177929186</v>
      </c>
      <c r="I149" s="729">
        <v>22.04517730175904</v>
      </c>
      <c r="J149" s="729">
        <v>33.593329673231494</v>
      </c>
      <c r="K149" s="729">
        <v>47.601598890266636</v>
      </c>
      <c r="L149" s="752">
        <v>76.902508660574242</v>
      </c>
      <c r="M149" s="767">
        <v>11.688488236662581</v>
      </c>
      <c r="N149" s="729">
        <v>10.355816140166811</v>
      </c>
      <c r="O149" s="729">
        <v>13.165336095518407</v>
      </c>
      <c r="P149" s="729">
        <v>22.699011788194618</v>
      </c>
      <c r="Q149" s="800">
        <v>43.877604948822309</v>
      </c>
      <c r="R149" s="784">
        <v>36.370353968526828</v>
      </c>
      <c r="S149" s="729">
        <v>18.46358089382624</v>
      </c>
      <c r="T149" s="729">
        <v>4.3927672437282421</v>
      </c>
      <c r="U149" s="729">
        <v>19.960996084645288</v>
      </c>
      <c r="V149" s="729">
        <v>13.366851290779927</v>
      </c>
      <c r="W149" s="729">
        <v>24.910120943729112</v>
      </c>
      <c r="X149" s="729">
        <v>29.035477386001496</v>
      </c>
      <c r="Y149" s="730">
        <v>23.03109439420324</v>
      </c>
      <c r="Z149" s="730">
        <v>25.035442080421895</v>
      </c>
      <c r="AA149" s="730">
        <v>32.264149046654659</v>
      </c>
      <c r="AB149" s="2069">
        <v>30.574962699469459</v>
      </c>
      <c r="AC149" s="2095"/>
      <c r="AD149" s="2095"/>
      <c r="AE149" s="2095"/>
      <c r="AF149" s="2095"/>
      <c r="AG149" s="2095"/>
      <c r="AH149" s="2095"/>
      <c r="AI149" s="2095"/>
      <c r="AJ149" s="2095"/>
      <c r="AK149" s="2095"/>
      <c r="AL149" s="2095"/>
      <c r="AM149" s="2095"/>
      <c r="AN149" s="2095"/>
      <c r="AO149" s="2095"/>
      <c r="AP149" s="2095"/>
      <c r="AQ149" s="2095"/>
      <c r="AR149" s="2095"/>
      <c r="AS149" s="2095"/>
      <c r="AT149" s="2095"/>
      <c r="AU149" s="2095"/>
      <c r="AV149" s="2095"/>
      <c r="AW149" s="2095"/>
      <c r="AX149" s="2095"/>
      <c r="AY149" s="2095"/>
      <c r="AZ149" s="215"/>
      <c r="BA149" s="2476"/>
      <c r="BB149" s="159" t="s">
        <v>48</v>
      </c>
      <c r="BC149" s="1178" t="s">
        <v>35</v>
      </c>
      <c r="BD149" s="1198" t="s">
        <v>35</v>
      </c>
      <c r="BE149" s="1198" t="s">
        <v>35</v>
      </c>
      <c r="BF149" s="1198" t="s">
        <v>35</v>
      </c>
      <c r="BG149" s="1219" t="s">
        <v>35</v>
      </c>
      <c r="BH149" s="1240" t="s">
        <v>35</v>
      </c>
      <c r="BI149" s="1198" t="s">
        <v>35</v>
      </c>
      <c r="BJ149" s="1198" t="s">
        <v>35</v>
      </c>
      <c r="BK149" s="1198" t="s">
        <v>35</v>
      </c>
      <c r="BL149" s="1219" t="s">
        <v>35</v>
      </c>
      <c r="BM149" s="1240" t="s">
        <v>35</v>
      </c>
      <c r="BN149" s="1198" t="s">
        <v>35</v>
      </c>
      <c r="BO149" s="1198" t="s">
        <v>35</v>
      </c>
      <c r="BP149" s="1198" t="s">
        <v>35</v>
      </c>
      <c r="BQ149" s="1219" t="s">
        <v>35</v>
      </c>
      <c r="BR149" s="1240" t="s">
        <v>35</v>
      </c>
      <c r="BS149" s="1198" t="s">
        <v>35</v>
      </c>
      <c r="BT149" s="1198" t="s">
        <v>35</v>
      </c>
      <c r="BU149" s="1198" t="s">
        <v>35</v>
      </c>
      <c r="BV149" s="1198" t="s">
        <v>35</v>
      </c>
      <c r="BW149" s="1198" t="s">
        <v>35</v>
      </c>
      <c r="BX149" s="1198" t="s">
        <v>35</v>
      </c>
      <c r="BY149" s="1259" t="s">
        <v>35</v>
      </c>
      <c r="BZ149" s="1259" t="s">
        <v>35</v>
      </c>
      <c r="CA149" s="1259" t="s">
        <v>35</v>
      </c>
      <c r="CB149" s="1259" t="s">
        <v>35</v>
      </c>
      <c r="CC149" s="2114"/>
      <c r="CD149" s="2114"/>
      <c r="CE149" s="2114"/>
      <c r="CF149" s="2114"/>
      <c r="CG149" s="2114"/>
      <c r="CH149" s="2114"/>
      <c r="CI149" s="2114"/>
      <c r="CJ149" s="2114"/>
      <c r="CK149" s="2114"/>
      <c r="CL149" s="2114"/>
      <c r="CM149" s="2114"/>
      <c r="CN149" s="2114"/>
      <c r="CO149" s="2114"/>
      <c r="CP149" s="2114"/>
      <c r="CQ149" s="2114"/>
      <c r="CR149" s="2114"/>
      <c r="CS149" s="2114"/>
      <c r="CT149" s="2114"/>
      <c r="CU149" s="2114"/>
      <c r="CV149" s="2114"/>
      <c r="CW149" s="2114"/>
      <c r="CX149" s="2114"/>
      <c r="CY149" s="2114"/>
      <c r="CZ149" s="2114"/>
    </row>
    <row r="150" s="130" customFormat="true" ht="15" customHeight="true" x14ac:dyDescent="0.2">
      <c r="A150" s="2422"/>
      <c r="B150" s="252" t="s">
        <v>110</v>
      </c>
      <c r="C150" s="728">
        <v>80.423978720287863</v>
      </c>
      <c r="D150" s="729">
        <v>73.663249481751919</v>
      </c>
      <c r="E150" s="729">
        <v>46.536487778785698</v>
      </c>
      <c r="F150" s="729">
        <v>21.129511744508541</v>
      </c>
      <c r="G150" s="800">
        <v>4.7794455711138388</v>
      </c>
      <c r="H150" s="784">
        <v>41.359054442462146</v>
      </c>
      <c r="I150" s="729">
        <v>24.036614725770381</v>
      </c>
      <c r="J150" s="729">
        <v>14.480969873627933</v>
      </c>
      <c r="K150" s="729">
        <v>6.5680603524278487</v>
      </c>
      <c r="L150" s="752">
        <v>2.5317738276932382</v>
      </c>
      <c r="M150" s="767">
        <v>82.03881281776448</v>
      </c>
      <c r="N150" s="729">
        <v>79.246347842121594</v>
      </c>
      <c r="O150" s="729">
        <v>75.519176762869094</v>
      </c>
      <c r="P150" s="729">
        <v>58.361187627851464</v>
      </c>
      <c r="Q150" s="800">
        <v>23.441852045237756</v>
      </c>
      <c r="R150" s="784">
        <v>27.232489716320448</v>
      </c>
      <c r="S150" s="729">
        <v>57.387253293212893</v>
      </c>
      <c r="T150" s="729">
        <v>19.161662880753397</v>
      </c>
      <c r="U150" s="729">
        <v>66.630474162999903</v>
      </c>
      <c r="V150" s="729">
        <v>77.05259483434574</v>
      </c>
      <c r="W150" s="729">
        <v>58.892094414509565</v>
      </c>
      <c r="X150" s="729">
        <v>48.746755849956081</v>
      </c>
      <c r="Y150" s="730">
        <v>56.365536250580696</v>
      </c>
      <c r="Z150" s="730">
        <v>53.668674337839228</v>
      </c>
      <c r="AA150" s="730">
        <v>53.043840847927811</v>
      </c>
      <c r="AB150" s="2069">
        <v>54.598642639777509</v>
      </c>
      <c r="AC150" s="2095"/>
      <c r="AD150" s="2095"/>
      <c r="AE150" s="2095"/>
      <c r="AF150" s="2095"/>
      <c r="AG150" s="2095"/>
      <c r="AH150" s="2095"/>
      <c r="AI150" s="2095"/>
      <c r="AJ150" s="2095"/>
      <c r="AK150" s="2095"/>
      <c r="AL150" s="2095"/>
      <c r="AM150" s="2095"/>
      <c r="AN150" s="2095"/>
      <c r="AO150" s="2095"/>
      <c r="AP150" s="2095"/>
      <c r="AQ150" s="2095"/>
      <c r="AR150" s="2095"/>
      <c r="AS150" s="2095"/>
      <c r="AT150" s="2095"/>
      <c r="AU150" s="2095"/>
      <c r="AV150" s="2095"/>
      <c r="AW150" s="2095"/>
      <c r="AX150" s="2095"/>
      <c r="AY150" s="2095"/>
      <c r="AZ150" s="215"/>
      <c r="BA150" s="2476"/>
      <c r="BB150" s="159" t="s">
        <v>110</v>
      </c>
      <c r="BC150" s="1178" t="s">
        <v>35</v>
      </c>
      <c r="BD150" s="1198" t="s">
        <v>35</v>
      </c>
      <c r="BE150" s="1198" t="s">
        <v>35</v>
      </c>
      <c r="BF150" s="1198" t="s">
        <v>35</v>
      </c>
      <c r="BG150" s="1219" t="s">
        <v>35</v>
      </c>
      <c r="BH150" s="1240" t="s">
        <v>35</v>
      </c>
      <c r="BI150" s="1198" t="s">
        <v>35</v>
      </c>
      <c r="BJ150" s="1198" t="s">
        <v>35</v>
      </c>
      <c r="BK150" s="1198" t="s">
        <v>35</v>
      </c>
      <c r="BL150" s="1219" t="s">
        <v>35</v>
      </c>
      <c r="BM150" s="1240" t="s">
        <v>35</v>
      </c>
      <c r="BN150" s="1198" t="s">
        <v>35</v>
      </c>
      <c r="BO150" s="1198" t="s">
        <v>35</v>
      </c>
      <c r="BP150" s="1198" t="s">
        <v>35</v>
      </c>
      <c r="BQ150" s="1219" t="s">
        <v>35</v>
      </c>
      <c r="BR150" s="1240" t="s">
        <v>35</v>
      </c>
      <c r="BS150" s="1198" t="s">
        <v>35</v>
      </c>
      <c r="BT150" s="1198" t="s">
        <v>35</v>
      </c>
      <c r="BU150" s="1198" t="s">
        <v>35</v>
      </c>
      <c r="BV150" s="1198" t="s">
        <v>35</v>
      </c>
      <c r="BW150" s="1198" t="s">
        <v>35</v>
      </c>
      <c r="BX150" s="1198" t="s">
        <v>35</v>
      </c>
      <c r="BY150" s="1259" t="s">
        <v>35</v>
      </c>
      <c r="BZ150" s="1259" t="s">
        <v>35</v>
      </c>
      <c r="CA150" s="1259" t="s">
        <v>35</v>
      </c>
      <c r="CB150" s="1259" t="s">
        <v>35</v>
      </c>
      <c r="CC150" s="2114"/>
      <c r="CD150" s="2114"/>
      <c r="CE150" s="2114"/>
      <c r="CF150" s="2114"/>
      <c r="CG150" s="2114"/>
      <c r="CH150" s="2114"/>
      <c r="CI150" s="2114"/>
      <c r="CJ150" s="2114"/>
      <c r="CK150" s="2114"/>
      <c r="CL150" s="2114"/>
      <c r="CM150" s="2114"/>
      <c r="CN150" s="2114"/>
      <c r="CO150" s="2114"/>
      <c r="CP150" s="2114"/>
      <c r="CQ150" s="2114"/>
      <c r="CR150" s="2114"/>
      <c r="CS150" s="2114"/>
      <c r="CT150" s="2114"/>
      <c r="CU150" s="2114"/>
      <c r="CV150" s="2114"/>
      <c r="CW150" s="2114"/>
      <c r="CX150" s="2114"/>
      <c r="CY150" s="2114"/>
      <c r="CZ150" s="2114"/>
    </row>
    <row r="151" s="130" customFormat="true" ht="15" customHeight="true" x14ac:dyDescent="0.2">
      <c r="A151" s="2422" t="s">
        <v>109</v>
      </c>
      <c r="B151" s="252" t="s">
        <v>49</v>
      </c>
      <c r="C151" s="728">
        <v>31.177130120052503</v>
      </c>
      <c r="D151" s="729">
        <v>42.365681165260945</v>
      </c>
      <c r="E151" s="729">
        <v>55.349008452026069</v>
      </c>
      <c r="F151" s="729">
        <v>60.400107123469503</v>
      </c>
      <c r="G151" s="800">
        <v>35.760682315475918</v>
      </c>
      <c r="H151" s="784">
        <v>71.550899992789098</v>
      </c>
      <c r="I151" s="729">
        <v>70.926697305069766</v>
      </c>
      <c r="J151" s="729">
        <v>61.95347770836814</v>
      </c>
      <c r="K151" s="729">
        <v>49.429810552772793</v>
      </c>
      <c r="L151" s="752">
        <v>21.543024586206982</v>
      </c>
      <c r="M151" s="767">
        <v>26.448829369851246</v>
      </c>
      <c r="N151" s="729">
        <v>36.720474505437075</v>
      </c>
      <c r="O151" s="729">
        <v>38.620607412657741</v>
      </c>
      <c r="P151" s="729">
        <v>41.982064471627368</v>
      </c>
      <c r="Q151" s="800">
        <v>43.006880003371641</v>
      </c>
      <c r="R151" s="784">
        <v>50.393830653805416</v>
      </c>
      <c r="S151" s="729">
        <v>51.181933427821861</v>
      </c>
      <c r="T151" s="729">
        <v>93.671920197059848</v>
      </c>
      <c r="U151" s="729">
        <v>32.664113002254446</v>
      </c>
      <c r="V151" s="729">
        <v>30.041089129777674</v>
      </c>
      <c r="W151" s="729">
        <v>34.868253064741154</v>
      </c>
      <c r="X151" s="729">
        <v>42.189267258366172</v>
      </c>
      <c r="Y151" s="730">
        <v>38.650974521653247</v>
      </c>
      <c r="Z151" s="730">
        <v>42.701736787446706</v>
      </c>
      <c r="AA151" s="730">
        <v>30.498017428835201</v>
      </c>
      <c r="AB151" s="2069">
        <v>28.670933054297286</v>
      </c>
      <c r="AC151" s="2095"/>
      <c r="AD151" s="2095"/>
      <c r="AE151" s="2095"/>
      <c r="AF151" s="2095"/>
      <c r="AG151" s="2095"/>
      <c r="AH151" s="2095"/>
      <c r="AI151" s="2095"/>
      <c r="AJ151" s="2095"/>
      <c r="AK151" s="2095"/>
      <c r="AL151" s="2095"/>
      <c r="AM151" s="2095"/>
      <c r="AN151" s="2095"/>
      <c r="AO151" s="2095"/>
      <c r="AP151" s="2095"/>
      <c r="AQ151" s="2095"/>
      <c r="AR151" s="2095"/>
      <c r="AS151" s="2095"/>
      <c r="AT151" s="2095"/>
      <c r="AU151" s="2095"/>
      <c r="AV151" s="2095"/>
      <c r="AW151" s="2095"/>
      <c r="AX151" s="2095"/>
      <c r="AY151" s="2095"/>
      <c r="AZ151" s="215"/>
      <c r="BA151" s="2476" t="s">
        <v>109</v>
      </c>
      <c r="BB151" s="159" t="s">
        <v>49</v>
      </c>
      <c r="BC151" s="1178" t="s">
        <v>35</v>
      </c>
      <c r="BD151" s="1198" t="s">
        <v>35</v>
      </c>
      <c r="BE151" s="1198" t="s">
        <v>35</v>
      </c>
      <c r="BF151" s="1198" t="s">
        <v>35</v>
      </c>
      <c r="BG151" s="1219" t="s">
        <v>35</v>
      </c>
      <c r="BH151" s="1240" t="s">
        <v>35</v>
      </c>
      <c r="BI151" s="1198" t="s">
        <v>35</v>
      </c>
      <c r="BJ151" s="1198" t="s">
        <v>35</v>
      </c>
      <c r="BK151" s="1198" t="s">
        <v>35</v>
      </c>
      <c r="BL151" s="1219" t="s">
        <v>35</v>
      </c>
      <c r="BM151" s="1240" t="s">
        <v>35</v>
      </c>
      <c r="BN151" s="1198" t="s">
        <v>35</v>
      </c>
      <c r="BO151" s="1198" t="s">
        <v>35</v>
      </c>
      <c r="BP151" s="1198" t="s">
        <v>35</v>
      </c>
      <c r="BQ151" s="1219" t="s">
        <v>35</v>
      </c>
      <c r="BR151" s="1240" t="s">
        <v>35</v>
      </c>
      <c r="BS151" s="1198" t="s">
        <v>35</v>
      </c>
      <c r="BT151" s="1198" t="s">
        <v>35</v>
      </c>
      <c r="BU151" s="1198" t="s">
        <v>35</v>
      </c>
      <c r="BV151" s="1198" t="s">
        <v>35</v>
      </c>
      <c r="BW151" s="1198" t="s">
        <v>35</v>
      </c>
      <c r="BX151" s="1198" t="s">
        <v>35</v>
      </c>
      <c r="BY151" s="1259" t="s">
        <v>35</v>
      </c>
      <c r="BZ151" s="1259" t="s">
        <v>35</v>
      </c>
      <c r="CA151" s="1259" t="s">
        <v>35</v>
      </c>
      <c r="CB151" s="1259" t="s">
        <v>35</v>
      </c>
      <c r="CC151" s="2114"/>
      <c r="CD151" s="2114"/>
      <c r="CE151" s="2114"/>
      <c r="CF151" s="2114"/>
      <c r="CG151" s="2114"/>
      <c r="CH151" s="2114"/>
      <c r="CI151" s="2114"/>
      <c r="CJ151" s="2114"/>
      <c r="CK151" s="2114"/>
      <c r="CL151" s="2114"/>
      <c r="CM151" s="2114"/>
      <c r="CN151" s="2114"/>
      <c r="CO151" s="2114"/>
      <c r="CP151" s="2114"/>
      <c r="CQ151" s="2114"/>
      <c r="CR151" s="2114"/>
      <c r="CS151" s="2114"/>
      <c r="CT151" s="2114"/>
      <c r="CU151" s="2114"/>
      <c r="CV151" s="2114"/>
      <c r="CW151" s="2114"/>
      <c r="CX151" s="2114"/>
      <c r="CY151" s="2114"/>
      <c r="CZ151" s="2114"/>
    </row>
    <row r="152" s="130" customFormat="true" ht="15" customHeight="true" x14ac:dyDescent="0.2">
      <c r="A152" s="2633"/>
      <c r="B152" s="1346" t="s">
        <v>48</v>
      </c>
      <c r="C152" s="731">
        <v>68.822869879947589</v>
      </c>
      <c r="D152" s="732">
        <v>57.634318834738849</v>
      </c>
      <c r="E152" s="732">
        <v>44.649151892717605</v>
      </c>
      <c r="F152" s="732">
        <v>39.599892876530454</v>
      </c>
      <c r="G152" s="801">
        <v>64.121823571710152</v>
      </c>
      <c r="H152" s="785">
        <v>28.449100007210859</v>
      </c>
      <c r="I152" s="732">
        <v>29.073302694930248</v>
      </c>
      <c r="J152" s="732">
        <v>38.04652229163176</v>
      </c>
      <c r="K152" s="732">
        <v>50.570189447227222</v>
      </c>
      <c r="L152" s="753">
        <v>78.165744519296894</v>
      </c>
      <c r="M152" s="768">
        <v>73.551170630148732</v>
      </c>
      <c r="N152" s="732">
        <v>63.279525494563018</v>
      </c>
      <c r="O152" s="732">
        <v>61.379392587342409</v>
      </c>
      <c r="P152" s="732">
        <v>58.017935528372711</v>
      </c>
      <c r="Q152" s="801">
        <v>56.990517771479468</v>
      </c>
      <c r="R152" s="785">
        <v>49.529342542641572</v>
      </c>
      <c r="S152" s="732">
        <v>48.818066572178118</v>
      </c>
      <c r="T152" s="732">
        <v>6.3188598990974842</v>
      </c>
      <c r="U152" s="732">
        <v>67.33588699774559</v>
      </c>
      <c r="V152" s="732">
        <v>69.95891087022234</v>
      </c>
      <c r="W152" s="732">
        <v>65.131746935258974</v>
      </c>
      <c r="X152" s="732">
        <v>57.810732741633963</v>
      </c>
      <c r="Y152" s="733">
        <v>61.34902547834642</v>
      </c>
      <c r="Z152" s="733">
        <v>57.29826321255306</v>
      </c>
      <c r="AA152" s="733">
        <v>69.50198257116476</v>
      </c>
      <c r="AB152" s="2070">
        <v>71.329066945702763</v>
      </c>
      <c r="AC152" s="2096"/>
      <c r="AD152" s="2096"/>
      <c r="AE152" s="2096"/>
      <c r="AF152" s="2096"/>
      <c r="AG152" s="2096"/>
      <c r="AH152" s="2096"/>
      <c r="AI152" s="2096"/>
      <c r="AJ152" s="2096"/>
      <c r="AK152" s="2096"/>
      <c r="AL152" s="2096"/>
      <c r="AM152" s="2096"/>
      <c r="AN152" s="2096"/>
      <c r="AO152" s="2096"/>
      <c r="AP152" s="2096"/>
      <c r="AQ152" s="2096"/>
      <c r="AR152" s="2096"/>
      <c r="AS152" s="2096"/>
      <c r="AT152" s="2096"/>
      <c r="AU152" s="2096"/>
      <c r="AV152" s="2096"/>
      <c r="AW152" s="2096"/>
      <c r="AX152" s="2096"/>
      <c r="AY152" s="2096"/>
      <c r="AZ152" s="215"/>
      <c r="BA152" s="2478"/>
      <c r="BB152" s="235" t="s">
        <v>48</v>
      </c>
      <c r="BC152" s="1179" t="s">
        <v>35</v>
      </c>
      <c r="BD152" s="1199" t="s">
        <v>35</v>
      </c>
      <c r="BE152" s="1199" t="s">
        <v>35</v>
      </c>
      <c r="BF152" s="1199" t="s">
        <v>35</v>
      </c>
      <c r="BG152" s="1220" t="s">
        <v>35</v>
      </c>
      <c r="BH152" s="1241" t="s">
        <v>35</v>
      </c>
      <c r="BI152" s="1199" t="s">
        <v>35</v>
      </c>
      <c r="BJ152" s="1199" t="s">
        <v>35</v>
      </c>
      <c r="BK152" s="1199" t="s">
        <v>35</v>
      </c>
      <c r="BL152" s="1220" t="s">
        <v>35</v>
      </c>
      <c r="BM152" s="1241" t="s">
        <v>35</v>
      </c>
      <c r="BN152" s="1199" t="s">
        <v>35</v>
      </c>
      <c r="BO152" s="1199" t="s">
        <v>35</v>
      </c>
      <c r="BP152" s="1199" t="s">
        <v>35</v>
      </c>
      <c r="BQ152" s="1220" t="s">
        <v>35</v>
      </c>
      <c r="BR152" s="1241" t="s">
        <v>35</v>
      </c>
      <c r="BS152" s="1199" t="s">
        <v>35</v>
      </c>
      <c r="BT152" s="1199" t="s">
        <v>35</v>
      </c>
      <c r="BU152" s="1199" t="s">
        <v>35</v>
      </c>
      <c r="BV152" s="1199" t="s">
        <v>35</v>
      </c>
      <c r="BW152" s="1199" t="s">
        <v>35</v>
      </c>
      <c r="BX152" s="1199" t="s">
        <v>35</v>
      </c>
      <c r="BY152" s="1260" t="s">
        <v>35</v>
      </c>
      <c r="BZ152" s="1260" t="s">
        <v>35</v>
      </c>
      <c r="CA152" s="1260" t="s">
        <v>35</v>
      </c>
      <c r="CB152" s="1260" t="s">
        <v>35</v>
      </c>
      <c r="CC152" s="2115"/>
      <c r="CD152" s="2115"/>
      <c r="CE152" s="2115"/>
      <c r="CF152" s="2115"/>
      <c r="CG152" s="2115"/>
      <c r="CH152" s="2115"/>
      <c r="CI152" s="2115"/>
      <c r="CJ152" s="2115"/>
      <c r="CK152" s="2115"/>
      <c r="CL152" s="2115"/>
      <c r="CM152" s="2115"/>
      <c r="CN152" s="2115"/>
      <c r="CO152" s="2115"/>
      <c r="CP152" s="2115"/>
      <c r="CQ152" s="2115"/>
      <c r="CR152" s="2115"/>
      <c r="CS152" s="2115"/>
      <c r="CT152" s="2115"/>
      <c r="CU152" s="2115"/>
      <c r="CV152" s="2115"/>
      <c r="CW152" s="2115"/>
      <c r="CX152" s="2115"/>
      <c r="CY152" s="2115"/>
      <c r="CZ152" s="2115"/>
    </row>
    <row r="153" s="399" customFormat="true" ht="15" customHeight="true" x14ac:dyDescent="0.2">
      <c r="A153" s="2639" t="s">
        <v>62</v>
      </c>
      <c r="B153" s="1733" t="s">
        <v>359</v>
      </c>
      <c r="C153" s="1653">
        <v>0</v>
      </c>
      <c r="D153" s="1654">
        <v>0</v>
      </c>
      <c r="E153" s="1654">
        <v>0.15374984229996022</v>
      </c>
      <c r="F153" s="1654">
        <v>0.46079823723500629</v>
      </c>
      <c r="G153" s="1655">
        <v>4.589081468878577</v>
      </c>
      <c r="H153" s="1656">
        <v>0.17706107189096293</v>
      </c>
      <c r="I153" s="1654">
        <v>1.0307200829890804</v>
      </c>
      <c r="J153" s="1654">
        <v>0.2481872731988628</v>
      </c>
      <c r="K153" s="1654">
        <v>1.8155217003188882</v>
      </c>
      <c r="L153" s="1657">
        <v>6.8970088722757987</v>
      </c>
      <c r="M153" s="1658">
        <v>0</v>
      </c>
      <c r="N153" s="1654">
        <v>0</v>
      </c>
      <c r="O153" s="1654">
        <v>0</v>
      </c>
      <c r="P153" s="1654">
        <v>0</v>
      </c>
      <c r="Q153" s="1655">
        <v>1.8861254970008445</v>
      </c>
      <c r="R153" s="1656">
        <v>2.7455208580074317</v>
      </c>
      <c r="S153" s="1654">
        <v>0</v>
      </c>
      <c r="T153" s="1654">
        <v>5.45646614415927E-2</v>
      </c>
      <c r="U153" s="1654">
        <v>0</v>
      </c>
      <c r="V153" s="1654">
        <v>7.3117668754641721E-2</v>
      </c>
      <c r="W153" s="1654">
        <v>0</v>
      </c>
      <c r="X153" s="1654">
        <v>0.28192898324193455</v>
      </c>
      <c r="Y153" s="1654">
        <v>0.10862602650757618</v>
      </c>
      <c r="Z153" s="1654">
        <v>0</v>
      </c>
      <c r="AA153" s="1654">
        <v>0.17345520152475272</v>
      </c>
      <c r="AB153" s="2206">
        <v>0.22031632799797241</v>
      </c>
      <c r="AC153" s="615"/>
      <c r="AD153" s="615"/>
      <c r="AE153" s="615"/>
      <c r="AF153" s="615"/>
      <c r="AG153" s="615"/>
      <c r="AH153" s="615"/>
      <c r="AI153" s="615"/>
      <c r="AJ153" s="615"/>
      <c r="AK153" s="615"/>
      <c r="AL153" s="615"/>
      <c r="AM153" s="615"/>
      <c r="AN153" s="615"/>
      <c r="AO153" s="615"/>
      <c r="AP153" s="615"/>
      <c r="AQ153" s="615"/>
      <c r="AR153" s="615"/>
      <c r="AS153" s="615"/>
      <c r="AT153" s="615"/>
      <c r="AU153" s="615"/>
      <c r="AV153" s="615"/>
      <c r="AW153" s="615"/>
      <c r="AX153" s="615"/>
      <c r="AY153" s="615"/>
      <c r="AZ153" s="216"/>
      <c r="BA153" s="2695" t="s">
        <v>62</v>
      </c>
      <c r="BB153" s="234" t="s">
        <v>359</v>
      </c>
      <c r="BC153" s="339">
        <v>0</v>
      </c>
      <c r="BD153" s="305">
        <v>0</v>
      </c>
      <c r="BE153" s="305">
        <v>18.047736</v>
      </c>
      <c r="BF153" s="305">
        <v>54.088076000000001</v>
      </c>
      <c r="BG153" s="340">
        <v>539.04150200000015</v>
      </c>
      <c r="BH153" s="351">
        <v>8.3171820000000007</v>
      </c>
      <c r="BI153" s="305">
        <v>48.510250999999997</v>
      </c>
      <c r="BJ153" s="305">
        <v>11.688744</v>
      </c>
      <c r="BK153" s="305">
        <v>85.609632999999988</v>
      </c>
      <c r="BL153" s="340">
        <v>324.30357000000009</v>
      </c>
      <c r="BM153" s="351">
        <v>0</v>
      </c>
      <c r="BN153" s="305">
        <v>0</v>
      </c>
      <c r="BO153" s="305">
        <v>0</v>
      </c>
      <c r="BP153" s="305">
        <v>0</v>
      </c>
      <c r="BQ153" s="340">
        <v>132.74793400000001</v>
      </c>
      <c r="BR153" s="351">
        <v>574.87832699999979</v>
      </c>
      <c r="BS153" s="305">
        <v>0</v>
      </c>
      <c r="BT153" s="305">
        <v>1.0399560000000001</v>
      </c>
      <c r="BU153" s="305">
        <v>0</v>
      </c>
      <c r="BV153" s="305">
        <v>1.742334</v>
      </c>
      <c r="BW153" s="305">
        <v>0</v>
      </c>
      <c r="BX153" s="305">
        <v>16.658472</v>
      </c>
      <c r="BY153" s="306">
        <v>2.4160499999999998</v>
      </c>
      <c r="BZ153" s="306">
        <v>0</v>
      </c>
      <c r="CA153" s="306">
        <v>7.7640450000000003</v>
      </c>
      <c r="CB153" s="306">
        <v>6.6781299999999995</v>
      </c>
      <c r="CC153" s="2116"/>
      <c r="CD153" s="2116"/>
      <c r="CE153" s="2116"/>
      <c r="CF153" s="2116"/>
      <c r="CG153" s="2116"/>
      <c r="CH153" s="2116"/>
      <c r="CI153" s="2116"/>
      <c r="CJ153" s="2116"/>
      <c r="CK153" s="2116"/>
      <c r="CL153" s="2116"/>
      <c r="CM153" s="2116"/>
      <c r="CN153" s="2116"/>
      <c r="CO153" s="2116"/>
      <c r="CP153" s="2116"/>
      <c r="CQ153" s="2116"/>
      <c r="CR153" s="2116"/>
      <c r="CS153" s="2116"/>
      <c r="CT153" s="2116"/>
      <c r="CU153" s="2116"/>
      <c r="CV153" s="2116"/>
      <c r="CW153" s="2116"/>
      <c r="CX153" s="2116"/>
      <c r="CY153" s="2116"/>
      <c r="CZ153" s="2116"/>
    </row>
    <row r="154" s="399" customFormat="true" ht="15" customHeight="true" x14ac:dyDescent="0.2">
      <c r="A154" s="2640"/>
      <c r="B154" s="1732" t="s">
        <v>360</v>
      </c>
      <c r="C154" s="1653">
        <v>0.19980982461383695</v>
      </c>
      <c r="D154" s="1654">
        <v>4.0219166497826073E-2</v>
      </c>
      <c r="E154" s="1654">
        <v>0.63175010069990767</v>
      </c>
      <c r="F154" s="1654">
        <v>5.2603398109024084</v>
      </c>
      <c r="G154" s="1655">
        <v>31.773597198016024</v>
      </c>
      <c r="H154" s="1656">
        <v>1.4413162008239053</v>
      </c>
      <c r="I154" s="1654">
        <v>3.2164276896796782</v>
      </c>
      <c r="J154" s="1654">
        <v>9.293551246449578</v>
      </c>
      <c r="K154" s="1654">
        <v>19.556643721753691</v>
      </c>
      <c r="L154" s="1657">
        <v>50.198527842750309</v>
      </c>
      <c r="M154" s="1658">
        <v>0</v>
      </c>
      <c r="N154" s="1654">
        <v>2.3666526671429346E-2</v>
      </c>
      <c r="O154" s="1654">
        <v>7.2220894666551955E-3</v>
      </c>
      <c r="P154" s="1654">
        <v>0.33909481920441176</v>
      </c>
      <c r="Q154" s="1655">
        <v>6.9139419503621413</v>
      </c>
      <c r="R154" s="1656">
        <v>16.06459792486395</v>
      </c>
      <c r="S154" s="1654">
        <v>2.4326109282304671</v>
      </c>
      <c r="T154" s="1654">
        <v>0.95896040377043357</v>
      </c>
      <c r="U154" s="1654">
        <v>0.21650094254879598</v>
      </c>
      <c r="V154" s="1654">
        <v>0.33580074568385992</v>
      </c>
      <c r="W154" s="1654">
        <v>1.0073768663509846</v>
      </c>
      <c r="X154" s="1654">
        <v>6.9063984516736552</v>
      </c>
      <c r="Y154" s="1654">
        <v>0.91784799862749122</v>
      </c>
      <c r="Z154" s="1654">
        <v>2.7511503035467371</v>
      </c>
      <c r="AA154" s="1654">
        <v>5.0616284702706045</v>
      </c>
      <c r="AB154" s="2206">
        <v>2.6972609634136098</v>
      </c>
      <c r="AC154" s="615"/>
      <c r="AD154" s="615"/>
      <c r="AE154" s="615"/>
      <c r="AF154" s="615"/>
      <c r="AG154" s="615"/>
      <c r="AH154" s="615"/>
      <c r="AI154" s="615"/>
      <c r="AJ154" s="615"/>
      <c r="AK154" s="615"/>
      <c r="AL154" s="615"/>
      <c r="AM154" s="615"/>
      <c r="AN154" s="615"/>
      <c r="AO154" s="615"/>
      <c r="AP154" s="615"/>
      <c r="AQ154" s="615"/>
      <c r="AR154" s="615"/>
      <c r="AS154" s="615"/>
      <c r="AT154" s="615"/>
      <c r="AU154" s="615"/>
      <c r="AV154" s="615"/>
      <c r="AW154" s="615"/>
      <c r="AX154" s="615"/>
      <c r="AY154" s="615"/>
      <c r="AZ154" s="216"/>
      <c r="BA154" s="2695"/>
      <c r="BB154" s="159" t="s">
        <v>360</v>
      </c>
      <c r="BC154" s="341">
        <v>23.46744</v>
      </c>
      <c r="BD154" s="307">
        <v>4.7247429999999992</v>
      </c>
      <c r="BE154" s="307">
        <v>74.157208000000011</v>
      </c>
      <c r="BF154" s="307">
        <v>617.45387999999991</v>
      </c>
      <c r="BG154" s="342">
        <v>3732.1820659999985</v>
      </c>
      <c r="BH154" s="352">
        <v>67.703697000000005</v>
      </c>
      <c r="BI154" s="307">
        <v>151.37932900000001</v>
      </c>
      <c r="BJ154" s="307">
        <v>437.69343999999984</v>
      </c>
      <c r="BK154" s="307">
        <v>922.17960900000003</v>
      </c>
      <c r="BL154" s="342">
        <v>2360.379997999999</v>
      </c>
      <c r="BM154" s="352">
        <v>0</v>
      </c>
      <c r="BN154" s="307">
        <v>1.666161</v>
      </c>
      <c r="BO154" s="307">
        <v>0.50807800000000003</v>
      </c>
      <c r="BP154" s="307">
        <v>23.862914</v>
      </c>
      <c r="BQ154" s="342">
        <v>486.61211099999986</v>
      </c>
      <c r="BR154" s="352">
        <v>3363.7293820000027</v>
      </c>
      <c r="BS154" s="307">
        <v>217.80518700000007</v>
      </c>
      <c r="BT154" s="307">
        <v>18.276969000000001</v>
      </c>
      <c r="BU154" s="307">
        <v>8.7433910000000008</v>
      </c>
      <c r="BV154" s="307">
        <v>8.0018560000000001</v>
      </c>
      <c r="BW154" s="307">
        <v>20.195022000000002</v>
      </c>
      <c r="BX154" s="307">
        <v>408.08165199999991</v>
      </c>
      <c r="BY154" s="308">
        <v>20.414689999999997</v>
      </c>
      <c r="BZ154" s="308">
        <v>78.414979999999986</v>
      </c>
      <c r="CA154" s="308">
        <v>226.56404000000001</v>
      </c>
      <c r="CB154" s="308">
        <v>81.758167999999998</v>
      </c>
      <c r="CC154" s="2116"/>
      <c r="CD154" s="2116"/>
      <c r="CE154" s="2116"/>
      <c r="CF154" s="2116"/>
      <c r="CG154" s="2116"/>
      <c r="CH154" s="2116"/>
      <c r="CI154" s="2116"/>
      <c r="CJ154" s="2116"/>
      <c r="CK154" s="2116"/>
      <c r="CL154" s="2116"/>
      <c r="CM154" s="2116"/>
      <c r="CN154" s="2116"/>
      <c r="CO154" s="2116"/>
      <c r="CP154" s="2116"/>
      <c r="CQ154" s="2116"/>
      <c r="CR154" s="2116"/>
      <c r="CS154" s="2116"/>
      <c r="CT154" s="2116"/>
      <c r="CU154" s="2116"/>
      <c r="CV154" s="2116"/>
      <c r="CW154" s="2116"/>
      <c r="CX154" s="2116"/>
      <c r="CY154" s="2116"/>
      <c r="CZ154" s="2116"/>
    </row>
    <row r="155" s="399" customFormat="true" ht="15" customHeight="true" x14ac:dyDescent="0.2">
      <c r="A155" s="2640"/>
      <c r="B155" s="1732" t="s">
        <v>361</v>
      </c>
      <c r="C155" s="1653">
        <v>0.40008608194517503</v>
      </c>
      <c r="D155" s="1654">
        <v>0.29274121378248114</v>
      </c>
      <c r="E155" s="1654">
        <v>1.6039294300670464</v>
      </c>
      <c r="F155" s="1654">
        <v>2.7910968100194768</v>
      </c>
      <c r="G155" s="1655">
        <v>4.2423947313840245</v>
      </c>
      <c r="H155" s="1656">
        <v>1.3959050425981752</v>
      </c>
      <c r="I155" s="1654">
        <v>3.8438476825788714</v>
      </c>
      <c r="J155" s="1654">
        <v>3.3842077625416556</v>
      </c>
      <c r="K155" s="1654">
        <v>4.772864417634735</v>
      </c>
      <c r="L155" s="1657">
        <v>4.7051955031878103</v>
      </c>
      <c r="M155" s="1658">
        <v>0.29584065245113728</v>
      </c>
      <c r="N155" s="1654">
        <v>0.43958360877516583</v>
      </c>
      <c r="O155" s="1654">
        <v>0.22052231241618342</v>
      </c>
      <c r="P155" s="1654">
        <v>0.97726983162211867</v>
      </c>
      <c r="Q155" s="1655">
        <v>1.5257165273313338</v>
      </c>
      <c r="R155" s="1656">
        <v>3.9326004446192635</v>
      </c>
      <c r="S155" s="1654">
        <v>5.631657274264041E-2</v>
      </c>
      <c r="T155" s="1654">
        <v>3.0355788549731693</v>
      </c>
      <c r="U155" s="1654">
        <v>0.18534556462685237</v>
      </c>
      <c r="V155" s="1654">
        <v>0.72056171829206539</v>
      </c>
      <c r="W155" s="1654">
        <v>2.1062621114083857</v>
      </c>
      <c r="X155" s="1654">
        <v>0.78828022856672519</v>
      </c>
      <c r="Y155" s="1654">
        <v>0.12058093656670762</v>
      </c>
      <c r="Z155" s="1654">
        <v>0.26854440534337831</v>
      </c>
      <c r="AA155" s="1654">
        <v>1.18934908341997</v>
      </c>
      <c r="AB155" s="2206">
        <v>1.0630845689476989</v>
      </c>
      <c r="AC155" s="615"/>
      <c r="AD155" s="615"/>
      <c r="AE155" s="615"/>
      <c r="AF155" s="615"/>
      <c r="AG155" s="615"/>
      <c r="AH155" s="615"/>
      <c r="AI155" s="615"/>
      <c r="AJ155" s="615"/>
      <c r="AK155" s="615"/>
      <c r="AL155" s="615"/>
      <c r="AM155" s="615"/>
      <c r="AN155" s="615"/>
      <c r="AO155" s="615"/>
      <c r="AP155" s="615"/>
      <c r="AQ155" s="615"/>
      <c r="AR155" s="615"/>
      <c r="AS155" s="615"/>
      <c r="AT155" s="615"/>
      <c r="AU155" s="615"/>
      <c r="AV155" s="615"/>
      <c r="AW155" s="615"/>
      <c r="AX155" s="615"/>
      <c r="AY155" s="615"/>
      <c r="AZ155" s="216"/>
      <c r="BA155" s="2695"/>
      <c r="BB155" s="159" t="s">
        <v>361</v>
      </c>
      <c r="BC155" s="341">
        <v>46.989662000000003</v>
      </c>
      <c r="BD155" s="307">
        <v>34.389747999999997</v>
      </c>
      <c r="BE155" s="307">
        <v>188.27528199999986</v>
      </c>
      <c r="BF155" s="307">
        <v>327.6163929999999</v>
      </c>
      <c r="BG155" s="342">
        <v>498.31907399999989</v>
      </c>
      <c r="BH155" s="352">
        <v>65.570575000000005</v>
      </c>
      <c r="BI155" s="307">
        <v>180.90849200000002</v>
      </c>
      <c r="BJ155" s="307">
        <v>159.38423299999999</v>
      </c>
      <c r="BK155" s="307">
        <v>225.06102300000001</v>
      </c>
      <c r="BL155" s="342">
        <v>221.24253100000004</v>
      </c>
      <c r="BM155" s="352">
        <v>20.807350000000003</v>
      </c>
      <c r="BN155" s="307">
        <v>30.947383000000002</v>
      </c>
      <c r="BO155" s="307">
        <v>15.513867000000001</v>
      </c>
      <c r="BP155" s="307">
        <v>68.772817000000003</v>
      </c>
      <c r="BQ155" s="342">
        <v>107.38188800000005</v>
      </c>
      <c r="BR155" s="352">
        <v>823.43820399999959</v>
      </c>
      <c r="BS155" s="307">
        <v>5.0423359999999997</v>
      </c>
      <c r="BT155" s="307">
        <v>57.855549000000011</v>
      </c>
      <c r="BU155" s="307">
        <v>7.4851810000000008</v>
      </c>
      <c r="BV155" s="307">
        <v>17.170393999999998</v>
      </c>
      <c r="BW155" s="307">
        <v>42.224525</v>
      </c>
      <c r="BX155" s="307">
        <v>46.577489</v>
      </c>
      <c r="BY155" s="308">
        <v>2.6819500000000001</v>
      </c>
      <c r="BZ155" s="308">
        <v>7.6542179999999993</v>
      </c>
      <c r="CA155" s="308">
        <v>53.236568999999996</v>
      </c>
      <c r="CB155" s="308">
        <v>32.223744000000003</v>
      </c>
      <c r="CC155" s="2116"/>
      <c r="CD155" s="2116"/>
      <c r="CE155" s="2116"/>
      <c r="CF155" s="2116"/>
      <c r="CG155" s="2116"/>
      <c r="CH155" s="2116"/>
      <c r="CI155" s="2116"/>
      <c r="CJ155" s="2116"/>
      <c r="CK155" s="2116"/>
      <c r="CL155" s="2116"/>
      <c r="CM155" s="2116"/>
      <c r="CN155" s="2116"/>
      <c r="CO155" s="2116"/>
      <c r="CP155" s="2116"/>
      <c r="CQ155" s="2116"/>
      <c r="CR155" s="2116"/>
      <c r="CS155" s="2116"/>
      <c r="CT155" s="2116"/>
      <c r="CU155" s="2116"/>
      <c r="CV155" s="2116"/>
      <c r="CW155" s="2116"/>
      <c r="CX155" s="2116"/>
      <c r="CY155" s="2116"/>
      <c r="CZ155" s="2116"/>
    </row>
    <row r="156" s="399" customFormat="true" ht="15" customHeight="true" x14ac:dyDescent="0.2">
      <c r="A156" s="2640"/>
      <c r="B156" s="1732" t="s">
        <v>362</v>
      </c>
      <c r="C156" s="1653">
        <v>0</v>
      </c>
      <c r="D156" s="1654">
        <v>0</v>
      </c>
      <c r="E156" s="1654">
        <v>0</v>
      </c>
      <c r="F156" s="1654">
        <v>0</v>
      </c>
      <c r="G156" s="1655">
        <v>6.5282362503556013E-2</v>
      </c>
      <c r="H156" s="1656">
        <v>0</v>
      </c>
      <c r="I156" s="1654">
        <v>0</v>
      </c>
      <c r="J156" s="1654">
        <v>0</v>
      </c>
      <c r="K156" s="1654">
        <v>0</v>
      </c>
      <c r="L156" s="1657">
        <v>0.16308024451968822</v>
      </c>
      <c r="M156" s="1658">
        <v>0</v>
      </c>
      <c r="N156" s="1654">
        <v>0</v>
      </c>
      <c r="O156" s="1654">
        <v>0</v>
      </c>
      <c r="P156" s="1654">
        <v>0</v>
      </c>
      <c r="Q156" s="1655">
        <v>0</v>
      </c>
      <c r="R156" s="1656">
        <v>3.6621920055364056E-2</v>
      </c>
      <c r="S156" s="1654">
        <v>0</v>
      </c>
      <c r="T156" s="1654">
        <v>0</v>
      </c>
      <c r="U156" s="1654">
        <v>0</v>
      </c>
      <c r="V156" s="1654">
        <v>0</v>
      </c>
      <c r="W156" s="1654">
        <v>0</v>
      </c>
      <c r="X156" s="1654">
        <v>0</v>
      </c>
      <c r="Y156" s="1654">
        <v>0</v>
      </c>
      <c r="Z156" s="1654">
        <v>0</v>
      </c>
      <c r="AA156" s="1654">
        <v>0</v>
      </c>
      <c r="AB156" s="2206">
        <v>0</v>
      </c>
      <c r="AC156" s="615"/>
      <c r="AD156" s="615"/>
      <c r="AE156" s="615"/>
      <c r="AF156" s="615"/>
      <c r="AG156" s="615"/>
      <c r="AH156" s="615"/>
      <c r="AI156" s="615"/>
      <c r="AJ156" s="615"/>
      <c r="AK156" s="615"/>
      <c r="AL156" s="615"/>
      <c r="AM156" s="615"/>
      <c r="AN156" s="615"/>
      <c r="AO156" s="615"/>
      <c r="AP156" s="615"/>
      <c r="AQ156" s="615"/>
      <c r="AR156" s="615"/>
      <c r="AS156" s="615"/>
      <c r="AT156" s="615"/>
      <c r="AU156" s="615"/>
      <c r="AV156" s="615"/>
      <c r="AW156" s="615"/>
      <c r="AX156" s="615"/>
      <c r="AY156" s="615"/>
      <c r="AZ156" s="216"/>
      <c r="BA156" s="2695"/>
      <c r="BB156" s="159" t="s">
        <v>362</v>
      </c>
      <c r="BC156" s="341">
        <v>0</v>
      </c>
      <c r="BD156" s="307">
        <v>0</v>
      </c>
      <c r="BE156" s="307">
        <v>0</v>
      </c>
      <c r="BF156" s="307">
        <v>0</v>
      </c>
      <c r="BG156" s="342">
        <v>7.6681800000000004</v>
      </c>
      <c r="BH156" s="352">
        <v>0</v>
      </c>
      <c r="BI156" s="307">
        <v>0</v>
      </c>
      <c r="BJ156" s="307">
        <v>0</v>
      </c>
      <c r="BK156" s="307">
        <v>0</v>
      </c>
      <c r="BL156" s="342">
        <v>7.6681800000000004</v>
      </c>
      <c r="BM156" s="352">
        <v>0</v>
      </c>
      <c r="BN156" s="307">
        <v>0</v>
      </c>
      <c r="BO156" s="307">
        <v>0</v>
      </c>
      <c r="BP156" s="307">
        <v>0</v>
      </c>
      <c r="BQ156" s="342">
        <v>0</v>
      </c>
      <c r="BR156" s="352">
        <v>7.6681800000000004</v>
      </c>
      <c r="BS156" s="307">
        <v>0</v>
      </c>
      <c r="BT156" s="307">
        <v>0</v>
      </c>
      <c r="BU156" s="307">
        <v>0</v>
      </c>
      <c r="BV156" s="307">
        <v>0</v>
      </c>
      <c r="BW156" s="307">
        <v>0</v>
      </c>
      <c r="BX156" s="307">
        <v>0</v>
      </c>
      <c r="BY156" s="308">
        <v>0</v>
      </c>
      <c r="BZ156" s="308">
        <v>0</v>
      </c>
      <c r="CA156" s="308">
        <v>0</v>
      </c>
      <c r="CB156" s="308">
        <v>0</v>
      </c>
      <c r="CC156" s="2116"/>
      <c r="CD156" s="2116"/>
      <c r="CE156" s="2116"/>
      <c r="CF156" s="2116"/>
      <c r="CG156" s="2116"/>
      <c r="CH156" s="2116"/>
      <c r="CI156" s="2116"/>
      <c r="CJ156" s="2116"/>
      <c r="CK156" s="2116"/>
      <c r="CL156" s="2116"/>
      <c r="CM156" s="2116"/>
      <c r="CN156" s="2116"/>
      <c r="CO156" s="2116"/>
      <c r="CP156" s="2116"/>
      <c r="CQ156" s="2116"/>
      <c r="CR156" s="2116"/>
      <c r="CS156" s="2116"/>
      <c r="CT156" s="2116"/>
      <c r="CU156" s="2116"/>
      <c r="CV156" s="2116"/>
      <c r="CW156" s="2116"/>
      <c r="CX156" s="2116"/>
      <c r="CY156" s="2116"/>
      <c r="CZ156" s="2116"/>
    </row>
    <row r="157" s="399" customFormat="true" ht="15" customHeight="true" x14ac:dyDescent="0.2">
      <c r="A157" s="2640"/>
      <c r="B157" s="1732" t="s">
        <v>363</v>
      </c>
      <c r="C157" s="1653">
        <v>0</v>
      </c>
      <c r="D157" s="1654">
        <v>0</v>
      </c>
      <c r="E157" s="1654">
        <v>0</v>
      </c>
      <c r="F157" s="1654">
        <v>0</v>
      </c>
      <c r="G157" s="1655">
        <v>1.9993028935308119E-2</v>
      </c>
      <c r="H157" s="1656">
        <v>0</v>
      </c>
      <c r="I157" s="1654">
        <v>0</v>
      </c>
      <c r="J157" s="1654">
        <v>0</v>
      </c>
      <c r="K157" s="1654">
        <v>4.9802809099486298E-2</v>
      </c>
      <c r="L157" s="1657">
        <v>0</v>
      </c>
      <c r="M157" s="1658">
        <v>0</v>
      </c>
      <c r="N157" s="1654">
        <v>0</v>
      </c>
      <c r="O157" s="1654">
        <v>0</v>
      </c>
      <c r="P157" s="1654">
        <v>0</v>
      </c>
      <c r="Q157" s="1655">
        <v>0</v>
      </c>
      <c r="R157" s="1656">
        <v>1.1215634349837619E-2</v>
      </c>
      <c r="S157" s="1654">
        <v>0</v>
      </c>
      <c r="T157" s="1654">
        <v>0</v>
      </c>
      <c r="U157" s="1654">
        <v>0</v>
      </c>
      <c r="V157" s="1654">
        <v>0</v>
      </c>
      <c r="W157" s="1654">
        <v>0</v>
      </c>
      <c r="X157" s="1654">
        <v>0</v>
      </c>
      <c r="Y157" s="1654">
        <v>0</v>
      </c>
      <c r="Z157" s="1654">
        <v>0</v>
      </c>
      <c r="AA157" s="1654">
        <v>0</v>
      </c>
      <c r="AB157" s="2206">
        <v>0</v>
      </c>
      <c r="AC157" s="615"/>
      <c r="AD157" s="615"/>
      <c r="AE157" s="615"/>
      <c r="AF157" s="615"/>
      <c r="AG157" s="615"/>
      <c r="AH157" s="615"/>
      <c r="AI157" s="615"/>
      <c r="AJ157" s="615"/>
      <c r="AK157" s="615"/>
      <c r="AL157" s="615"/>
      <c r="AM157" s="615"/>
      <c r="AN157" s="615"/>
      <c r="AO157" s="615"/>
      <c r="AP157" s="615"/>
      <c r="AQ157" s="615"/>
      <c r="AR157" s="615"/>
      <c r="AS157" s="615"/>
      <c r="AT157" s="615"/>
      <c r="AU157" s="615"/>
      <c r="AV157" s="615"/>
      <c r="AW157" s="615"/>
      <c r="AX157" s="615"/>
      <c r="AY157" s="615"/>
      <c r="AZ157" s="216"/>
      <c r="BA157" s="2695"/>
      <c r="BB157" s="159" t="s">
        <v>363</v>
      </c>
      <c r="BC157" s="341">
        <v>0</v>
      </c>
      <c r="BD157" s="307">
        <v>0</v>
      </c>
      <c r="BE157" s="307">
        <v>0</v>
      </c>
      <c r="BF157" s="307">
        <v>0</v>
      </c>
      <c r="BG157" s="342">
        <v>2.3484159999999998</v>
      </c>
      <c r="BH157" s="352">
        <v>0</v>
      </c>
      <c r="BI157" s="307">
        <v>0</v>
      </c>
      <c r="BJ157" s="307">
        <v>0</v>
      </c>
      <c r="BK157" s="307">
        <v>2.3484159999999998</v>
      </c>
      <c r="BL157" s="342">
        <v>0</v>
      </c>
      <c r="BM157" s="352">
        <v>0</v>
      </c>
      <c r="BN157" s="307">
        <v>0</v>
      </c>
      <c r="BO157" s="307">
        <v>0</v>
      </c>
      <c r="BP157" s="307">
        <v>0</v>
      </c>
      <c r="BQ157" s="342">
        <v>0</v>
      </c>
      <c r="BR157" s="352">
        <v>2.3484159999999998</v>
      </c>
      <c r="BS157" s="307">
        <v>0</v>
      </c>
      <c r="BT157" s="307">
        <v>0</v>
      </c>
      <c r="BU157" s="307">
        <v>0</v>
      </c>
      <c r="BV157" s="307">
        <v>0</v>
      </c>
      <c r="BW157" s="307">
        <v>0</v>
      </c>
      <c r="BX157" s="307">
        <v>0</v>
      </c>
      <c r="BY157" s="308">
        <v>0</v>
      </c>
      <c r="BZ157" s="308">
        <v>0</v>
      </c>
      <c r="CA157" s="308">
        <v>0</v>
      </c>
      <c r="CB157" s="308">
        <v>0</v>
      </c>
      <c r="CC157" s="2116"/>
      <c r="CD157" s="2116"/>
      <c r="CE157" s="2116"/>
      <c r="CF157" s="2116"/>
      <c r="CG157" s="2116"/>
      <c r="CH157" s="2116"/>
      <c r="CI157" s="2116"/>
      <c r="CJ157" s="2116"/>
      <c r="CK157" s="2116"/>
      <c r="CL157" s="2116"/>
      <c r="CM157" s="2116"/>
      <c r="CN157" s="2116"/>
      <c r="CO157" s="2116"/>
      <c r="CP157" s="2116"/>
      <c r="CQ157" s="2116"/>
      <c r="CR157" s="2116"/>
      <c r="CS157" s="2116"/>
      <c r="CT157" s="2116"/>
      <c r="CU157" s="2116"/>
      <c r="CV157" s="2116"/>
      <c r="CW157" s="2116"/>
      <c r="CX157" s="2116"/>
      <c r="CY157" s="2116"/>
      <c r="CZ157" s="2116"/>
    </row>
    <row r="158" s="399" customFormat="true" ht="15" customHeight="true" x14ac:dyDescent="0.2">
      <c r="A158" s="2640"/>
      <c r="B158" s="1732" t="s">
        <v>364</v>
      </c>
      <c r="C158" s="1653">
        <v>2.6859504537718153</v>
      </c>
      <c r="D158" s="1654">
        <v>3.8842234957395005</v>
      </c>
      <c r="E158" s="1654">
        <v>8.8422351084023667</v>
      </c>
      <c r="F158" s="1654">
        <v>7.4064109399083575</v>
      </c>
      <c r="G158" s="1655">
        <v>8.6457955719157624</v>
      </c>
      <c r="H158" s="1656">
        <v>9.3495442438316125</v>
      </c>
      <c r="I158" s="1654">
        <v>6.3088045778468729</v>
      </c>
      <c r="J158" s="1654">
        <v>7.2191189397409774</v>
      </c>
      <c r="K158" s="1654">
        <v>9.9214535419239471</v>
      </c>
      <c r="L158" s="1657">
        <v>6.2313053134873186</v>
      </c>
      <c r="M158" s="1658">
        <v>1.9841783252901912</v>
      </c>
      <c r="N158" s="1654">
        <v>3.4714846036934741</v>
      </c>
      <c r="O158" s="1654">
        <v>3.122695620070592</v>
      </c>
      <c r="P158" s="1654">
        <v>8.0348941976122195</v>
      </c>
      <c r="Q158" s="1655">
        <v>9.7838125597386565</v>
      </c>
      <c r="R158" s="1656">
        <v>6.8898861089868912</v>
      </c>
      <c r="S158" s="1654">
        <v>5.3615649398451843</v>
      </c>
      <c r="T158" s="1654">
        <v>22.789009270113279</v>
      </c>
      <c r="U158" s="1654">
        <v>3.2448803386849279</v>
      </c>
      <c r="V158" s="1654">
        <v>2.5166885346254855</v>
      </c>
      <c r="W158" s="1654">
        <v>3.6396883097064943</v>
      </c>
      <c r="X158" s="1654">
        <v>6.1868093956247074</v>
      </c>
      <c r="Y158" s="1654">
        <v>3.3061440897056302</v>
      </c>
      <c r="Z158" s="1654">
        <v>4.8045045813717993</v>
      </c>
      <c r="AA158" s="1654">
        <v>5.9980700088489813</v>
      </c>
      <c r="AB158" s="2206">
        <v>7.5567458986221938</v>
      </c>
      <c r="AC158" s="615"/>
      <c r="AD158" s="615"/>
      <c r="AE158" s="615"/>
      <c r="AF158" s="615"/>
      <c r="AG158" s="615"/>
      <c r="AH158" s="615"/>
      <c r="AI158" s="615"/>
      <c r="AJ158" s="615"/>
      <c r="AK158" s="615"/>
      <c r="AL158" s="615"/>
      <c r="AM158" s="615"/>
      <c r="AN158" s="615"/>
      <c r="AO158" s="615"/>
      <c r="AP158" s="615"/>
      <c r="AQ158" s="615"/>
      <c r="AR158" s="615"/>
      <c r="AS158" s="615"/>
      <c r="AT158" s="615"/>
      <c r="AU158" s="615"/>
      <c r="AV158" s="615"/>
      <c r="AW158" s="615"/>
      <c r="AX158" s="615"/>
      <c r="AY158" s="615"/>
      <c r="AZ158" s="216"/>
      <c r="BA158" s="2695"/>
      <c r="BB158" s="159" t="s">
        <v>364</v>
      </c>
      <c r="BC158" s="341">
        <v>315.46187099999997</v>
      </c>
      <c r="BD158" s="307">
        <v>456.29880899999989</v>
      </c>
      <c r="BE158" s="307">
        <v>1037.9348849999997</v>
      </c>
      <c r="BF158" s="307">
        <v>869.35774799999967</v>
      </c>
      <c r="BG158" s="342">
        <v>1015.5502060000005</v>
      </c>
      <c r="BH158" s="352">
        <v>439.18101399999949</v>
      </c>
      <c r="BI158" s="307">
        <v>296.92027800000005</v>
      </c>
      <c r="BJ158" s="307">
        <v>339.99500499999994</v>
      </c>
      <c r="BK158" s="307">
        <v>467.83907699999992</v>
      </c>
      <c r="BL158" s="342">
        <v>293.00158900000002</v>
      </c>
      <c r="BM158" s="352">
        <v>139.55314300000003</v>
      </c>
      <c r="BN158" s="307">
        <v>244.39802</v>
      </c>
      <c r="BO158" s="307">
        <v>219.683369</v>
      </c>
      <c r="BP158" s="307">
        <v>565.4347349999997</v>
      </c>
      <c r="BQ158" s="342">
        <v>688.59728899999959</v>
      </c>
      <c r="BR158" s="352">
        <v>1442.6574790000013</v>
      </c>
      <c r="BS158" s="307">
        <v>480.0507310000001</v>
      </c>
      <c r="BT158" s="307">
        <v>434.33911799999908</v>
      </c>
      <c r="BU158" s="307">
        <v>131.044499</v>
      </c>
      <c r="BV158" s="307">
        <v>59.970621000000001</v>
      </c>
      <c r="BW158" s="307">
        <v>72.965329999999994</v>
      </c>
      <c r="BX158" s="307">
        <v>365.56295099999988</v>
      </c>
      <c r="BY158" s="308">
        <v>73.534949999999981</v>
      </c>
      <c r="BZ158" s="308">
        <v>136.94094799999999</v>
      </c>
      <c r="CA158" s="308">
        <v>268.48018999999999</v>
      </c>
      <c r="CB158" s="308">
        <v>229.05670200000003</v>
      </c>
      <c r="CC158" s="2116"/>
      <c r="CD158" s="2116"/>
      <c r="CE158" s="2116"/>
      <c r="CF158" s="2116"/>
      <c r="CG158" s="2116"/>
      <c r="CH158" s="2116"/>
      <c r="CI158" s="2116"/>
      <c r="CJ158" s="2116"/>
      <c r="CK158" s="2116"/>
      <c r="CL158" s="2116"/>
      <c r="CM158" s="2116"/>
      <c r="CN158" s="2116"/>
      <c r="CO158" s="2116"/>
      <c r="CP158" s="2116"/>
      <c r="CQ158" s="2116"/>
      <c r="CR158" s="2116"/>
      <c r="CS158" s="2116"/>
      <c r="CT158" s="2116"/>
      <c r="CU158" s="2116"/>
      <c r="CV158" s="2116"/>
      <c r="CW158" s="2116"/>
      <c r="CX158" s="2116"/>
      <c r="CY158" s="2116"/>
      <c r="CZ158" s="2116"/>
    </row>
    <row r="159" s="399" customFormat="true" ht="15" customHeight="true" x14ac:dyDescent="0.2">
      <c r="A159" s="2640"/>
      <c r="B159" s="1732" t="s">
        <v>365</v>
      </c>
      <c r="C159" s="1653">
        <v>16.153507749137326</v>
      </c>
      <c r="D159" s="1654">
        <v>21.355293519333944</v>
      </c>
      <c r="E159" s="1654">
        <v>40.57118580591127</v>
      </c>
      <c r="F159" s="1654">
        <v>61.633315409407551</v>
      </c>
      <c r="G159" s="1655">
        <v>45.879975585075059</v>
      </c>
      <c r="H159" s="1656">
        <v>41.265281860564869</v>
      </c>
      <c r="I159" s="1654">
        <v>58.984531197701784</v>
      </c>
      <c r="J159" s="1654">
        <v>64.603555944950458</v>
      </c>
      <c r="K159" s="1654">
        <v>56.851581111342661</v>
      </c>
      <c r="L159" s="1657">
        <v>29.727419535101745</v>
      </c>
      <c r="M159" s="1658">
        <v>15.618314277405371</v>
      </c>
      <c r="N159" s="1654">
        <v>16.759401159656822</v>
      </c>
      <c r="O159" s="1654">
        <v>21.106260889383712</v>
      </c>
      <c r="P159" s="1654">
        <v>32.077358443287885</v>
      </c>
      <c r="Q159" s="1655">
        <v>55.91973857465802</v>
      </c>
      <c r="R159" s="1656">
        <v>42.878668409568199</v>
      </c>
      <c r="S159" s="1654">
        <v>34.733848871080397</v>
      </c>
      <c r="T159" s="1654">
        <v>33.513417294134399</v>
      </c>
      <c r="U159" s="1654">
        <v>29.557233170483237</v>
      </c>
      <c r="V159" s="1654">
        <v>19.301236498298351</v>
      </c>
      <c r="W159" s="1654">
        <v>34.005677653636255</v>
      </c>
      <c r="X159" s="1654">
        <v>37.089827090936879</v>
      </c>
      <c r="Y159" s="1654">
        <v>39.007941881444239</v>
      </c>
      <c r="Z159" s="1654">
        <v>38.476175738896465</v>
      </c>
      <c r="AA159" s="1654">
        <v>34.570051870056446</v>
      </c>
      <c r="AB159" s="2206">
        <v>33.86394960124111</v>
      </c>
      <c r="AC159" s="615"/>
      <c r="AD159" s="615"/>
      <c r="AE159" s="615"/>
      <c r="AF159" s="615"/>
      <c r="AG159" s="615"/>
      <c r="AH159" s="615"/>
      <c r="AI159" s="615"/>
      <c r="AJ159" s="615"/>
      <c r="AK159" s="615"/>
      <c r="AL159" s="615"/>
      <c r="AM159" s="615"/>
      <c r="AN159" s="615"/>
      <c r="AO159" s="615"/>
      <c r="AP159" s="615"/>
      <c r="AQ159" s="615"/>
      <c r="AR159" s="615"/>
      <c r="AS159" s="615"/>
      <c r="AT159" s="615"/>
      <c r="AU159" s="615"/>
      <c r="AV159" s="615"/>
      <c r="AW159" s="615"/>
      <c r="AX159" s="615"/>
      <c r="AY159" s="615"/>
      <c r="AZ159" s="216"/>
      <c r="BA159" s="2695"/>
      <c r="BB159" s="159" t="s">
        <v>365</v>
      </c>
      <c r="BC159" s="341">
        <v>1897.211384000002</v>
      </c>
      <c r="BD159" s="307">
        <v>2508.7112029999967</v>
      </c>
      <c r="BE159" s="307">
        <v>4762.3987099999995</v>
      </c>
      <c r="BF159" s="307">
        <v>7234.4622409999847</v>
      </c>
      <c r="BG159" s="342">
        <v>5389.1418399999993</v>
      </c>
      <c r="BH159" s="352">
        <v>1938.3755890000002</v>
      </c>
      <c r="BI159" s="307">
        <v>2776.0732140000014</v>
      </c>
      <c r="BJ159" s="307">
        <v>3042.5993130000029</v>
      </c>
      <c r="BK159" s="307">
        <v>2680.7958250000001</v>
      </c>
      <c r="BL159" s="342">
        <v>1397.8100450000009</v>
      </c>
      <c r="BM159" s="352">
        <v>1098.482338</v>
      </c>
      <c r="BN159" s="307">
        <v>1179.8884130000013</v>
      </c>
      <c r="BO159" s="307">
        <v>1484.8371609999992</v>
      </c>
      <c r="BP159" s="307">
        <v>2257.3604859999987</v>
      </c>
      <c r="BQ159" s="342">
        <v>3935.7029939999975</v>
      </c>
      <c r="BR159" s="352">
        <v>8978.2662139999611</v>
      </c>
      <c r="BS159" s="307">
        <v>3109.9146849999984</v>
      </c>
      <c r="BT159" s="307">
        <v>638.73720599999967</v>
      </c>
      <c r="BU159" s="307">
        <v>1193.6689210000015</v>
      </c>
      <c r="BV159" s="307">
        <v>459.93261500000006</v>
      </c>
      <c r="BW159" s="307">
        <v>681.7164769999996</v>
      </c>
      <c r="BX159" s="307">
        <v>2191.5442639999987</v>
      </c>
      <c r="BY159" s="308">
        <v>867.6110230000005</v>
      </c>
      <c r="BZ159" s="308">
        <v>1096.6716529999997</v>
      </c>
      <c r="CA159" s="308">
        <v>1547.3934250000004</v>
      </c>
      <c r="CB159" s="308">
        <v>1026.468895</v>
      </c>
      <c r="CC159" s="2116"/>
      <c r="CD159" s="2116"/>
      <c r="CE159" s="2116"/>
      <c r="CF159" s="2116"/>
      <c r="CG159" s="2116"/>
      <c r="CH159" s="2116"/>
      <c r="CI159" s="2116"/>
      <c r="CJ159" s="2116"/>
      <c r="CK159" s="2116"/>
      <c r="CL159" s="2116"/>
      <c r="CM159" s="2116"/>
      <c r="CN159" s="2116"/>
      <c r="CO159" s="2116"/>
      <c r="CP159" s="2116"/>
      <c r="CQ159" s="2116"/>
      <c r="CR159" s="2116"/>
      <c r="CS159" s="2116"/>
      <c r="CT159" s="2116"/>
      <c r="CU159" s="2116"/>
      <c r="CV159" s="2116"/>
      <c r="CW159" s="2116"/>
      <c r="CX159" s="2116"/>
      <c r="CY159" s="2116"/>
      <c r="CZ159" s="2116"/>
    </row>
    <row r="160" s="399" customFormat="true" ht="15" customHeight="true" x14ac:dyDescent="0.2">
      <c r="A160" s="2640"/>
      <c r="B160" s="1732" t="s">
        <v>366</v>
      </c>
      <c r="C160" s="1653">
        <v>30.675768627893131</v>
      </c>
      <c r="D160" s="1654">
        <v>29.403530669867195</v>
      </c>
      <c r="E160" s="1654">
        <v>21.529689501830905</v>
      </c>
      <c r="F160" s="1654">
        <v>11.919402523329452</v>
      </c>
      <c r="G160" s="1655">
        <v>3.3969386995894317</v>
      </c>
      <c r="H160" s="1656">
        <v>20.960774826411356</v>
      </c>
      <c r="I160" s="1654">
        <v>11.822927212394474</v>
      </c>
      <c r="J160" s="1654">
        <v>8.3841971545274969</v>
      </c>
      <c r="K160" s="1654">
        <v>4.49416776931489</v>
      </c>
      <c r="L160" s="1657">
        <v>1.8925549593043958</v>
      </c>
      <c r="M160" s="1658">
        <v>30.702143218387658</v>
      </c>
      <c r="N160" s="1654">
        <v>31.500582373390252</v>
      </c>
      <c r="O160" s="1654">
        <v>27.759093934728963</v>
      </c>
      <c r="P160" s="1654">
        <v>27.386879744370678</v>
      </c>
      <c r="Q160" s="1655">
        <v>12.621530246123594</v>
      </c>
      <c r="R160" s="1656">
        <v>11.592225123743184</v>
      </c>
      <c r="S160" s="1654">
        <v>24.70959730837864</v>
      </c>
      <c r="T160" s="1654">
        <v>10.260765544147615</v>
      </c>
      <c r="U160" s="1654">
        <v>23.443283171449863</v>
      </c>
      <c r="V160" s="1654">
        <v>26.415246831437489</v>
      </c>
      <c r="W160" s="1654">
        <v>21.906053771932786</v>
      </c>
      <c r="X160" s="1654">
        <v>18.846215398895787</v>
      </c>
      <c r="Y160" s="1654">
        <v>38.968853866528399</v>
      </c>
      <c r="Z160" s="1654">
        <v>24.565790132940418</v>
      </c>
      <c r="AA160" s="1654">
        <v>21.221777703719575</v>
      </c>
      <c r="AB160" s="2206">
        <v>29.736108015866623</v>
      </c>
      <c r="AC160" s="615"/>
      <c r="AD160" s="615"/>
      <c r="AE160" s="615"/>
      <c r="AF160" s="615"/>
      <c r="AG160" s="615"/>
      <c r="AH160" s="615"/>
      <c r="AI160" s="615"/>
      <c r="AJ160" s="615"/>
      <c r="AK160" s="615"/>
      <c r="AL160" s="615"/>
      <c r="AM160" s="615"/>
      <c r="AN160" s="615"/>
      <c r="AO160" s="615"/>
      <c r="AP160" s="615"/>
      <c r="AQ160" s="615"/>
      <c r="AR160" s="615"/>
      <c r="AS160" s="615"/>
      <c r="AT160" s="615"/>
      <c r="AU160" s="615"/>
      <c r="AV160" s="615"/>
      <c r="AW160" s="615"/>
      <c r="AX160" s="615"/>
      <c r="AY160" s="615"/>
      <c r="AZ160" s="216"/>
      <c r="BA160" s="2695"/>
      <c r="BB160" s="159" t="s">
        <v>366</v>
      </c>
      <c r="BC160" s="341">
        <v>3602.8346509999992</v>
      </c>
      <c r="BD160" s="307">
        <v>3454.1771449999951</v>
      </c>
      <c r="BE160" s="307">
        <v>2527.2361029999979</v>
      </c>
      <c r="BF160" s="307">
        <v>1399.0885759999999</v>
      </c>
      <c r="BG160" s="342">
        <v>399.010336</v>
      </c>
      <c r="BH160" s="352">
        <v>984.60139900000001</v>
      </c>
      <c r="BI160" s="307">
        <v>556.4393050000001</v>
      </c>
      <c r="BJ160" s="307">
        <v>394.86607399999986</v>
      </c>
      <c r="BK160" s="307">
        <v>211.91928100000004</v>
      </c>
      <c r="BL160" s="342">
        <v>88.989638999999997</v>
      </c>
      <c r="BM160" s="352">
        <v>2159.3727379999996</v>
      </c>
      <c r="BN160" s="307">
        <v>2217.6909420000002</v>
      </c>
      <c r="BO160" s="307">
        <v>1952.8676560000001</v>
      </c>
      <c r="BP160" s="307">
        <v>1927.2802740000011</v>
      </c>
      <c r="BQ160" s="342">
        <v>888.31950300000028</v>
      </c>
      <c r="BR160" s="352">
        <v>2427.2694799999981</v>
      </c>
      <c r="BS160" s="307">
        <v>2212.3876859999973</v>
      </c>
      <c r="BT160" s="307">
        <v>195.56145699999982</v>
      </c>
      <c r="BU160" s="307">
        <v>946.75703799999974</v>
      </c>
      <c r="BV160" s="307">
        <v>629.45363899999973</v>
      </c>
      <c r="BW160" s="307">
        <v>439.15365999999995</v>
      </c>
      <c r="BX160" s="307">
        <v>1113.5752980000002</v>
      </c>
      <c r="BY160" s="308">
        <v>866.74163100000101</v>
      </c>
      <c r="BZ160" s="308">
        <v>700.18927699999983</v>
      </c>
      <c r="CA160" s="308">
        <v>949.91003799999964</v>
      </c>
      <c r="CB160" s="308">
        <v>901.34760699999936</v>
      </c>
      <c r="CC160" s="2116"/>
      <c r="CD160" s="2116"/>
      <c r="CE160" s="2116"/>
      <c r="CF160" s="2116"/>
      <c r="CG160" s="2116"/>
      <c r="CH160" s="2116"/>
      <c r="CI160" s="2116"/>
      <c r="CJ160" s="2116"/>
      <c r="CK160" s="2116"/>
      <c r="CL160" s="2116"/>
      <c r="CM160" s="2116"/>
      <c r="CN160" s="2116"/>
      <c r="CO160" s="2116"/>
      <c r="CP160" s="2116"/>
      <c r="CQ160" s="2116"/>
      <c r="CR160" s="2116"/>
      <c r="CS160" s="2116"/>
      <c r="CT160" s="2116"/>
      <c r="CU160" s="2116"/>
      <c r="CV160" s="2116"/>
      <c r="CW160" s="2116"/>
      <c r="CX160" s="2116"/>
      <c r="CY160" s="2116"/>
      <c r="CZ160" s="2116"/>
    </row>
    <row r="161" s="399" customFormat="true" ht="15" customHeight="true" x14ac:dyDescent="0.2">
      <c r="A161" s="2640"/>
      <c r="B161" s="1732" t="s">
        <v>367</v>
      </c>
      <c r="C161" s="1653">
        <v>49.721228396056951</v>
      </c>
      <c r="D161" s="1654">
        <v>44.081919528245784</v>
      </c>
      <c r="E161" s="1654">
        <v>24.481282924160997</v>
      </c>
      <c r="F161" s="1654">
        <v>8.3515060723571057</v>
      </c>
      <c r="G161" s="1655">
        <v>0.77620199312339955</v>
      </c>
      <c r="H161" s="1656">
        <v>19.261014895789398</v>
      </c>
      <c r="I161" s="1654">
        <v>10.961046513195393</v>
      </c>
      <c r="J161" s="1654">
        <v>5.0633519352745786</v>
      </c>
      <c r="K161" s="1654">
        <v>1.3461171568156902</v>
      </c>
      <c r="L161" s="1657">
        <v>0</v>
      </c>
      <c r="M161" s="1658">
        <v>51.29161291736802</v>
      </c>
      <c r="N161" s="1654">
        <v>47.580011872079261</v>
      </c>
      <c r="O161" s="1654">
        <v>47.715214184048868</v>
      </c>
      <c r="P161" s="1654">
        <v>30.771204174200513</v>
      </c>
      <c r="Q161" s="1655">
        <v>10.818001082710001</v>
      </c>
      <c r="R161" s="1656">
        <v>14.873566950668579</v>
      </c>
      <c r="S161" s="1654">
        <v>32.597671453253383</v>
      </c>
      <c r="T161" s="1654">
        <v>7.5969668292798405</v>
      </c>
      <c r="U161" s="1654">
        <v>43.163534957070688</v>
      </c>
      <c r="V161" s="1654">
        <v>50.201120296517907</v>
      </c>
      <c r="W161" s="1654">
        <v>36.308377790575328</v>
      </c>
      <c r="X161" s="1654">
        <v>29.900540451060429</v>
      </c>
      <c r="Y161" s="1654">
        <v>17.106419865426943</v>
      </c>
      <c r="Z161" s="1654">
        <v>28.273578214212279</v>
      </c>
      <c r="AA161" s="1654">
        <v>31.606814045061277</v>
      </c>
      <c r="AB161" s="2206">
        <v>24.758398289326063</v>
      </c>
      <c r="AC161" s="615"/>
      <c r="AD161" s="615"/>
      <c r="AE161" s="615"/>
      <c r="AF161" s="615"/>
      <c r="AG161" s="615"/>
      <c r="AH161" s="615"/>
      <c r="AI161" s="615"/>
      <c r="AJ161" s="615"/>
      <c r="AK161" s="615"/>
      <c r="AL161" s="615"/>
      <c r="AM161" s="615"/>
      <c r="AN161" s="615"/>
      <c r="AO161" s="615"/>
      <c r="AP161" s="615"/>
      <c r="AQ161" s="615"/>
      <c r="AR161" s="615"/>
      <c r="AS161" s="615"/>
      <c r="AT161" s="615"/>
      <c r="AU161" s="615"/>
      <c r="AV161" s="615"/>
      <c r="AW161" s="615"/>
      <c r="AX161" s="615"/>
      <c r="AY161" s="615"/>
      <c r="AZ161" s="216"/>
      <c r="BA161" s="2695"/>
      <c r="BB161" s="159" t="s">
        <v>367</v>
      </c>
      <c r="BC161" s="341">
        <v>5839.7025589999894</v>
      </c>
      <c r="BD161" s="307">
        <v>5178.5195680000043</v>
      </c>
      <c r="BE161" s="307">
        <v>2873.7052640000011</v>
      </c>
      <c r="BF161" s="307">
        <v>980.29215099999988</v>
      </c>
      <c r="BG161" s="342">
        <v>91.174037999999982</v>
      </c>
      <c r="BH161" s="352">
        <v>904.75768999999946</v>
      </c>
      <c r="BI161" s="307">
        <v>515.87538299999983</v>
      </c>
      <c r="BJ161" s="307">
        <v>238.46599300000005</v>
      </c>
      <c r="BK161" s="307">
        <v>63.475195999999997</v>
      </c>
      <c r="BL161" s="342">
        <v>0</v>
      </c>
      <c r="BM161" s="352">
        <v>3607.491172</v>
      </c>
      <c r="BN161" s="307">
        <v>3349.7082719999976</v>
      </c>
      <c r="BO161" s="307">
        <v>3356.7917849999985</v>
      </c>
      <c r="BP161" s="307">
        <v>2165.4432840000004</v>
      </c>
      <c r="BQ161" s="342">
        <v>761.38480499999991</v>
      </c>
      <c r="BR161" s="352">
        <v>3114.3421329999951</v>
      </c>
      <c r="BS161" s="307">
        <v>2918.6508389999985</v>
      </c>
      <c r="BT161" s="307">
        <v>144.79172099999997</v>
      </c>
      <c r="BU161" s="307">
        <v>1743.159446000001</v>
      </c>
      <c r="BV161" s="307">
        <v>1196.2514700000002</v>
      </c>
      <c r="BW161" s="307">
        <v>727.87902200000087</v>
      </c>
      <c r="BX161" s="307">
        <v>1766.7474630000006</v>
      </c>
      <c r="BY161" s="308">
        <v>380.47940299999999</v>
      </c>
      <c r="BZ161" s="308">
        <v>805.87093599999923</v>
      </c>
      <c r="CA161" s="308">
        <v>1414.7556510000004</v>
      </c>
      <c r="CB161" s="308">
        <v>750.46549600000003</v>
      </c>
      <c r="CC161" s="2116"/>
      <c r="CD161" s="2116"/>
      <c r="CE161" s="2116"/>
      <c r="CF161" s="2116"/>
      <c r="CG161" s="2116"/>
      <c r="CH161" s="2116"/>
      <c r="CI161" s="2116"/>
      <c r="CJ161" s="2116"/>
      <c r="CK161" s="2116"/>
      <c r="CL161" s="2116"/>
      <c r="CM161" s="2116"/>
      <c r="CN161" s="2116"/>
      <c r="CO161" s="2116"/>
      <c r="CP161" s="2116"/>
      <c r="CQ161" s="2116"/>
      <c r="CR161" s="2116"/>
      <c r="CS161" s="2116"/>
      <c r="CT161" s="2116"/>
      <c r="CU161" s="2116"/>
      <c r="CV161" s="2116"/>
      <c r="CW161" s="2116"/>
      <c r="CX161" s="2116"/>
      <c r="CY161" s="2116"/>
      <c r="CZ161" s="2116"/>
    </row>
    <row r="162" s="399" customFormat="true" ht="15" customHeight="true" x14ac:dyDescent="0.2">
      <c r="A162" s="2640"/>
      <c r="B162" s="1732" t="s">
        <v>368</v>
      </c>
      <c r="C162" s="1653">
        <v>3.9384624378276174E-2</v>
      </c>
      <c r="D162" s="1654">
        <v>2.6910443909416999E-2</v>
      </c>
      <c r="E162" s="1654">
        <v>2.3942287929861729E-2</v>
      </c>
      <c r="F162" s="1654">
        <v>3.8685238978915272E-2</v>
      </c>
      <c r="G162" s="1655">
        <v>0</v>
      </c>
      <c r="H162" s="1656">
        <v>0.12475568916857024</v>
      </c>
      <c r="I162" s="1654">
        <v>3.6894488652794905E-2</v>
      </c>
      <c r="J162" s="1654">
        <v>0</v>
      </c>
      <c r="K162" s="1654">
        <v>0</v>
      </c>
      <c r="L162" s="1657">
        <v>0</v>
      </c>
      <c r="M162" s="1658">
        <v>5.4811140794897351E-2</v>
      </c>
      <c r="N162" s="1654">
        <v>0</v>
      </c>
      <c r="O162" s="1654">
        <v>0</v>
      </c>
      <c r="P162" s="1654">
        <v>1.2535796467976743E-2</v>
      </c>
      <c r="Q162" s="1655">
        <v>3.9846104620348426E-2</v>
      </c>
      <c r="R162" s="1656">
        <v>0</v>
      </c>
      <c r="S162" s="1654">
        <v>0</v>
      </c>
      <c r="T162" s="1654">
        <v>0.39858191421211009</v>
      </c>
      <c r="U162" s="1654">
        <v>0</v>
      </c>
      <c r="V162" s="1654">
        <v>0</v>
      </c>
      <c r="W162" s="1654">
        <v>0.13989129754510926</v>
      </c>
      <c r="X162" s="1654">
        <v>0</v>
      </c>
      <c r="Y162" s="1654">
        <v>0.17332281656733159</v>
      </c>
      <c r="Z162" s="1654">
        <v>3.095063300253395E-2</v>
      </c>
      <c r="AA162" s="1654">
        <v>0</v>
      </c>
      <c r="AB162" s="2206">
        <v>0</v>
      </c>
      <c r="AC162" s="615"/>
      <c r="AD162" s="615"/>
      <c r="AE162" s="615"/>
      <c r="AF162" s="615"/>
      <c r="AG162" s="615"/>
      <c r="AH162" s="615"/>
      <c r="AI162" s="615"/>
      <c r="AJ162" s="615"/>
      <c r="AK162" s="615"/>
      <c r="AL162" s="615"/>
      <c r="AM162" s="615"/>
      <c r="AN162" s="615"/>
      <c r="AO162" s="615"/>
      <c r="AP162" s="615"/>
      <c r="AQ162" s="615"/>
      <c r="AR162" s="615"/>
      <c r="AS162" s="615"/>
      <c r="AT162" s="615"/>
      <c r="AU162" s="615"/>
      <c r="AV162" s="615"/>
      <c r="AW162" s="615"/>
      <c r="AX162" s="615"/>
      <c r="AY162" s="615"/>
      <c r="AZ162" s="216"/>
      <c r="BA162" s="2695"/>
      <c r="BB162" s="159" t="s">
        <v>368</v>
      </c>
      <c r="BC162" s="341">
        <v>4.62568</v>
      </c>
      <c r="BD162" s="307">
        <v>3.1613020000000001</v>
      </c>
      <c r="BE162" s="307">
        <v>2.8104360000000002</v>
      </c>
      <c r="BF162" s="307">
        <v>4.5408379999999999</v>
      </c>
      <c r="BG162" s="342">
        <v>0</v>
      </c>
      <c r="BH162" s="352">
        <v>5.860214</v>
      </c>
      <c r="BI162" s="307">
        <v>1.736418</v>
      </c>
      <c r="BJ162" s="307">
        <v>0</v>
      </c>
      <c r="BK162" s="307">
        <v>0</v>
      </c>
      <c r="BL162" s="342">
        <v>0</v>
      </c>
      <c r="BM162" s="352">
        <v>3.8550300000000002</v>
      </c>
      <c r="BN162" s="307">
        <v>0</v>
      </c>
      <c r="BO162" s="307">
        <v>0</v>
      </c>
      <c r="BP162" s="307">
        <v>0.88217400000000001</v>
      </c>
      <c r="BQ162" s="342">
        <v>2.8044199999999999</v>
      </c>
      <c r="BR162" s="352">
        <v>0</v>
      </c>
      <c r="BS162" s="307">
        <v>0</v>
      </c>
      <c r="BT162" s="307">
        <v>7.5966320000000005</v>
      </c>
      <c r="BU162" s="307">
        <v>0</v>
      </c>
      <c r="BV162" s="307">
        <v>0</v>
      </c>
      <c r="BW162" s="307">
        <v>2.8044199999999999</v>
      </c>
      <c r="BX162" s="307">
        <v>0</v>
      </c>
      <c r="BY162" s="308">
        <v>3.8550300000000002</v>
      </c>
      <c r="BZ162" s="308">
        <v>0.88217400000000001</v>
      </c>
      <c r="CA162" s="308">
        <v>0</v>
      </c>
      <c r="CB162" s="308">
        <v>0</v>
      </c>
      <c r="CC162" s="2116"/>
      <c r="CD162" s="2116"/>
      <c r="CE162" s="2116"/>
      <c r="CF162" s="2116"/>
      <c r="CG162" s="2116"/>
      <c r="CH162" s="2116"/>
      <c r="CI162" s="2116"/>
      <c r="CJ162" s="2116"/>
      <c r="CK162" s="2116"/>
      <c r="CL162" s="2116"/>
      <c r="CM162" s="2116"/>
      <c r="CN162" s="2116"/>
      <c r="CO162" s="2116"/>
      <c r="CP162" s="2116"/>
      <c r="CQ162" s="2116"/>
      <c r="CR162" s="2116"/>
      <c r="CS162" s="2116"/>
      <c r="CT162" s="2116"/>
      <c r="CU162" s="2116"/>
      <c r="CV162" s="2116"/>
      <c r="CW162" s="2116"/>
      <c r="CX162" s="2116"/>
      <c r="CY162" s="2116"/>
      <c r="CZ162" s="2116"/>
    </row>
    <row r="163" s="399" customFormat="true" ht="15" customHeight="true" x14ac:dyDescent="0.2">
      <c r="A163" s="2640"/>
      <c r="B163" s="1732" t="s">
        <v>369</v>
      </c>
      <c r="C163" s="1653">
        <v>0</v>
      </c>
      <c r="D163" s="1654">
        <v>0</v>
      </c>
      <c r="E163" s="1654">
        <v>1.4382158724271366E-2</v>
      </c>
      <c r="F163" s="1654">
        <v>0</v>
      </c>
      <c r="G163" s="1655">
        <v>0.1565441031145233</v>
      </c>
      <c r="H163" s="1656">
        <v>3.5940077723515498E-2</v>
      </c>
      <c r="I163" s="1654">
        <v>0</v>
      </c>
      <c r="J163" s="1654">
        <v>0</v>
      </c>
      <c r="K163" s="1654">
        <v>0.3899527234362376</v>
      </c>
      <c r="L163" s="1657">
        <v>0</v>
      </c>
      <c r="M163" s="1658">
        <v>0</v>
      </c>
      <c r="N163" s="1654">
        <v>0</v>
      </c>
      <c r="O163" s="1654">
        <v>0</v>
      </c>
      <c r="P163" s="1654">
        <v>0</v>
      </c>
      <c r="Q163" s="1655">
        <v>0</v>
      </c>
      <c r="R163" s="1656">
        <v>8.7817680144257323E-2</v>
      </c>
      <c r="S163" s="1654">
        <v>0</v>
      </c>
      <c r="T163" s="1654">
        <v>8.857856247270357E-2</v>
      </c>
      <c r="U163" s="1654">
        <v>0</v>
      </c>
      <c r="V163" s="1654">
        <v>0</v>
      </c>
      <c r="W163" s="1654">
        <v>0</v>
      </c>
      <c r="X163" s="1654">
        <v>0</v>
      </c>
      <c r="Y163" s="1654">
        <v>0</v>
      </c>
      <c r="Z163" s="1654">
        <v>0</v>
      </c>
      <c r="AA163" s="1654">
        <v>0</v>
      </c>
      <c r="AB163" s="2206">
        <v>0</v>
      </c>
      <c r="AC163" s="615"/>
      <c r="AD163" s="615"/>
      <c r="AE163" s="615"/>
      <c r="AF163" s="615"/>
      <c r="AG163" s="615"/>
      <c r="AH163" s="615"/>
      <c r="AI163" s="615"/>
      <c r="AJ163" s="615"/>
      <c r="AK163" s="615"/>
      <c r="AL163" s="615"/>
      <c r="AM163" s="615"/>
      <c r="AN163" s="615"/>
      <c r="AO163" s="615"/>
      <c r="AP163" s="615"/>
      <c r="AQ163" s="615"/>
      <c r="AR163" s="615"/>
      <c r="AS163" s="615"/>
      <c r="AT163" s="615"/>
      <c r="AU163" s="615"/>
      <c r="AV163" s="615"/>
      <c r="AW163" s="615"/>
      <c r="AX163" s="615"/>
      <c r="AY163" s="615"/>
      <c r="AZ163" s="216"/>
      <c r="BA163" s="2695"/>
      <c r="BB163" s="159" t="s">
        <v>369</v>
      </c>
      <c r="BC163" s="341">
        <v>0</v>
      </c>
      <c r="BD163" s="307">
        <v>0</v>
      </c>
      <c r="BE163" s="307">
        <v>1.688232</v>
      </c>
      <c r="BF163" s="307">
        <v>0</v>
      </c>
      <c r="BG163" s="342">
        <v>18.387943</v>
      </c>
      <c r="BH163" s="352">
        <v>1.688232</v>
      </c>
      <c r="BI163" s="307">
        <v>0</v>
      </c>
      <c r="BJ163" s="307">
        <v>0</v>
      </c>
      <c r="BK163" s="307">
        <v>18.387943</v>
      </c>
      <c r="BL163" s="342">
        <v>0</v>
      </c>
      <c r="BM163" s="352">
        <v>0</v>
      </c>
      <c r="BN163" s="307">
        <v>0</v>
      </c>
      <c r="BO163" s="307">
        <v>0</v>
      </c>
      <c r="BP163" s="307">
        <v>0</v>
      </c>
      <c r="BQ163" s="342">
        <v>0</v>
      </c>
      <c r="BR163" s="352">
        <v>18.387943</v>
      </c>
      <c r="BS163" s="307">
        <v>0</v>
      </c>
      <c r="BT163" s="307">
        <v>1.688232</v>
      </c>
      <c r="BU163" s="307">
        <v>0</v>
      </c>
      <c r="BV163" s="307">
        <v>0</v>
      </c>
      <c r="BW163" s="307">
        <v>0</v>
      </c>
      <c r="BX163" s="307">
        <v>0</v>
      </c>
      <c r="BY163" s="308">
        <v>0</v>
      </c>
      <c r="BZ163" s="308">
        <v>0</v>
      </c>
      <c r="CA163" s="308">
        <v>0</v>
      </c>
      <c r="CB163" s="308">
        <v>0</v>
      </c>
      <c r="CC163" s="2116"/>
      <c r="CD163" s="2116"/>
      <c r="CE163" s="2116"/>
      <c r="CF163" s="2116"/>
      <c r="CG163" s="2116"/>
      <c r="CH163" s="2116"/>
      <c r="CI163" s="2116"/>
      <c r="CJ163" s="2116"/>
      <c r="CK163" s="2116"/>
      <c r="CL163" s="2116"/>
      <c r="CM163" s="2116"/>
      <c r="CN163" s="2116"/>
      <c r="CO163" s="2116"/>
      <c r="CP163" s="2116"/>
      <c r="CQ163" s="2116"/>
      <c r="CR163" s="2116"/>
      <c r="CS163" s="2116"/>
      <c r="CT163" s="2116"/>
      <c r="CU163" s="2116"/>
      <c r="CV163" s="2116"/>
      <c r="CW163" s="2116"/>
      <c r="CX163" s="2116"/>
      <c r="CY163" s="2116"/>
      <c r="CZ163" s="2116"/>
    </row>
    <row r="164" s="399" customFormat="true" ht="15" customHeight="true" x14ac:dyDescent="0.2">
      <c r="A164" s="2640"/>
      <c r="B164" s="1732" t="s">
        <v>370</v>
      </c>
      <c r="C164" s="1653">
        <v>0</v>
      </c>
      <c r="D164" s="1654">
        <v>0</v>
      </c>
      <c r="E164" s="1654">
        <v>0.18463001445086089</v>
      </c>
      <c r="F164" s="1654">
        <v>0.30199784436590615</v>
      </c>
      <c r="G164" s="1655">
        <v>0.24553284831265151</v>
      </c>
      <c r="H164" s="1656">
        <v>0.4179964058866355</v>
      </c>
      <c r="I164" s="1654">
        <v>0.3109737579393631</v>
      </c>
      <c r="J164" s="1654">
        <v>0.58721339633227543</v>
      </c>
      <c r="K164" s="1654">
        <v>0.28211517094157096</v>
      </c>
      <c r="L164" s="1657">
        <v>0.18490772937297711</v>
      </c>
      <c r="M164" s="1658">
        <v>0</v>
      </c>
      <c r="N164" s="1654">
        <v>0</v>
      </c>
      <c r="O164" s="1654">
        <v>0</v>
      </c>
      <c r="P164" s="1654">
        <v>2.8957434911512783E-2</v>
      </c>
      <c r="Q164" s="1655">
        <v>0</v>
      </c>
      <c r="R164" s="1656">
        <v>0.23869957718552484</v>
      </c>
      <c r="S164" s="1654">
        <v>0</v>
      </c>
      <c r="T164" s="1654">
        <v>0</v>
      </c>
      <c r="U164" s="1654">
        <v>0</v>
      </c>
      <c r="V164" s="1654">
        <v>0.1852904391971206</v>
      </c>
      <c r="W164" s="1654">
        <v>0.67766285200141874</v>
      </c>
      <c r="X164" s="1654">
        <v>0</v>
      </c>
      <c r="Y164" s="1654">
        <v>0.2360106961672821</v>
      </c>
      <c r="Z164" s="1654">
        <v>0.37516223388193348</v>
      </c>
      <c r="AA164" s="1654">
        <v>4.5526230655276619E-2</v>
      </c>
      <c r="AB164" s="2206">
        <v>0</v>
      </c>
      <c r="AC164" s="615"/>
      <c r="AD164" s="615"/>
      <c r="AE164" s="615"/>
      <c r="AF164" s="615"/>
      <c r="AG164" s="615"/>
      <c r="AH164" s="615"/>
      <c r="AI164" s="615"/>
      <c r="AJ164" s="615"/>
      <c r="AK164" s="615"/>
      <c r="AL164" s="615"/>
      <c r="AM164" s="615"/>
      <c r="AN164" s="615"/>
      <c r="AO164" s="615"/>
      <c r="AP164" s="615"/>
      <c r="AQ164" s="615"/>
      <c r="AR164" s="615"/>
      <c r="AS164" s="615"/>
      <c r="AT164" s="615"/>
      <c r="AU164" s="615"/>
      <c r="AV164" s="615"/>
      <c r="AW164" s="615"/>
      <c r="AX164" s="615"/>
      <c r="AY164" s="615"/>
      <c r="AZ164" s="216"/>
      <c r="BA164" s="2695"/>
      <c r="BB164" s="159" t="s">
        <v>370</v>
      </c>
      <c r="BC164" s="341">
        <v>0</v>
      </c>
      <c r="BD164" s="307">
        <v>0</v>
      </c>
      <c r="BE164" s="307">
        <v>21.672567000000001</v>
      </c>
      <c r="BF164" s="307">
        <v>35.448230999999993</v>
      </c>
      <c r="BG164" s="342">
        <v>28.840716</v>
      </c>
      <c r="BH164" s="352">
        <v>19.634763</v>
      </c>
      <c r="BI164" s="307">
        <v>14.635802</v>
      </c>
      <c r="BJ164" s="307">
        <v>27.655677000000001</v>
      </c>
      <c r="BK164" s="307">
        <v>13.30294</v>
      </c>
      <c r="BL164" s="342">
        <v>8.694528</v>
      </c>
      <c r="BM164" s="352">
        <v>0</v>
      </c>
      <c r="BN164" s="307">
        <v>0</v>
      </c>
      <c r="BO164" s="307">
        <v>0</v>
      </c>
      <c r="BP164" s="307">
        <v>2.0378039999999999</v>
      </c>
      <c r="BQ164" s="342">
        <v>0</v>
      </c>
      <c r="BR164" s="352">
        <v>49.980758000000009</v>
      </c>
      <c r="BS164" s="307">
        <v>0</v>
      </c>
      <c r="BT164" s="307">
        <v>0</v>
      </c>
      <c r="BU164" s="307">
        <v>0</v>
      </c>
      <c r="BV164" s="307">
        <v>4.4153190000000002</v>
      </c>
      <c r="BW164" s="307">
        <v>13.585200000000002</v>
      </c>
      <c r="BX164" s="307">
        <v>0</v>
      </c>
      <c r="BY164" s="308">
        <v>5.2493280000000002</v>
      </c>
      <c r="BZ164" s="308">
        <v>10.693104999999999</v>
      </c>
      <c r="CA164" s="308">
        <v>2.0378039999999999</v>
      </c>
      <c r="CB164" s="308">
        <v>0</v>
      </c>
      <c r="CC164" s="2116"/>
      <c r="CD164" s="2116"/>
      <c r="CE164" s="2116"/>
      <c r="CF164" s="2116"/>
      <c r="CG164" s="2116"/>
      <c r="CH164" s="2116"/>
      <c r="CI164" s="2116"/>
      <c r="CJ164" s="2116"/>
      <c r="CK164" s="2116"/>
      <c r="CL164" s="2116"/>
      <c r="CM164" s="2116"/>
      <c r="CN164" s="2116"/>
      <c r="CO164" s="2116"/>
      <c r="CP164" s="2116"/>
      <c r="CQ164" s="2116"/>
      <c r="CR164" s="2116"/>
      <c r="CS164" s="2116"/>
      <c r="CT164" s="2116"/>
      <c r="CU164" s="2116"/>
      <c r="CV164" s="2116"/>
      <c r="CW164" s="2116"/>
      <c r="CX164" s="2116"/>
      <c r="CY164" s="2116"/>
      <c r="CZ164" s="2116"/>
    </row>
    <row r="165" s="399" customFormat="true" ht="15" customHeight="true" x14ac:dyDescent="0.2">
      <c r="A165" s="2640"/>
      <c r="B165" s="1732" t="s">
        <v>371</v>
      </c>
      <c r="C165" s="1653">
        <v>0</v>
      </c>
      <c r="D165" s="1654">
        <v>6.0961612537977522E-2</v>
      </c>
      <c r="E165" s="1654">
        <v>2.3142253984316893E-2</v>
      </c>
      <c r="F165" s="1654">
        <v>0</v>
      </c>
      <c r="G165" s="1655">
        <v>0</v>
      </c>
      <c r="H165" s="1656">
        <v>3.7492952582814529E-2</v>
      </c>
      <c r="I165" s="1654">
        <v>0</v>
      </c>
      <c r="J165" s="1654">
        <v>0</v>
      </c>
      <c r="K165" s="1654">
        <v>0</v>
      </c>
      <c r="L165" s="1657">
        <v>0</v>
      </c>
      <c r="M165" s="1658">
        <v>0</v>
      </c>
      <c r="N165" s="1654">
        <v>0.10172299321396577</v>
      </c>
      <c r="O165" s="1654">
        <v>0</v>
      </c>
      <c r="P165" s="1654">
        <v>1.3575621838645338E-2</v>
      </c>
      <c r="Q165" s="1655">
        <v>0</v>
      </c>
      <c r="R165" s="1656">
        <v>0</v>
      </c>
      <c r="S165" s="1654">
        <v>7.9984531580900117E-2</v>
      </c>
      <c r="T165" s="1654">
        <v>1.5184466184320539E-2</v>
      </c>
      <c r="U165" s="1654">
        <v>2.3656034479419906E-2</v>
      </c>
      <c r="V165" s="1654">
        <v>6.1763479732373526E-2</v>
      </c>
      <c r="W165" s="1654">
        <v>0</v>
      </c>
      <c r="X165" s="1654">
        <v>0</v>
      </c>
      <c r="Y165" s="1654">
        <v>0</v>
      </c>
      <c r="Z165" s="1654">
        <v>0</v>
      </c>
      <c r="AA165" s="1654">
        <v>0</v>
      </c>
      <c r="AB165" s="2206">
        <v>0</v>
      </c>
      <c r="AC165" s="615"/>
      <c r="AD165" s="615"/>
      <c r="AE165" s="615"/>
      <c r="AF165" s="615"/>
      <c r="AG165" s="615"/>
      <c r="AH165" s="615"/>
      <c r="AI165" s="615"/>
      <c r="AJ165" s="615"/>
      <c r="AK165" s="615"/>
      <c r="AL165" s="615"/>
      <c r="AM165" s="615"/>
      <c r="AN165" s="615"/>
      <c r="AO165" s="615"/>
      <c r="AP165" s="615"/>
      <c r="AQ165" s="615"/>
      <c r="AR165" s="615"/>
      <c r="AS165" s="615"/>
      <c r="AT165" s="615"/>
      <c r="AU165" s="615"/>
      <c r="AV165" s="615"/>
      <c r="AW165" s="615"/>
      <c r="AX165" s="615"/>
      <c r="AY165" s="615"/>
      <c r="AZ165" s="216"/>
      <c r="BA165" s="2695"/>
      <c r="BB165" s="159" t="s">
        <v>371</v>
      </c>
      <c r="BC165" s="341">
        <v>0</v>
      </c>
      <c r="BD165" s="307">
        <v>7.1614599999999999</v>
      </c>
      <c r="BE165" s="307">
        <v>2.7165249999999999</v>
      </c>
      <c r="BF165" s="307">
        <v>0</v>
      </c>
      <c r="BG165" s="342">
        <v>0</v>
      </c>
      <c r="BH165" s="352">
        <v>1.7611760000000001</v>
      </c>
      <c r="BI165" s="307">
        <v>0</v>
      </c>
      <c r="BJ165" s="307">
        <v>0</v>
      </c>
      <c r="BK165" s="307">
        <v>0</v>
      </c>
      <c r="BL165" s="342">
        <v>0</v>
      </c>
      <c r="BM165" s="352">
        <v>0</v>
      </c>
      <c r="BN165" s="307">
        <v>7.1614599999999999</v>
      </c>
      <c r="BO165" s="307">
        <v>0</v>
      </c>
      <c r="BP165" s="307">
        <v>0.955349</v>
      </c>
      <c r="BQ165" s="342">
        <v>0</v>
      </c>
      <c r="BR165" s="352">
        <v>0</v>
      </c>
      <c r="BS165" s="307">
        <v>7.1614599999999999</v>
      </c>
      <c r="BT165" s="307">
        <v>0.28940300000000002</v>
      </c>
      <c r="BU165" s="307">
        <v>0.955349</v>
      </c>
      <c r="BV165" s="307">
        <v>1.471773</v>
      </c>
      <c r="BW165" s="307">
        <v>0</v>
      </c>
      <c r="BX165" s="307">
        <v>0</v>
      </c>
      <c r="BY165" s="308">
        <v>0</v>
      </c>
      <c r="BZ165" s="308">
        <v>0</v>
      </c>
      <c r="CA165" s="308">
        <v>0</v>
      </c>
      <c r="CB165" s="308">
        <v>0</v>
      </c>
      <c r="CC165" s="2116"/>
      <c r="CD165" s="2116"/>
      <c r="CE165" s="2116"/>
      <c r="CF165" s="2116"/>
      <c r="CG165" s="2116"/>
      <c r="CH165" s="2116"/>
      <c r="CI165" s="2116"/>
      <c r="CJ165" s="2116"/>
      <c r="CK165" s="2116"/>
      <c r="CL165" s="2116"/>
      <c r="CM165" s="2116"/>
      <c r="CN165" s="2116"/>
      <c r="CO165" s="2116"/>
      <c r="CP165" s="2116"/>
      <c r="CQ165" s="2116"/>
      <c r="CR165" s="2116"/>
      <c r="CS165" s="2116"/>
      <c r="CT165" s="2116"/>
      <c r="CU165" s="2116"/>
      <c r="CV165" s="2116"/>
      <c r="CW165" s="2116"/>
      <c r="CX165" s="2116"/>
      <c r="CY165" s="2116"/>
      <c r="CZ165" s="2116"/>
    </row>
    <row r="166" s="399" customFormat="true" ht="15" customHeight="true" x14ac:dyDescent="0.2">
      <c r="A166" s="2640"/>
      <c r="B166" s="1732" t="s">
        <v>372</v>
      </c>
      <c r="C166" s="1653">
        <v>9.7282545865495201E-2</v>
      </c>
      <c r="D166" s="1654">
        <v>0.7373626789849923</v>
      </c>
      <c r="E166" s="1654">
        <v>1.7013926660827234</v>
      </c>
      <c r="F166" s="1654">
        <v>1.2798418090393739</v>
      </c>
      <c r="G166" s="1655">
        <v>0.18629896584948172</v>
      </c>
      <c r="H166" s="1656">
        <v>5.0172204335700732</v>
      </c>
      <c r="I166" s="1654">
        <v>2.5421595547805373</v>
      </c>
      <c r="J166" s="1654">
        <v>0.77040895949035582</v>
      </c>
      <c r="K166" s="1654">
        <v>0.46407234549878201</v>
      </c>
      <c r="L166" s="1657">
        <v>0</v>
      </c>
      <c r="M166" s="1658">
        <v>8.0427862939774705E-3</v>
      </c>
      <c r="N166" s="1654">
        <v>5.9516259081702876E-2</v>
      </c>
      <c r="O166" s="1654">
        <v>2.412232579370438E-2</v>
      </c>
      <c r="P166" s="1654">
        <v>0.21818752026287308</v>
      </c>
      <c r="Q166" s="1655">
        <v>0.49128745745502811</v>
      </c>
      <c r="R166" s="1656">
        <v>0.31042082077418237</v>
      </c>
      <c r="S166" s="1654">
        <v>2.8405394888469975E-2</v>
      </c>
      <c r="T166" s="1654">
        <v>20.53894849785566</v>
      </c>
      <c r="U166" s="1654">
        <v>0.16556582065649911</v>
      </c>
      <c r="V166" s="1654">
        <v>0</v>
      </c>
      <c r="W166" s="1654">
        <v>0.20900934684341577</v>
      </c>
      <c r="X166" s="1654">
        <v>0</v>
      </c>
      <c r="Y166" s="1654">
        <v>0</v>
      </c>
      <c r="Z166" s="1654">
        <v>0</v>
      </c>
      <c r="AA166" s="1654">
        <v>0</v>
      </c>
      <c r="AB166" s="2206">
        <v>0</v>
      </c>
      <c r="AC166" s="615"/>
      <c r="AD166" s="615"/>
      <c r="AE166" s="615"/>
      <c r="AF166" s="615"/>
      <c r="AG166" s="615"/>
      <c r="AH166" s="615"/>
      <c r="AI166" s="615"/>
      <c r="AJ166" s="615"/>
      <c r="AK166" s="615"/>
      <c r="AL166" s="615"/>
      <c r="AM166" s="615"/>
      <c r="AN166" s="615"/>
      <c r="AO166" s="615"/>
      <c r="AP166" s="615"/>
      <c r="AQ166" s="615"/>
      <c r="AR166" s="615"/>
      <c r="AS166" s="615"/>
      <c r="AT166" s="615"/>
      <c r="AU166" s="615"/>
      <c r="AV166" s="615"/>
      <c r="AW166" s="615"/>
      <c r="AX166" s="615"/>
      <c r="AY166" s="615"/>
      <c r="AZ166" s="216"/>
      <c r="BA166" s="2695"/>
      <c r="BB166" s="159" t="s">
        <v>372</v>
      </c>
      <c r="BC166" s="341">
        <v>11.425725999999999</v>
      </c>
      <c r="BD166" s="307">
        <v>86.621615000000006</v>
      </c>
      <c r="BE166" s="307">
        <v>199.71588400000002</v>
      </c>
      <c r="BF166" s="307">
        <v>150.22666200000009</v>
      </c>
      <c r="BG166" s="342">
        <v>21.883001</v>
      </c>
      <c r="BH166" s="352">
        <v>235.67650999999981</v>
      </c>
      <c r="BI166" s="307">
        <v>119.64528499999996</v>
      </c>
      <c r="BJ166" s="307">
        <v>36.283541</v>
      </c>
      <c r="BK166" s="307">
        <v>21.883001</v>
      </c>
      <c r="BL166" s="342">
        <v>0</v>
      </c>
      <c r="BM166" s="352">
        <v>0.56567299999999998</v>
      </c>
      <c r="BN166" s="307">
        <v>4.1900389999999996</v>
      </c>
      <c r="BO166" s="307">
        <v>1.6970190000000001</v>
      </c>
      <c r="BP166" s="307">
        <v>15.354378000000001</v>
      </c>
      <c r="BQ166" s="342">
        <v>34.577442000000005</v>
      </c>
      <c r="BR166" s="352">
        <v>64.998305000000002</v>
      </c>
      <c r="BS166" s="307">
        <v>2.5432929999999998</v>
      </c>
      <c r="BT166" s="307">
        <v>391.4548749999999</v>
      </c>
      <c r="BU166" s="307">
        <v>6.6863760000000001</v>
      </c>
      <c r="BV166" s="307">
        <v>0</v>
      </c>
      <c r="BW166" s="307">
        <v>4.1900389999999996</v>
      </c>
      <c r="BX166" s="307">
        <v>0</v>
      </c>
      <c r="BY166" s="308">
        <v>0</v>
      </c>
      <c r="BZ166" s="308">
        <v>0</v>
      </c>
      <c r="CA166" s="308">
        <v>0</v>
      </c>
      <c r="CB166" s="308">
        <v>0</v>
      </c>
      <c r="CC166" s="2116"/>
      <c r="CD166" s="2116"/>
      <c r="CE166" s="2116"/>
      <c r="CF166" s="2116"/>
      <c r="CG166" s="2116"/>
      <c r="CH166" s="2116"/>
      <c r="CI166" s="2116"/>
      <c r="CJ166" s="2116"/>
      <c r="CK166" s="2116"/>
      <c r="CL166" s="2116"/>
      <c r="CM166" s="2116"/>
      <c r="CN166" s="2116"/>
      <c r="CO166" s="2116"/>
      <c r="CP166" s="2116"/>
      <c r="CQ166" s="2116"/>
      <c r="CR166" s="2116"/>
      <c r="CS166" s="2116"/>
      <c r="CT166" s="2116"/>
      <c r="CU166" s="2116"/>
      <c r="CV166" s="2116"/>
      <c r="CW166" s="2116"/>
      <c r="CX166" s="2116"/>
      <c r="CY166" s="2116"/>
      <c r="CZ166" s="2116"/>
    </row>
    <row r="167" s="399" customFormat="true" ht="15" customHeight="true" x14ac:dyDescent="0.2">
      <c r="A167" s="2641"/>
      <c r="B167" s="1734" t="s">
        <v>46</v>
      </c>
      <c r="C167" s="1653">
        <v>2.6981696337841317E-2</v>
      </c>
      <c r="D167" s="1654">
        <v>0.11683767110085763</v>
      </c>
      <c r="E167" s="1654">
        <v>0.23868790545510651</v>
      </c>
      <c r="F167" s="1654">
        <v>0.55660530445611833</v>
      </c>
      <c r="G167" s="1655">
        <v>2.2363443302074758E-2</v>
      </c>
      <c r="H167" s="1656">
        <v>0.51569629915791071</v>
      </c>
      <c r="I167" s="1654">
        <v>0.94166724224114073</v>
      </c>
      <c r="J167" s="1654">
        <v>0.44620738749358163</v>
      </c>
      <c r="K167" s="1654">
        <v>5.5707531919462511E-2</v>
      </c>
      <c r="L167" s="1657">
        <v>0</v>
      </c>
      <c r="M167" s="1658">
        <v>4.5056682008909367E-2</v>
      </c>
      <c r="N167" s="1654">
        <v>6.4030603438060801E-2</v>
      </c>
      <c r="O167" s="1654">
        <v>4.4868644091141496E-2</v>
      </c>
      <c r="P167" s="1654">
        <v>0.14004241622116151</v>
      </c>
      <c r="Q167" s="1655">
        <v>0</v>
      </c>
      <c r="R167" s="1656">
        <v>0.3381585470331423</v>
      </c>
      <c r="S167" s="1654">
        <v>0</v>
      </c>
      <c r="T167" s="1654">
        <v>0.74944370141458161</v>
      </c>
      <c r="U167" s="1654">
        <v>0</v>
      </c>
      <c r="V167" s="1654">
        <v>0.18917378746074187</v>
      </c>
      <c r="W167" s="1654">
        <v>0</v>
      </c>
      <c r="X167" s="1654">
        <v>0</v>
      </c>
      <c r="Y167" s="1654">
        <v>5.4251822458036017E-2</v>
      </c>
      <c r="Z167" s="1654">
        <v>0.45414375680444585</v>
      </c>
      <c r="AA167" s="1654">
        <v>0.13332738644296124</v>
      </c>
      <c r="AB167" s="2206">
        <v>0.10413633458479424</v>
      </c>
      <c r="AC167" s="615"/>
      <c r="AD167" s="615"/>
      <c r="AE167" s="615"/>
      <c r="AF167" s="615"/>
      <c r="AG167" s="615"/>
      <c r="AH167" s="615"/>
      <c r="AI167" s="615"/>
      <c r="AJ167" s="615"/>
      <c r="AK167" s="615"/>
      <c r="AL167" s="615"/>
      <c r="AM167" s="615"/>
      <c r="AN167" s="615"/>
      <c r="AO167" s="615"/>
      <c r="AP167" s="615"/>
      <c r="AQ167" s="615"/>
      <c r="AR167" s="615"/>
      <c r="AS167" s="615"/>
      <c r="AT167" s="615"/>
      <c r="AU167" s="615"/>
      <c r="AV167" s="615"/>
      <c r="AW167" s="615"/>
      <c r="AX167" s="615"/>
      <c r="AY167" s="615"/>
      <c r="AZ167" s="216"/>
      <c r="BA167" s="2695"/>
      <c r="BB167" s="159" t="s">
        <v>46</v>
      </c>
      <c r="BC167" s="341">
        <v>3.1689699999999998</v>
      </c>
      <c r="BD167" s="307">
        <v>13.725495</v>
      </c>
      <c r="BE167" s="307">
        <v>28.018085999999997</v>
      </c>
      <c r="BF167" s="307">
        <v>65.333821999999984</v>
      </c>
      <c r="BG167" s="342">
        <v>2.626849</v>
      </c>
      <c r="BH167" s="352">
        <v>24.224071000000002</v>
      </c>
      <c r="BI167" s="307">
        <v>44.319029999999998</v>
      </c>
      <c r="BJ167" s="307">
        <v>21.014792</v>
      </c>
      <c r="BK167" s="307">
        <v>2.626849</v>
      </c>
      <c r="BL167" s="342">
        <v>0</v>
      </c>
      <c r="BM167" s="352">
        <v>3.1689699999999998</v>
      </c>
      <c r="BN167" s="307">
        <v>4.5078560000000003</v>
      </c>
      <c r="BO167" s="307">
        <v>3.1565340000000002</v>
      </c>
      <c r="BP167" s="307">
        <v>9.8551199999999994</v>
      </c>
      <c r="BQ167" s="342">
        <v>0</v>
      </c>
      <c r="BR167" s="352">
        <v>70.806244000000007</v>
      </c>
      <c r="BS167" s="307">
        <v>0</v>
      </c>
      <c r="BT167" s="307">
        <v>14.283759</v>
      </c>
      <c r="BU167" s="307">
        <v>0</v>
      </c>
      <c r="BV167" s="307">
        <v>4.5078560000000003</v>
      </c>
      <c r="BW167" s="307">
        <v>0</v>
      </c>
      <c r="BX167" s="307">
        <v>0</v>
      </c>
      <c r="BY167" s="308">
        <v>1.206664</v>
      </c>
      <c r="BZ167" s="308">
        <v>12.944285000000001</v>
      </c>
      <c r="CA167" s="308">
        <v>5.9678799999999992</v>
      </c>
      <c r="CB167" s="308">
        <v>3.1565340000000002</v>
      </c>
      <c r="CC167" s="2116"/>
      <c r="CD167" s="2116"/>
      <c r="CE167" s="2116"/>
      <c r="CF167" s="2116"/>
      <c r="CG167" s="2116"/>
      <c r="CH167" s="2116"/>
      <c r="CI167" s="2116"/>
      <c r="CJ167" s="2116"/>
      <c r="CK167" s="2116"/>
      <c r="CL167" s="2116"/>
      <c r="CM167" s="2116"/>
      <c r="CN167" s="2116"/>
      <c r="CO167" s="2116"/>
      <c r="CP167" s="2116"/>
      <c r="CQ167" s="2116"/>
      <c r="CR167" s="2116"/>
      <c r="CS167" s="2116"/>
      <c r="CT167" s="2116"/>
      <c r="CU167" s="2116"/>
      <c r="CV167" s="2116"/>
      <c r="CW167" s="2116"/>
      <c r="CX167" s="2116"/>
      <c r="CY167" s="2116"/>
      <c r="CZ167" s="2116"/>
    </row>
    <row r="168" s="239" customFormat="true" ht="15" customHeight="true" x14ac:dyDescent="0.2">
      <c r="A168" s="1344"/>
      <c r="B168" s="1485"/>
      <c r="C168" s="926"/>
      <c r="D168" s="888"/>
      <c r="E168" s="888"/>
      <c r="F168" s="888"/>
      <c r="G168" s="889"/>
      <c r="H168" s="927"/>
      <c r="I168" s="888"/>
      <c r="J168" s="888"/>
      <c r="K168" s="888"/>
      <c r="L168" s="928"/>
      <c r="M168" s="926"/>
      <c r="N168" s="888"/>
      <c r="O168" s="888"/>
      <c r="P168" s="888"/>
      <c r="Q168" s="889"/>
      <c r="R168" s="927"/>
      <c r="S168" s="888"/>
      <c r="T168" s="888"/>
      <c r="U168" s="888"/>
      <c r="V168" s="888"/>
      <c r="W168" s="888"/>
      <c r="X168" s="888"/>
      <c r="Y168" s="888"/>
      <c r="Z168" s="888"/>
      <c r="AA168" s="888"/>
      <c r="AB168" s="928"/>
      <c r="AC168" s="615"/>
      <c r="AD168" s="615"/>
      <c r="AE168" s="615"/>
      <c r="AF168" s="615"/>
      <c r="AG168" s="615"/>
      <c r="AH168" s="615"/>
      <c r="AI168" s="615"/>
      <c r="AJ168" s="615"/>
      <c r="AK168" s="615"/>
      <c r="AL168" s="615"/>
      <c r="AM168" s="615"/>
      <c r="AN168" s="615"/>
      <c r="AO168" s="615"/>
      <c r="AP168" s="615"/>
      <c r="AQ168" s="615"/>
      <c r="AR168" s="615"/>
      <c r="AS168" s="615"/>
      <c r="AT168" s="615"/>
      <c r="AU168" s="615"/>
      <c r="AV168" s="615"/>
      <c r="AW168" s="615"/>
      <c r="AX168" s="615"/>
      <c r="AY168" s="615"/>
      <c r="AZ168" s="216"/>
      <c r="BA168" s="2696"/>
      <c r="BB168" s="159" t="s">
        <v>181</v>
      </c>
      <c r="BC168" s="341">
        <v>11744.887943000009</v>
      </c>
      <c r="BD168" s="307">
        <v>11747.491087999999</v>
      </c>
      <c r="BE168" s="307">
        <v>11738.376918000045</v>
      </c>
      <c r="BF168" s="307">
        <v>11737.908618000023</v>
      </c>
      <c r="BG168" s="342">
        <v>11746.174167000014</v>
      </c>
      <c r="BH168" s="352">
        <v>4697.3521120000087</v>
      </c>
      <c r="BI168" s="307">
        <v>4706.4427870000018</v>
      </c>
      <c r="BJ168" s="307">
        <v>4709.6468120000109</v>
      </c>
      <c r="BK168" s="307">
        <v>4715.4287929999982</v>
      </c>
      <c r="BL168" s="342">
        <v>4702.0900799999981</v>
      </c>
      <c r="BM168" s="352">
        <v>7033.2964139999876</v>
      </c>
      <c r="BN168" s="307">
        <v>7040.1585459999897</v>
      </c>
      <c r="BO168" s="307">
        <v>7035.0554690000108</v>
      </c>
      <c r="BP168" s="307">
        <v>7037.2393350000002</v>
      </c>
      <c r="BQ168" s="342">
        <v>7038.1283859999994</v>
      </c>
      <c r="BR168" s="352">
        <v>20938.771064999997</v>
      </c>
      <c r="BS168" s="307">
        <v>8953.5562169999866</v>
      </c>
      <c r="BT168" s="307">
        <v>1905.914877000004</v>
      </c>
      <c r="BU168" s="307">
        <v>4038.5002009999907</v>
      </c>
      <c r="BV168" s="307">
        <v>2382.917876999999</v>
      </c>
      <c r="BW168" s="307">
        <v>2004.7136949999967</v>
      </c>
      <c r="BX168" s="307">
        <v>5908.7475889999923</v>
      </c>
      <c r="BY168" s="308">
        <v>2224.1907190000097</v>
      </c>
      <c r="BZ168" s="308">
        <v>2850.261575999999</v>
      </c>
      <c r="CA168" s="308">
        <v>4476.1096420000076</v>
      </c>
      <c r="CB168" s="308">
        <v>3031.1552759999972</v>
      </c>
      <c r="CC168" s="2116"/>
      <c r="CD168" s="2116"/>
      <c r="CE168" s="2116"/>
      <c r="CF168" s="2116"/>
      <c r="CG168" s="2116"/>
      <c r="CH168" s="2116"/>
      <c r="CI168" s="2116"/>
      <c r="CJ168" s="2116"/>
      <c r="CK168" s="2116"/>
      <c r="CL168" s="2116"/>
      <c r="CM168" s="2116"/>
      <c r="CN168" s="2116"/>
      <c r="CO168" s="2116"/>
      <c r="CP168" s="2116"/>
      <c r="CQ168" s="2116"/>
      <c r="CR168" s="2116"/>
      <c r="CS168" s="2116"/>
      <c r="CT168" s="2116"/>
      <c r="CU168" s="2116"/>
      <c r="CV168" s="2116"/>
      <c r="CW168" s="2116"/>
      <c r="CX168" s="2116"/>
      <c r="CY168" s="2116"/>
      <c r="CZ168" s="2116"/>
    </row>
    <row r="169" s="239" customFormat="true" ht="15" customHeight="true" x14ac:dyDescent="0.2">
      <c r="A169" s="720"/>
      <c r="B169" s="1073"/>
      <c r="C169" s="926"/>
      <c r="D169" s="888"/>
      <c r="E169" s="888"/>
      <c r="F169" s="888"/>
      <c r="G169" s="889"/>
      <c r="H169" s="927"/>
      <c r="I169" s="888"/>
      <c r="J169" s="888"/>
      <c r="K169" s="888"/>
      <c r="L169" s="928"/>
      <c r="M169" s="926"/>
      <c r="N169" s="888"/>
      <c r="O169" s="888"/>
      <c r="P169" s="888"/>
      <c r="Q169" s="889"/>
      <c r="R169" s="927"/>
      <c r="S169" s="888"/>
      <c r="T169" s="888"/>
      <c r="U169" s="888"/>
      <c r="V169" s="888"/>
      <c r="W169" s="888"/>
      <c r="X169" s="888"/>
      <c r="Y169" s="888"/>
      <c r="Z169" s="888"/>
      <c r="AA169" s="888"/>
      <c r="AB169" s="928"/>
      <c r="AC169" s="615"/>
      <c r="AD169" s="615"/>
      <c r="AE169" s="615"/>
      <c r="AF169" s="615"/>
      <c r="AG169" s="615"/>
      <c r="AH169" s="615"/>
      <c r="AI169" s="615"/>
      <c r="AJ169" s="615"/>
      <c r="AK169" s="615"/>
      <c r="AL169" s="615"/>
      <c r="AM169" s="615"/>
      <c r="AN169" s="615"/>
      <c r="AO169" s="615"/>
      <c r="AP169" s="615"/>
      <c r="AQ169" s="615"/>
      <c r="AR169" s="615"/>
      <c r="AS169" s="615"/>
      <c r="AT169" s="615"/>
      <c r="AU169" s="615"/>
      <c r="AV169" s="615"/>
      <c r="AW169" s="615"/>
      <c r="AX169" s="615"/>
      <c r="AY169" s="615"/>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2116"/>
      <c r="CD169" s="2116"/>
      <c r="CE169" s="2116"/>
      <c r="CF169" s="2116"/>
      <c r="CG169" s="2116"/>
      <c r="CH169" s="2116"/>
      <c r="CI169" s="2116"/>
      <c r="CJ169" s="2116"/>
      <c r="CK169" s="2116"/>
      <c r="CL169" s="2116"/>
      <c r="CM169" s="2116"/>
      <c r="CN169" s="2116"/>
      <c r="CO169" s="2116"/>
      <c r="CP169" s="2116"/>
      <c r="CQ169" s="2116"/>
      <c r="CR169" s="2116"/>
      <c r="CS169" s="2116"/>
      <c r="CT169" s="2116"/>
      <c r="CU169" s="2116"/>
      <c r="CV169" s="2116"/>
      <c r="CW169" s="2116"/>
      <c r="CX169" s="2116"/>
      <c r="CY169" s="2116"/>
      <c r="CZ169" s="2116"/>
    </row>
    <row r="170" s="239" customFormat="true" ht="15" customHeight="true" x14ac:dyDescent="0.2">
      <c r="A170" s="720"/>
      <c r="B170" s="1073"/>
      <c r="C170" s="926"/>
      <c r="D170" s="888"/>
      <c r="E170" s="888"/>
      <c r="F170" s="888"/>
      <c r="G170" s="889"/>
      <c r="H170" s="927"/>
      <c r="I170" s="888"/>
      <c r="J170" s="888"/>
      <c r="K170" s="888"/>
      <c r="L170" s="928"/>
      <c r="M170" s="926"/>
      <c r="N170" s="888"/>
      <c r="O170" s="888"/>
      <c r="P170" s="888"/>
      <c r="Q170" s="889"/>
      <c r="R170" s="927"/>
      <c r="S170" s="888"/>
      <c r="T170" s="888"/>
      <c r="U170" s="888"/>
      <c r="V170" s="888"/>
      <c r="W170" s="888"/>
      <c r="X170" s="888"/>
      <c r="Y170" s="888"/>
      <c r="Z170" s="888"/>
      <c r="AA170" s="888"/>
      <c r="AB170" s="928"/>
      <c r="AC170" s="615"/>
      <c r="AD170" s="615"/>
      <c r="AE170" s="615"/>
      <c r="AF170" s="615"/>
      <c r="AG170" s="615"/>
      <c r="AH170" s="615"/>
      <c r="AI170" s="615"/>
      <c r="AJ170" s="615"/>
      <c r="AK170" s="615"/>
      <c r="AL170" s="615"/>
      <c r="AM170" s="615"/>
      <c r="AN170" s="615"/>
      <c r="AO170" s="615"/>
      <c r="AP170" s="615"/>
      <c r="AQ170" s="615"/>
      <c r="AR170" s="615"/>
      <c r="AS170" s="615"/>
      <c r="AT170" s="615"/>
      <c r="AU170" s="615"/>
      <c r="AV170" s="615"/>
      <c r="AW170" s="615"/>
      <c r="AX170" s="615"/>
      <c r="AY170" s="615"/>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2116"/>
      <c r="CD170" s="2116"/>
      <c r="CE170" s="2116"/>
      <c r="CF170" s="2116"/>
      <c r="CG170" s="2116"/>
      <c r="CH170" s="2116"/>
      <c r="CI170" s="2116"/>
      <c r="CJ170" s="2116"/>
      <c r="CK170" s="2116"/>
      <c r="CL170" s="2116"/>
      <c r="CM170" s="2116"/>
      <c r="CN170" s="2116"/>
      <c r="CO170" s="2116"/>
      <c r="CP170" s="2116"/>
      <c r="CQ170" s="2116"/>
      <c r="CR170" s="2116"/>
      <c r="CS170" s="2116"/>
      <c r="CT170" s="2116"/>
      <c r="CU170" s="2116"/>
      <c r="CV170" s="2116"/>
      <c r="CW170" s="2116"/>
      <c r="CX170" s="2116"/>
      <c r="CY170" s="2116"/>
      <c r="CZ170" s="2116"/>
    </row>
    <row r="171" s="239" customFormat="true" ht="15" customHeight="true" x14ac:dyDescent="0.2">
      <c r="A171" s="720"/>
      <c r="B171" s="1073"/>
      <c r="C171" s="926"/>
      <c r="D171" s="888"/>
      <c r="E171" s="888"/>
      <c r="F171" s="888"/>
      <c r="G171" s="889"/>
      <c r="H171" s="927"/>
      <c r="I171" s="888"/>
      <c r="J171" s="888"/>
      <c r="K171" s="888"/>
      <c r="L171" s="928"/>
      <c r="M171" s="926"/>
      <c r="N171" s="888"/>
      <c r="O171" s="888"/>
      <c r="P171" s="888"/>
      <c r="Q171" s="889"/>
      <c r="R171" s="927"/>
      <c r="S171" s="888"/>
      <c r="T171" s="888"/>
      <c r="U171" s="888"/>
      <c r="V171" s="888"/>
      <c r="W171" s="888"/>
      <c r="X171" s="888"/>
      <c r="Y171" s="888"/>
      <c r="Z171" s="888"/>
      <c r="AA171" s="888"/>
      <c r="AB171" s="928"/>
      <c r="AC171" s="615"/>
      <c r="AD171" s="615"/>
      <c r="AE171" s="615"/>
      <c r="AF171" s="615"/>
      <c r="AG171" s="615"/>
      <c r="AH171" s="615"/>
      <c r="AI171" s="615"/>
      <c r="AJ171" s="615"/>
      <c r="AK171" s="615"/>
      <c r="AL171" s="615"/>
      <c r="AM171" s="615"/>
      <c r="AN171" s="615"/>
      <c r="AO171" s="615"/>
      <c r="AP171" s="615"/>
      <c r="AQ171" s="615"/>
      <c r="AR171" s="615"/>
      <c r="AS171" s="615"/>
      <c r="AT171" s="615"/>
      <c r="AU171" s="615"/>
      <c r="AV171" s="615"/>
      <c r="AW171" s="615"/>
      <c r="AX171" s="615"/>
      <c r="AY171" s="615"/>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2116"/>
      <c r="CD171" s="2116"/>
      <c r="CE171" s="2116"/>
      <c r="CF171" s="2116"/>
      <c r="CG171" s="2116"/>
      <c r="CH171" s="2116"/>
      <c r="CI171" s="2116"/>
      <c r="CJ171" s="2116"/>
      <c r="CK171" s="2116"/>
      <c r="CL171" s="2116"/>
      <c r="CM171" s="2116"/>
      <c r="CN171" s="2116"/>
      <c r="CO171" s="2116"/>
      <c r="CP171" s="2116"/>
      <c r="CQ171" s="2116"/>
      <c r="CR171" s="2116"/>
      <c r="CS171" s="2116"/>
      <c r="CT171" s="2116"/>
      <c r="CU171" s="2116"/>
      <c r="CV171" s="2116"/>
      <c r="CW171" s="2116"/>
      <c r="CX171" s="2116"/>
      <c r="CY171" s="2116"/>
      <c r="CZ171" s="2116"/>
    </row>
    <row r="172" s="239" customFormat="true" ht="15" customHeight="true" x14ac:dyDescent="0.2">
      <c r="A172" s="720"/>
      <c r="B172" s="1073"/>
      <c r="C172" s="926"/>
      <c r="D172" s="888"/>
      <c r="E172" s="888"/>
      <c r="F172" s="888"/>
      <c r="G172" s="889"/>
      <c r="H172" s="927"/>
      <c r="I172" s="888"/>
      <c r="J172" s="888"/>
      <c r="K172" s="888"/>
      <c r="L172" s="928"/>
      <c r="M172" s="926"/>
      <c r="N172" s="888"/>
      <c r="O172" s="888"/>
      <c r="P172" s="888"/>
      <c r="Q172" s="889"/>
      <c r="R172" s="927"/>
      <c r="S172" s="888"/>
      <c r="T172" s="888"/>
      <c r="U172" s="888"/>
      <c r="V172" s="888"/>
      <c r="W172" s="888"/>
      <c r="X172" s="888"/>
      <c r="Y172" s="888"/>
      <c r="Z172" s="888"/>
      <c r="AA172" s="888"/>
      <c r="AB172" s="928"/>
      <c r="AC172" s="615"/>
      <c r="AD172" s="615"/>
      <c r="AE172" s="615"/>
      <c r="AF172" s="615"/>
      <c r="AG172" s="615"/>
      <c r="AH172" s="615"/>
      <c r="AI172" s="615"/>
      <c r="AJ172" s="615"/>
      <c r="AK172" s="615"/>
      <c r="AL172" s="615"/>
      <c r="AM172" s="615"/>
      <c r="AN172" s="615"/>
      <c r="AO172" s="615"/>
      <c r="AP172" s="615"/>
      <c r="AQ172" s="615"/>
      <c r="AR172" s="615"/>
      <c r="AS172" s="615"/>
      <c r="AT172" s="615"/>
      <c r="AU172" s="615"/>
      <c r="AV172" s="615"/>
      <c r="AW172" s="615"/>
      <c r="AX172" s="615"/>
      <c r="AY172" s="615"/>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2116"/>
      <c r="CD172" s="2116"/>
      <c r="CE172" s="2116"/>
      <c r="CF172" s="2116"/>
      <c r="CG172" s="2116"/>
      <c r="CH172" s="2116"/>
      <c r="CI172" s="2116"/>
      <c r="CJ172" s="2116"/>
      <c r="CK172" s="2116"/>
      <c r="CL172" s="2116"/>
      <c r="CM172" s="2116"/>
      <c r="CN172" s="2116"/>
      <c r="CO172" s="2116"/>
      <c r="CP172" s="2116"/>
      <c r="CQ172" s="2116"/>
      <c r="CR172" s="2116"/>
      <c r="CS172" s="2116"/>
      <c r="CT172" s="2116"/>
      <c r="CU172" s="2116"/>
      <c r="CV172" s="2116"/>
      <c r="CW172" s="2116"/>
      <c r="CX172" s="2116"/>
      <c r="CY172" s="2116"/>
      <c r="CZ172" s="2116"/>
    </row>
    <row r="173" s="239" customFormat="true" ht="15" customHeight="true" x14ac:dyDescent="0.2">
      <c r="A173" s="720"/>
      <c r="B173" s="1073"/>
      <c r="C173" s="926"/>
      <c r="D173" s="888"/>
      <c r="E173" s="888"/>
      <c r="F173" s="888"/>
      <c r="G173" s="889"/>
      <c r="H173" s="927"/>
      <c r="I173" s="888"/>
      <c r="J173" s="888"/>
      <c r="K173" s="888"/>
      <c r="L173" s="928"/>
      <c r="M173" s="926"/>
      <c r="N173" s="888"/>
      <c r="O173" s="888"/>
      <c r="P173" s="888"/>
      <c r="Q173" s="889"/>
      <c r="R173" s="927"/>
      <c r="S173" s="888"/>
      <c r="T173" s="888"/>
      <c r="U173" s="888"/>
      <c r="V173" s="888"/>
      <c r="W173" s="888"/>
      <c r="X173" s="888"/>
      <c r="Y173" s="888"/>
      <c r="Z173" s="888"/>
      <c r="AA173" s="888"/>
      <c r="AB173" s="928"/>
      <c r="AC173" s="615"/>
      <c r="AD173" s="615"/>
      <c r="AE173" s="615"/>
      <c r="AF173" s="615"/>
      <c r="AG173" s="615"/>
      <c r="AH173" s="615"/>
      <c r="AI173" s="615"/>
      <c r="AJ173" s="615"/>
      <c r="AK173" s="615"/>
      <c r="AL173" s="615"/>
      <c r="AM173" s="615"/>
      <c r="AN173" s="615"/>
      <c r="AO173" s="615"/>
      <c r="AP173" s="615"/>
      <c r="AQ173" s="615"/>
      <c r="AR173" s="615"/>
      <c r="AS173" s="615"/>
      <c r="AT173" s="615"/>
      <c r="AU173" s="615"/>
      <c r="AV173" s="615"/>
      <c r="AW173" s="615"/>
      <c r="AX173" s="615"/>
      <c r="AY173" s="615"/>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2116"/>
      <c r="CD173" s="2116"/>
      <c r="CE173" s="2116"/>
      <c r="CF173" s="2116"/>
      <c r="CG173" s="2116"/>
      <c r="CH173" s="2116"/>
      <c r="CI173" s="2116"/>
      <c r="CJ173" s="2116"/>
      <c r="CK173" s="2116"/>
      <c r="CL173" s="2116"/>
      <c r="CM173" s="2116"/>
      <c r="CN173" s="2116"/>
      <c r="CO173" s="2116"/>
      <c r="CP173" s="2116"/>
      <c r="CQ173" s="2116"/>
      <c r="CR173" s="2116"/>
      <c r="CS173" s="2116"/>
      <c r="CT173" s="2116"/>
      <c r="CU173" s="2116"/>
      <c r="CV173" s="2116"/>
      <c r="CW173" s="2116"/>
      <c r="CX173" s="2116"/>
      <c r="CY173" s="2116"/>
      <c r="CZ173" s="2116"/>
    </row>
    <row r="174" s="399" customFormat="true" ht="15" customHeight="true" x14ac:dyDescent="0.2">
      <c r="A174" s="1338"/>
      <c r="B174" s="1347"/>
      <c r="C174" s="998"/>
      <c r="D174" s="999"/>
      <c r="E174" s="999"/>
      <c r="F174" s="999"/>
      <c r="G174" s="1000"/>
      <c r="H174" s="1001"/>
      <c r="I174" s="999"/>
      <c r="J174" s="999"/>
      <c r="K174" s="999"/>
      <c r="L174" s="1002"/>
      <c r="M174" s="1003"/>
      <c r="N174" s="999"/>
      <c r="O174" s="999"/>
      <c r="P174" s="999"/>
      <c r="Q174" s="1000"/>
      <c r="R174" s="1001"/>
      <c r="S174" s="999"/>
      <c r="T174" s="999"/>
      <c r="U174" s="999"/>
      <c r="V174" s="999"/>
      <c r="W174" s="999"/>
      <c r="X174" s="999"/>
      <c r="Y174" s="999"/>
      <c r="Z174" s="999"/>
      <c r="AA174" s="999"/>
      <c r="AB174" s="2207"/>
      <c r="AC174" s="615"/>
      <c r="AD174" s="615"/>
      <c r="AE174" s="615"/>
      <c r="AF174" s="615"/>
      <c r="AG174" s="615"/>
      <c r="AH174" s="615"/>
      <c r="AI174" s="615"/>
      <c r="AJ174" s="615"/>
      <c r="AK174" s="615"/>
      <c r="AL174" s="615"/>
      <c r="AM174" s="615"/>
      <c r="AN174" s="615"/>
      <c r="AO174" s="615"/>
      <c r="AP174" s="615"/>
      <c r="AQ174" s="615"/>
      <c r="AR174" s="615"/>
      <c r="AS174" s="615"/>
      <c r="AT174" s="615"/>
      <c r="AU174" s="615"/>
      <c r="AV174" s="615"/>
      <c r="AW174" s="615"/>
      <c r="AX174" s="615"/>
      <c r="AY174" s="615"/>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2116"/>
      <c r="CD174" s="2116"/>
      <c r="CE174" s="2116"/>
      <c r="CF174" s="2116"/>
      <c r="CG174" s="2116"/>
      <c r="CH174" s="2116"/>
      <c r="CI174" s="2116"/>
      <c r="CJ174" s="2116"/>
      <c r="CK174" s="2116"/>
      <c r="CL174" s="2116"/>
      <c r="CM174" s="2116"/>
      <c r="CN174" s="2116"/>
      <c r="CO174" s="2116"/>
      <c r="CP174" s="2116"/>
      <c r="CQ174" s="2116"/>
      <c r="CR174" s="2116"/>
      <c r="CS174" s="2116"/>
      <c r="CT174" s="2116"/>
      <c r="CU174" s="2116"/>
      <c r="CV174" s="2116"/>
      <c r="CW174" s="2116"/>
      <c r="CX174" s="2116"/>
      <c r="CY174" s="2116"/>
      <c r="CZ174" s="2116"/>
    </row>
    <row r="175" s="399" customFormat="true" ht="15" customHeight="true" x14ac:dyDescent="0.2">
      <c r="A175" s="1562"/>
      <c r="B175" s="1735"/>
      <c r="C175" s="1518"/>
      <c r="D175" s="1519"/>
      <c r="E175" s="1519"/>
      <c r="F175" s="1519"/>
      <c r="G175" s="1553"/>
      <c r="H175" s="1545"/>
      <c r="I175" s="1519"/>
      <c r="J175" s="1519"/>
      <c r="K175" s="1519"/>
      <c r="L175" s="1526"/>
      <c r="M175" s="1535"/>
      <c r="N175" s="1519"/>
      <c r="O175" s="1519"/>
      <c r="P175" s="1519"/>
      <c r="Q175" s="1553"/>
      <c r="R175" s="1545"/>
      <c r="S175" s="1519"/>
      <c r="T175" s="1519"/>
      <c r="U175" s="1519"/>
      <c r="V175" s="1519"/>
      <c r="W175" s="1519"/>
      <c r="X175" s="1519"/>
      <c r="Y175" s="1519"/>
      <c r="Z175" s="1519"/>
      <c r="AA175" s="1519"/>
      <c r="AB175" s="2208"/>
      <c r="AC175" s="615"/>
      <c r="AD175" s="615"/>
      <c r="AE175" s="615"/>
      <c r="AF175" s="615"/>
      <c r="AG175" s="615"/>
      <c r="AH175" s="615"/>
      <c r="AI175" s="615"/>
      <c r="AJ175" s="615"/>
      <c r="AK175" s="615"/>
      <c r="AL175" s="615"/>
      <c r="AM175" s="615"/>
      <c r="AN175" s="615"/>
      <c r="AO175" s="615"/>
      <c r="AP175" s="615"/>
      <c r="AQ175" s="615"/>
      <c r="AR175" s="615"/>
      <c r="AS175" s="615"/>
      <c r="AT175" s="615"/>
      <c r="AU175" s="615"/>
      <c r="AV175" s="615"/>
      <c r="AW175" s="615"/>
      <c r="AX175" s="615"/>
      <c r="AY175" s="615"/>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2116"/>
      <c r="CD175" s="2116"/>
      <c r="CE175" s="2116"/>
      <c r="CF175" s="2116"/>
      <c r="CG175" s="2116"/>
      <c r="CH175" s="2116"/>
      <c r="CI175" s="2116"/>
      <c r="CJ175" s="2116"/>
      <c r="CK175" s="2116"/>
      <c r="CL175" s="2116"/>
      <c r="CM175" s="2116"/>
      <c r="CN175" s="2116"/>
      <c r="CO175" s="2116"/>
      <c r="CP175" s="2116"/>
      <c r="CQ175" s="2116"/>
      <c r="CR175" s="2116"/>
      <c r="CS175" s="2116"/>
      <c r="CT175" s="2116"/>
      <c r="CU175" s="2116"/>
      <c r="CV175" s="2116"/>
      <c r="CW175" s="2116"/>
      <c r="CX175" s="2116"/>
      <c r="CY175" s="2116"/>
      <c r="CZ175" s="2116"/>
    </row>
    <row r="176" s="399" customFormat="true" ht="15" customHeight="true" x14ac:dyDescent="0.2">
      <c r="A176" s="1563"/>
      <c r="B176" s="1736"/>
      <c r="C176" s="1520"/>
      <c r="D176" s="1521"/>
      <c r="E176" s="1521"/>
      <c r="F176" s="1521"/>
      <c r="G176" s="1554"/>
      <c r="H176" s="1546"/>
      <c r="I176" s="1521"/>
      <c r="J176" s="1521"/>
      <c r="K176" s="1521"/>
      <c r="L176" s="1527"/>
      <c r="M176" s="1536"/>
      <c r="N176" s="1521"/>
      <c r="O176" s="1521"/>
      <c r="P176" s="1521"/>
      <c r="Q176" s="1554"/>
      <c r="R176" s="1546"/>
      <c r="S176" s="1521"/>
      <c r="T176" s="1521"/>
      <c r="U176" s="1521"/>
      <c r="V176" s="1521"/>
      <c r="W176" s="1521"/>
      <c r="X176" s="1521"/>
      <c r="Y176" s="1521"/>
      <c r="Z176" s="1521"/>
      <c r="AA176" s="1521"/>
      <c r="AB176" s="2209"/>
      <c r="AC176" s="615"/>
      <c r="AD176" s="615"/>
      <c r="AE176" s="615"/>
      <c r="AF176" s="615"/>
      <c r="AG176" s="615"/>
      <c r="AH176" s="615"/>
      <c r="AI176" s="615"/>
      <c r="AJ176" s="615"/>
      <c r="AK176" s="615"/>
      <c r="AL176" s="615"/>
      <c r="AM176" s="615"/>
      <c r="AN176" s="615"/>
      <c r="AO176" s="615"/>
      <c r="AP176" s="615"/>
      <c r="AQ176" s="615"/>
      <c r="AR176" s="615"/>
      <c r="AS176" s="615"/>
      <c r="AT176" s="615"/>
      <c r="AU176" s="615"/>
      <c r="AV176" s="615"/>
      <c r="AW176" s="615"/>
      <c r="AX176" s="615"/>
      <c r="AY176" s="615"/>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2116"/>
      <c r="CD176" s="2116"/>
      <c r="CE176" s="2116"/>
      <c r="CF176" s="2116"/>
      <c r="CG176" s="2116"/>
      <c r="CH176" s="2116"/>
      <c r="CI176" s="2116"/>
      <c r="CJ176" s="2116"/>
      <c r="CK176" s="2116"/>
      <c r="CL176" s="2116"/>
      <c r="CM176" s="2116"/>
      <c r="CN176" s="2116"/>
      <c r="CO176" s="2116"/>
      <c r="CP176" s="2116"/>
      <c r="CQ176" s="2116"/>
      <c r="CR176" s="2116"/>
      <c r="CS176" s="2116"/>
      <c r="CT176" s="2116"/>
      <c r="CU176" s="2116"/>
      <c r="CV176" s="2116"/>
      <c r="CW176" s="2116"/>
      <c r="CX176" s="2116"/>
      <c r="CY176" s="2116"/>
      <c r="CZ176" s="2116"/>
    </row>
    <row r="177" s="399" customFormat="true" ht="15" customHeight="true" x14ac:dyDescent="0.2">
      <c r="A177" s="1564"/>
      <c r="B177" s="1737"/>
      <c r="C177" s="1659"/>
      <c r="D177" s="1660"/>
      <c r="E177" s="1660"/>
      <c r="F177" s="1660"/>
      <c r="G177" s="1661"/>
      <c r="H177" s="1662"/>
      <c r="I177" s="1660"/>
      <c r="J177" s="1660"/>
      <c r="K177" s="1660"/>
      <c r="L177" s="1663"/>
      <c r="M177" s="1664"/>
      <c r="N177" s="1660"/>
      <c r="O177" s="1660"/>
      <c r="P177" s="1660"/>
      <c r="Q177" s="1661"/>
      <c r="R177" s="1662"/>
      <c r="S177" s="1660"/>
      <c r="T177" s="1660"/>
      <c r="U177" s="1660"/>
      <c r="V177" s="1660"/>
      <c r="W177" s="1660"/>
      <c r="X177" s="1660"/>
      <c r="Y177" s="1660"/>
      <c r="Z177" s="1660"/>
      <c r="AA177" s="1660"/>
      <c r="AB177" s="2210"/>
      <c r="AC177" s="615"/>
      <c r="AD177" s="615"/>
      <c r="AE177" s="615"/>
      <c r="AF177" s="615"/>
      <c r="AG177" s="615"/>
      <c r="AH177" s="615"/>
      <c r="AI177" s="615"/>
      <c r="AJ177" s="615"/>
      <c r="AK177" s="615"/>
      <c r="AL177" s="615"/>
      <c r="AM177" s="615"/>
      <c r="AN177" s="615"/>
      <c r="AO177" s="615"/>
      <c r="AP177" s="615"/>
      <c r="AQ177" s="615"/>
      <c r="AR177" s="615"/>
      <c r="AS177" s="615"/>
      <c r="AT177" s="615"/>
      <c r="AU177" s="615"/>
      <c r="AV177" s="615"/>
      <c r="AW177" s="615"/>
      <c r="AX177" s="615"/>
      <c r="AY177" s="615"/>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2116"/>
      <c r="CD177" s="2116"/>
      <c r="CE177" s="2116"/>
      <c r="CF177" s="2116"/>
      <c r="CG177" s="2116"/>
      <c r="CH177" s="2116"/>
      <c r="CI177" s="2116"/>
      <c r="CJ177" s="2116"/>
      <c r="CK177" s="2116"/>
      <c r="CL177" s="2116"/>
      <c r="CM177" s="2116"/>
      <c r="CN177" s="2116"/>
      <c r="CO177" s="2116"/>
      <c r="CP177" s="2116"/>
      <c r="CQ177" s="2116"/>
      <c r="CR177" s="2116"/>
      <c r="CS177" s="2116"/>
      <c r="CT177" s="2116"/>
      <c r="CU177" s="2116"/>
      <c r="CV177" s="2116"/>
      <c r="CW177" s="2116"/>
      <c r="CX177" s="2116"/>
      <c r="CY177" s="2116"/>
      <c r="CZ177" s="2116"/>
    </row>
    <row r="178" s="399" customFormat="true" ht="15" customHeight="true" x14ac:dyDescent="0.2">
      <c r="A178" s="1565"/>
      <c r="B178" s="1738"/>
      <c r="C178" s="1665"/>
      <c r="D178" s="1666"/>
      <c r="E178" s="1666"/>
      <c r="F178" s="1666"/>
      <c r="G178" s="1667"/>
      <c r="H178" s="1668"/>
      <c r="I178" s="1666"/>
      <c r="J178" s="1666"/>
      <c r="K178" s="1666"/>
      <c r="L178" s="1669"/>
      <c r="M178" s="1670"/>
      <c r="N178" s="1666"/>
      <c r="O178" s="1666"/>
      <c r="P178" s="1666"/>
      <c r="Q178" s="1667"/>
      <c r="R178" s="1668"/>
      <c r="S178" s="1666"/>
      <c r="T178" s="1666"/>
      <c r="U178" s="1666"/>
      <c r="V178" s="1666"/>
      <c r="W178" s="1666"/>
      <c r="X178" s="1666"/>
      <c r="Y178" s="1666"/>
      <c r="Z178" s="1666"/>
      <c r="AA178" s="1666"/>
      <c r="AB178" s="2211"/>
      <c r="AC178" s="615"/>
      <c r="AD178" s="615"/>
      <c r="AE178" s="615"/>
      <c r="AF178" s="615"/>
      <c r="AG178" s="615"/>
      <c r="AH178" s="615"/>
      <c r="AI178" s="615"/>
      <c r="AJ178" s="615"/>
      <c r="AK178" s="615"/>
      <c r="AL178" s="615"/>
      <c r="AM178" s="615"/>
      <c r="AN178" s="615"/>
      <c r="AO178" s="615"/>
      <c r="AP178" s="615"/>
      <c r="AQ178" s="615"/>
      <c r="AR178" s="615"/>
      <c r="AS178" s="615"/>
      <c r="AT178" s="615"/>
      <c r="AU178" s="615"/>
      <c r="AV178" s="615"/>
      <c r="AW178" s="615"/>
      <c r="AX178" s="615"/>
      <c r="AY178" s="615"/>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2116"/>
      <c r="CD178" s="2116"/>
      <c r="CE178" s="2116"/>
      <c r="CF178" s="2116"/>
      <c r="CG178" s="2116"/>
      <c r="CH178" s="2116"/>
      <c r="CI178" s="2116"/>
      <c r="CJ178" s="2116"/>
      <c r="CK178" s="2116"/>
      <c r="CL178" s="2116"/>
      <c r="CM178" s="2116"/>
      <c r="CN178" s="2116"/>
      <c r="CO178" s="2116"/>
      <c r="CP178" s="2116"/>
      <c r="CQ178" s="2116"/>
      <c r="CR178" s="2116"/>
      <c r="CS178" s="2116"/>
      <c r="CT178" s="2116"/>
      <c r="CU178" s="2116"/>
      <c r="CV178" s="2116"/>
      <c r="CW178" s="2116"/>
      <c r="CX178" s="2116"/>
      <c r="CY178" s="2116"/>
      <c r="CZ178" s="2116"/>
    </row>
    <row r="179" s="399" customFormat="true" ht="15" customHeight="true" x14ac:dyDescent="0.2">
      <c r="A179" s="1565"/>
      <c r="B179" s="1738"/>
      <c r="C179" s="1665"/>
      <c r="D179" s="1666"/>
      <c r="E179" s="1666"/>
      <c r="F179" s="1666"/>
      <c r="G179" s="1667"/>
      <c r="H179" s="1668"/>
      <c r="I179" s="1666"/>
      <c r="J179" s="1666"/>
      <c r="K179" s="1666"/>
      <c r="L179" s="1669"/>
      <c r="M179" s="1670"/>
      <c r="N179" s="1666"/>
      <c r="O179" s="1666"/>
      <c r="P179" s="1666"/>
      <c r="Q179" s="1667"/>
      <c r="R179" s="1668"/>
      <c r="S179" s="1666"/>
      <c r="T179" s="1666"/>
      <c r="U179" s="1666"/>
      <c r="V179" s="1666"/>
      <c r="W179" s="1666"/>
      <c r="X179" s="1666"/>
      <c r="Y179" s="1666"/>
      <c r="Z179" s="1666"/>
      <c r="AA179" s="1666"/>
      <c r="AB179" s="2211"/>
      <c r="AC179" s="615"/>
      <c r="AD179" s="615"/>
      <c r="AE179" s="615"/>
      <c r="AF179" s="615"/>
      <c r="AG179" s="615"/>
      <c r="AH179" s="615"/>
      <c r="AI179" s="615"/>
      <c r="AJ179" s="615"/>
      <c r="AK179" s="615"/>
      <c r="AL179" s="615"/>
      <c r="AM179" s="615"/>
      <c r="AN179" s="615"/>
      <c r="AO179" s="615"/>
      <c r="AP179" s="615"/>
      <c r="AQ179" s="615"/>
      <c r="AR179" s="615"/>
      <c r="AS179" s="615"/>
      <c r="AT179" s="615"/>
      <c r="AU179" s="615"/>
      <c r="AV179" s="615"/>
      <c r="AW179" s="615"/>
      <c r="AX179" s="615"/>
      <c r="AY179" s="615"/>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2116"/>
      <c r="CD179" s="2116"/>
      <c r="CE179" s="2116"/>
      <c r="CF179" s="2116"/>
      <c r="CG179" s="2116"/>
      <c r="CH179" s="2116"/>
      <c r="CI179" s="2116"/>
      <c r="CJ179" s="2116"/>
      <c r="CK179" s="2116"/>
      <c r="CL179" s="2116"/>
      <c r="CM179" s="2116"/>
      <c r="CN179" s="2116"/>
      <c r="CO179" s="2116"/>
      <c r="CP179" s="2116"/>
      <c r="CQ179" s="2116"/>
      <c r="CR179" s="2116"/>
      <c r="CS179" s="2116"/>
      <c r="CT179" s="2116"/>
      <c r="CU179" s="2116"/>
      <c r="CV179" s="2116"/>
      <c r="CW179" s="2116"/>
      <c r="CX179" s="2116"/>
      <c r="CY179" s="2116"/>
      <c r="CZ179" s="2116"/>
    </row>
    <row r="180" s="399" customFormat="true" ht="15" customHeight="true" x14ac:dyDescent="0.2">
      <c r="A180" s="1565"/>
      <c r="B180" s="1738"/>
      <c r="C180" s="1665"/>
      <c r="D180" s="1666"/>
      <c r="E180" s="1666"/>
      <c r="F180" s="1666"/>
      <c r="G180" s="1667"/>
      <c r="H180" s="1668"/>
      <c r="I180" s="1666"/>
      <c r="J180" s="1666"/>
      <c r="K180" s="1666"/>
      <c r="L180" s="1669"/>
      <c r="M180" s="1670"/>
      <c r="N180" s="1666"/>
      <c r="O180" s="1666"/>
      <c r="P180" s="1666"/>
      <c r="Q180" s="1667"/>
      <c r="R180" s="1668"/>
      <c r="S180" s="1666"/>
      <c r="T180" s="1666"/>
      <c r="U180" s="1666"/>
      <c r="V180" s="1666"/>
      <c r="W180" s="1666"/>
      <c r="X180" s="1666"/>
      <c r="Y180" s="1666"/>
      <c r="Z180" s="1666"/>
      <c r="AA180" s="1666"/>
      <c r="AB180" s="2211"/>
      <c r="AC180" s="615"/>
      <c r="AD180" s="615"/>
      <c r="AE180" s="615"/>
      <c r="AF180" s="615"/>
      <c r="AG180" s="615"/>
      <c r="AH180" s="615"/>
      <c r="AI180" s="615"/>
      <c r="AJ180" s="615"/>
      <c r="AK180" s="615"/>
      <c r="AL180" s="615"/>
      <c r="AM180" s="615"/>
      <c r="AN180" s="615"/>
      <c r="AO180" s="615"/>
      <c r="AP180" s="615"/>
      <c r="AQ180" s="615"/>
      <c r="AR180" s="615"/>
      <c r="AS180" s="615"/>
      <c r="AT180" s="615"/>
      <c r="AU180" s="615"/>
      <c r="AV180" s="615"/>
      <c r="AW180" s="615"/>
      <c r="AX180" s="615"/>
      <c r="AY180" s="615"/>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2116"/>
      <c r="CD180" s="2116"/>
      <c r="CE180" s="2116"/>
      <c r="CF180" s="2116"/>
      <c r="CG180" s="2116"/>
      <c r="CH180" s="2116"/>
      <c r="CI180" s="2116"/>
      <c r="CJ180" s="2116"/>
      <c r="CK180" s="2116"/>
      <c r="CL180" s="2116"/>
      <c r="CM180" s="2116"/>
      <c r="CN180" s="2116"/>
      <c r="CO180" s="2116"/>
      <c r="CP180" s="2116"/>
      <c r="CQ180" s="2116"/>
      <c r="CR180" s="2116"/>
      <c r="CS180" s="2116"/>
      <c r="CT180" s="2116"/>
      <c r="CU180" s="2116"/>
      <c r="CV180" s="2116"/>
      <c r="CW180" s="2116"/>
      <c r="CX180" s="2116"/>
      <c r="CY180" s="2116"/>
      <c r="CZ180" s="2116"/>
    </row>
    <row r="181" s="399" customFormat="true" ht="15" customHeight="true" x14ac:dyDescent="0.2">
      <c r="A181" s="1565"/>
      <c r="B181" s="1738"/>
      <c r="C181" s="1665"/>
      <c r="D181" s="1666"/>
      <c r="E181" s="1666"/>
      <c r="F181" s="1666"/>
      <c r="G181" s="1667"/>
      <c r="H181" s="1668"/>
      <c r="I181" s="1666"/>
      <c r="J181" s="1666"/>
      <c r="K181" s="1666"/>
      <c r="L181" s="1669"/>
      <c r="M181" s="1670"/>
      <c r="N181" s="1666"/>
      <c r="O181" s="1666"/>
      <c r="P181" s="1666"/>
      <c r="Q181" s="1667"/>
      <c r="R181" s="1668"/>
      <c r="S181" s="1666"/>
      <c r="T181" s="1666"/>
      <c r="U181" s="1666"/>
      <c r="V181" s="1666"/>
      <c r="W181" s="1666"/>
      <c r="X181" s="1666"/>
      <c r="Y181" s="1666"/>
      <c r="Z181" s="1666"/>
      <c r="AA181" s="1666"/>
      <c r="AB181" s="2211"/>
      <c r="AC181" s="615"/>
      <c r="AD181" s="615"/>
      <c r="AE181" s="615"/>
      <c r="AF181" s="615"/>
      <c r="AG181" s="615"/>
      <c r="AH181" s="615"/>
      <c r="AI181" s="615"/>
      <c r="AJ181" s="615"/>
      <c r="AK181" s="615"/>
      <c r="AL181" s="615"/>
      <c r="AM181" s="615"/>
      <c r="AN181" s="615"/>
      <c r="AO181" s="615"/>
      <c r="AP181" s="615"/>
      <c r="AQ181" s="615"/>
      <c r="AR181" s="615"/>
      <c r="AS181" s="615"/>
      <c r="AT181" s="615"/>
      <c r="AU181" s="615"/>
      <c r="AV181" s="615"/>
      <c r="AW181" s="615"/>
      <c r="AX181" s="615"/>
      <c r="AY181" s="615"/>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2116"/>
      <c r="CD181" s="2116"/>
      <c r="CE181" s="2116"/>
      <c r="CF181" s="2116"/>
      <c r="CG181" s="2116"/>
      <c r="CH181" s="2116"/>
      <c r="CI181" s="2116"/>
      <c r="CJ181" s="2116"/>
      <c r="CK181" s="2116"/>
      <c r="CL181" s="2116"/>
      <c r="CM181" s="2116"/>
      <c r="CN181" s="2116"/>
      <c r="CO181" s="2116"/>
      <c r="CP181" s="2116"/>
      <c r="CQ181" s="2116"/>
      <c r="CR181" s="2116"/>
      <c r="CS181" s="2116"/>
      <c r="CT181" s="2116"/>
      <c r="CU181" s="2116"/>
      <c r="CV181" s="2116"/>
      <c r="CW181" s="2116"/>
      <c r="CX181" s="2116"/>
      <c r="CY181" s="2116"/>
      <c r="CZ181" s="2116"/>
    </row>
    <row r="182" s="399" customFormat="true" ht="15" customHeight="true" x14ac:dyDescent="0.2">
      <c r="A182" s="1565"/>
      <c r="B182" s="1738"/>
      <c r="C182" s="1665"/>
      <c r="D182" s="1666"/>
      <c r="E182" s="1666"/>
      <c r="F182" s="1666"/>
      <c r="G182" s="1667"/>
      <c r="H182" s="1668"/>
      <c r="I182" s="1666"/>
      <c r="J182" s="1666"/>
      <c r="K182" s="1666"/>
      <c r="L182" s="1669"/>
      <c r="M182" s="1670"/>
      <c r="N182" s="1666"/>
      <c r="O182" s="1666"/>
      <c r="P182" s="1666"/>
      <c r="Q182" s="1667"/>
      <c r="R182" s="1668"/>
      <c r="S182" s="1666"/>
      <c r="T182" s="1666"/>
      <c r="U182" s="1666"/>
      <c r="V182" s="1666"/>
      <c r="W182" s="1666"/>
      <c r="X182" s="1666"/>
      <c r="Y182" s="1666"/>
      <c r="Z182" s="1666"/>
      <c r="AA182" s="1666"/>
      <c r="AB182" s="2211"/>
      <c r="AC182" s="615"/>
      <c r="AD182" s="615"/>
      <c r="AE182" s="615"/>
      <c r="AF182" s="615"/>
      <c r="AG182" s="615"/>
      <c r="AH182" s="615"/>
      <c r="AI182" s="615"/>
      <c r="AJ182" s="615"/>
      <c r="AK182" s="615"/>
      <c r="AL182" s="615"/>
      <c r="AM182" s="615"/>
      <c r="AN182" s="615"/>
      <c r="AO182" s="615"/>
      <c r="AP182" s="615"/>
      <c r="AQ182" s="615"/>
      <c r="AR182" s="615"/>
      <c r="AS182" s="615"/>
      <c r="AT182" s="615"/>
      <c r="AU182" s="615"/>
      <c r="AV182" s="615"/>
      <c r="AW182" s="615"/>
      <c r="AX182" s="615"/>
      <c r="AY182" s="615"/>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2116"/>
      <c r="CD182" s="2116"/>
      <c r="CE182" s="2116"/>
      <c r="CF182" s="2116"/>
      <c r="CG182" s="2116"/>
      <c r="CH182" s="2116"/>
      <c r="CI182" s="2116"/>
      <c r="CJ182" s="2116"/>
      <c r="CK182" s="2116"/>
      <c r="CL182" s="2116"/>
      <c r="CM182" s="2116"/>
      <c r="CN182" s="2116"/>
      <c r="CO182" s="2116"/>
      <c r="CP182" s="2116"/>
      <c r="CQ182" s="2116"/>
      <c r="CR182" s="2116"/>
      <c r="CS182" s="2116"/>
      <c r="CT182" s="2116"/>
      <c r="CU182" s="2116"/>
      <c r="CV182" s="2116"/>
      <c r="CW182" s="2116"/>
      <c r="CX182" s="2116"/>
      <c r="CY182" s="2116"/>
      <c r="CZ182" s="2116"/>
    </row>
    <row r="183" s="399" customFormat="true" ht="15" customHeight="true" x14ac:dyDescent="0.2">
      <c r="A183" s="1565"/>
      <c r="B183" s="1738"/>
      <c r="C183" s="1665"/>
      <c r="D183" s="1666"/>
      <c r="E183" s="1666"/>
      <c r="F183" s="1666"/>
      <c r="G183" s="1667"/>
      <c r="H183" s="1668"/>
      <c r="I183" s="1666"/>
      <c r="J183" s="1666"/>
      <c r="K183" s="1666"/>
      <c r="L183" s="1669"/>
      <c r="M183" s="1670"/>
      <c r="N183" s="1666"/>
      <c r="O183" s="1666"/>
      <c r="P183" s="1666"/>
      <c r="Q183" s="1667"/>
      <c r="R183" s="1668"/>
      <c r="S183" s="1666"/>
      <c r="T183" s="1666"/>
      <c r="U183" s="1666"/>
      <c r="V183" s="1666"/>
      <c r="W183" s="1666"/>
      <c r="X183" s="1666"/>
      <c r="Y183" s="1666"/>
      <c r="Z183" s="1666"/>
      <c r="AA183" s="1666"/>
      <c r="AB183" s="2211"/>
      <c r="AC183" s="615"/>
      <c r="AD183" s="615"/>
      <c r="AE183" s="615"/>
      <c r="AF183" s="615"/>
      <c r="AG183" s="615"/>
      <c r="AH183" s="615"/>
      <c r="AI183" s="615"/>
      <c r="AJ183" s="615"/>
      <c r="AK183" s="615"/>
      <c r="AL183" s="615"/>
      <c r="AM183" s="615"/>
      <c r="AN183" s="615"/>
      <c r="AO183" s="615"/>
      <c r="AP183" s="615"/>
      <c r="AQ183" s="615"/>
      <c r="AR183" s="615"/>
      <c r="AS183" s="615"/>
      <c r="AT183" s="615"/>
      <c r="AU183" s="615"/>
      <c r="AV183" s="615"/>
      <c r="AW183" s="615"/>
      <c r="AX183" s="615"/>
      <c r="AY183" s="615"/>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2116"/>
      <c r="CD183" s="2116"/>
      <c r="CE183" s="2116"/>
      <c r="CF183" s="2116"/>
      <c r="CG183" s="2116"/>
      <c r="CH183" s="2116"/>
      <c r="CI183" s="2116"/>
      <c r="CJ183" s="2116"/>
      <c r="CK183" s="2116"/>
      <c r="CL183" s="2116"/>
      <c r="CM183" s="2116"/>
      <c r="CN183" s="2116"/>
      <c r="CO183" s="2116"/>
      <c r="CP183" s="2116"/>
      <c r="CQ183" s="2116"/>
      <c r="CR183" s="2116"/>
      <c r="CS183" s="2116"/>
      <c r="CT183" s="2116"/>
      <c r="CU183" s="2116"/>
      <c r="CV183" s="2116"/>
      <c r="CW183" s="2116"/>
      <c r="CX183" s="2116"/>
      <c r="CY183" s="2116"/>
      <c r="CZ183" s="2116"/>
    </row>
    <row r="184" s="399" customFormat="true" ht="15" customHeight="true" x14ac:dyDescent="0.2">
      <c r="A184" s="1565"/>
      <c r="B184" s="1738"/>
      <c r="C184" s="1665"/>
      <c r="D184" s="1666"/>
      <c r="E184" s="1666"/>
      <c r="F184" s="1666"/>
      <c r="G184" s="1667"/>
      <c r="H184" s="1668"/>
      <c r="I184" s="1666"/>
      <c r="J184" s="1666"/>
      <c r="K184" s="1666"/>
      <c r="L184" s="1669"/>
      <c r="M184" s="1670"/>
      <c r="N184" s="1666"/>
      <c r="O184" s="1666"/>
      <c r="P184" s="1666"/>
      <c r="Q184" s="1667"/>
      <c r="R184" s="1668"/>
      <c r="S184" s="1666"/>
      <c r="T184" s="1666"/>
      <c r="U184" s="1666"/>
      <c r="V184" s="1666"/>
      <c r="W184" s="1666"/>
      <c r="X184" s="1666"/>
      <c r="Y184" s="1666"/>
      <c r="Z184" s="1666"/>
      <c r="AA184" s="1666"/>
      <c r="AB184" s="2211"/>
      <c r="AC184" s="615"/>
      <c r="AD184" s="615"/>
      <c r="AE184" s="615"/>
      <c r="AF184" s="615"/>
      <c r="AG184" s="615"/>
      <c r="AH184" s="615"/>
      <c r="AI184" s="615"/>
      <c r="AJ184" s="615"/>
      <c r="AK184" s="615"/>
      <c r="AL184" s="615"/>
      <c r="AM184" s="615"/>
      <c r="AN184" s="615"/>
      <c r="AO184" s="615"/>
      <c r="AP184" s="615"/>
      <c r="AQ184" s="615"/>
      <c r="AR184" s="615"/>
      <c r="AS184" s="615"/>
      <c r="AT184" s="615"/>
      <c r="AU184" s="615"/>
      <c r="AV184" s="615"/>
      <c r="AW184" s="615"/>
      <c r="AX184" s="615"/>
      <c r="AY184" s="615"/>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2116"/>
      <c r="CD184" s="2116"/>
      <c r="CE184" s="2116"/>
      <c r="CF184" s="2116"/>
      <c r="CG184" s="2116"/>
      <c r="CH184" s="2116"/>
      <c r="CI184" s="2116"/>
      <c r="CJ184" s="2116"/>
      <c r="CK184" s="2116"/>
      <c r="CL184" s="2116"/>
      <c r="CM184" s="2116"/>
      <c r="CN184" s="2116"/>
      <c r="CO184" s="2116"/>
      <c r="CP184" s="2116"/>
      <c r="CQ184" s="2116"/>
      <c r="CR184" s="2116"/>
      <c r="CS184" s="2116"/>
      <c r="CT184" s="2116"/>
      <c r="CU184" s="2116"/>
      <c r="CV184" s="2116"/>
      <c r="CW184" s="2116"/>
      <c r="CX184" s="2116"/>
      <c r="CY184" s="2116"/>
      <c r="CZ184" s="2116"/>
    </row>
    <row r="185" s="399" customFormat="true" ht="15" customHeight="true" x14ac:dyDescent="0.2">
      <c r="A185" s="1565"/>
      <c r="B185" s="1738"/>
      <c r="C185" s="1665"/>
      <c r="D185" s="1666"/>
      <c r="E185" s="1666"/>
      <c r="F185" s="1666"/>
      <c r="G185" s="1667"/>
      <c r="H185" s="1668"/>
      <c r="I185" s="1666"/>
      <c r="J185" s="1666"/>
      <c r="K185" s="1666"/>
      <c r="L185" s="1669"/>
      <c r="M185" s="1670"/>
      <c r="N185" s="1666"/>
      <c r="O185" s="1666"/>
      <c r="P185" s="1666"/>
      <c r="Q185" s="1667"/>
      <c r="R185" s="1668"/>
      <c r="S185" s="1666"/>
      <c r="T185" s="1666"/>
      <c r="U185" s="1666"/>
      <c r="V185" s="1666"/>
      <c r="W185" s="1666"/>
      <c r="X185" s="1666"/>
      <c r="Y185" s="1666"/>
      <c r="Z185" s="1666"/>
      <c r="AA185" s="1666"/>
      <c r="AB185" s="2211"/>
      <c r="AC185" s="615"/>
      <c r="AD185" s="615"/>
      <c r="AE185" s="615"/>
      <c r="AF185" s="615"/>
      <c r="AG185" s="615"/>
      <c r="AH185" s="615"/>
      <c r="AI185" s="615"/>
      <c r="AJ185" s="615"/>
      <c r="AK185" s="615"/>
      <c r="AL185" s="615"/>
      <c r="AM185" s="615"/>
      <c r="AN185" s="615"/>
      <c r="AO185" s="615"/>
      <c r="AP185" s="615"/>
      <c r="AQ185" s="615"/>
      <c r="AR185" s="615"/>
      <c r="AS185" s="615"/>
      <c r="AT185" s="615"/>
      <c r="AU185" s="615"/>
      <c r="AV185" s="615"/>
      <c r="AW185" s="615"/>
      <c r="AX185" s="615"/>
      <c r="AY185" s="615"/>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2116"/>
      <c r="CD185" s="2116"/>
      <c r="CE185" s="2116"/>
      <c r="CF185" s="2116"/>
      <c r="CG185" s="2116"/>
      <c r="CH185" s="2116"/>
      <c r="CI185" s="2116"/>
      <c r="CJ185" s="2116"/>
      <c r="CK185" s="2116"/>
      <c r="CL185" s="2116"/>
      <c r="CM185" s="2116"/>
      <c r="CN185" s="2116"/>
      <c r="CO185" s="2116"/>
      <c r="CP185" s="2116"/>
      <c r="CQ185" s="2116"/>
      <c r="CR185" s="2116"/>
      <c r="CS185" s="2116"/>
      <c r="CT185" s="2116"/>
      <c r="CU185" s="2116"/>
      <c r="CV185" s="2116"/>
      <c r="CW185" s="2116"/>
      <c r="CX185" s="2116"/>
      <c r="CY185" s="2116"/>
      <c r="CZ185" s="2116"/>
    </row>
    <row r="186" s="399" customFormat="true" ht="15" customHeight="true" x14ac:dyDescent="0.2">
      <c r="A186" s="1565"/>
      <c r="B186" s="1738"/>
      <c r="C186" s="1665"/>
      <c r="D186" s="1666"/>
      <c r="E186" s="1666"/>
      <c r="F186" s="1666"/>
      <c r="G186" s="1667"/>
      <c r="H186" s="1668"/>
      <c r="I186" s="1666"/>
      <c r="J186" s="1666"/>
      <c r="K186" s="1666"/>
      <c r="L186" s="1669"/>
      <c r="M186" s="1670"/>
      <c r="N186" s="1666"/>
      <c r="O186" s="1666"/>
      <c r="P186" s="1666"/>
      <c r="Q186" s="1667"/>
      <c r="R186" s="1668"/>
      <c r="S186" s="1666"/>
      <c r="T186" s="1666"/>
      <c r="U186" s="1666"/>
      <c r="V186" s="1666"/>
      <c r="W186" s="1666"/>
      <c r="X186" s="1666"/>
      <c r="Y186" s="1666"/>
      <c r="Z186" s="1666"/>
      <c r="AA186" s="1666"/>
      <c r="AB186" s="2211"/>
      <c r="AC186" s="615"/>
      <c r="AD186" s="615"/>
      <c r="AE186" s="615"/>
      <c r="AF186" s="615"/>
      <c r="AG186" s="615"/>
      <c r="AH186" s="615"/>
      <c r="AI186" s="615"/>
      <c r="AJ186" s="615"/>
      <c r="AK186" s="615"/>
      <c r="AL186" s="615"/>
      <c r="AM186" s="615"/>
      <c r="AN186" s="615"/>
      <c r="AO186" s="615"/>
      <c r="AP186" s="615"/>
      <c r="AQ186" s="615"/>
      <c r="AR186" s="615"/>
      <c r="AS186" s="615"/>
      <c r="AT186" s="615"/>
      <c r="AU186" s="615"/>
      <c r="AV186" s="615"/>
      <c r="AW186" s="615"/>
      <c r="AX186" s="615"/>
      <c r="AY186" s="615"/>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2116"/>
      <c r="CD186" s="2116"/>
      <c r="CE186" s="2116"/>
      <c r="CF186" s="2116"/>
      <c r="CG186" s="2116"/>
      <c r="CH186" s="2116"/>
      <c r="CI186" s="2116"/>
      <c r="CJ186" s="2116"/>
      <c r="CK186" s="2116"/>
      <c r="CL186" s="2116"/>
      <c r="CM186" s="2116"/>
      <c r="CN186" s="2116"/>
      <c r="CO186" s="2116"/>
      <c r="CP186" s="2116"/>
      <c r="CQ186" s="2116"/>
      <c r="CR186" s="2116"/>
      <c r="CS186" s="2116"/>
      <c r="CT186" s="2116"/>
      <c r="CU186" s="2116"/>
      <c r="CV186" s="2116"/>
      <c r="CW186" s="2116"/>
      <c r="CX186" s="2116"/>
      <c r="CY186" s="2116"/>
      <c r="CZ186" s="2116"/>
    </row>
    <row r="187" s="399" customFormat="true" ht="15" customHeight="true" x14ac:dyDescent="0.2">
      <c r="A187" s="1565"/>
      <c r="B187" s="1738"/>
      <c r="C187" s="1665"/>
      <c r="D187" s="1666"/>
      <c r="E187" s="1666"/>
      <c r="F187" s="1666"/>
      <c r="G187" s="1667"/>
      <c r="H187" s="1668"/>
      <c r="I187" s="1666"/>
      <c r="J187" s="1666"/>
      <c r="K187" s="1666"/>
      <c r="L187" s="1669"/>
      <c r="M187" s="1670"/>
      <c r="N187" s="1666"/>
      <c r="O187" s="1666"/>
      <c r="P187" s="1666"/>
      <c r="Q187" s="1667"/>
      <c r="R187" s="1668"/>
      <c r="S187" s="1666"/>
      <c r="T187" s="1666"/>
      <c r="U187" s="1666"/>
      <c r="V187" s="1666"/>
      <c r="W187" s="1666"/>
      <c r="X187" s="1666"/>
      <c r="Y187" s="1666"/>
      <c r="Z187" s="1666"/>
      <c r="AA187" s="1666"/>
      <c r="AB187" s="2211"/>
      <c r="AC187" s="615"/>
      <c r="AD187" s="615"/>
      <c r="AE187" s="615"/>
      <c r="AF187" s="615"/>
      <c r="AG187" s="615"/>
      <c r="AH187" s="615"/>
      <c r="AI187" s="615"/>
      <c r="AJ187" s="615"/>
      <c r="AK187" s="615"/>
      <c r="AL187" s="615"/>
      <c r="AM187" s="615"/>
      <c r="AN187" s="615"/>
      <c r="AO187" s="615"/>
      <c r="AP187" s="615"/>
      <c r="AQ187" s="615"/>
      <c r="AR187" s="615"/>
      <c r="AS187" s="615"/>
      <c r="AT187" s="615"/>
      <c r="AU187" s="615"/>
      <c r="AV187" s="615"/>
      <c r="AW187" s="615"/>
      <c r="AX187" s="615"/>
      <c r="AY187" s="615"/>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2116"/>
      <c r="CD187" s="2116"/>
      <c r="CE187" s="2116"/>
      <c r="CF187" s="2116"/>
      <c r="CG187" s="2116"/>
      <c r="CH187" s="2116"/>
      <c r="CI187" s="2116"/>
      <c r="CJ187" s="2116"/>
      <c r="CK187" s="2116"/>
      <c r="CL187" s="2116"/>
      <c r="CM187" s="2116"/>
      <c r="CN187" s="2116"/>
      <c r="CO187" s="2116"/>
      <c r="CP187" s="2116"/>
      <c r="CQ187" s="2116"/>
      <c r="CR187" s="2116"/>
      <c r="CS187" s="2116"/>
      <c r="CT187" s="2116"/>
      <c r="CU187" s="2116"/>
      <c r="CV187" s="2116"/>
      <c r="CW187" s="2116"/>
      <c r="CX187" s="2116"/>
      <c r="CY187" s="2116"/>
      <c r="CZ187" s="2116"/>
    </row>
    <row r="188" s="399" customFormat="true" ht="15" customHeight="true" x14ac:dyDescent="0.2">
      <c r="A188" s="1565"/>
      <c r="B188" s="1738"/>
      <c r="C188" s="1665"/>
      <c r="D188" s="1666"/>
      <c r="E188" s="1666"/>
      <c r="F188" s="1666"/>
      <c r="G188" s="1667"/>
      <c r="H188" s="1668"/>
      <c r="I188" s="1666"/>
      <c r="J188" s="1666"/>
      <c r="K188" s="1666"/>
      <c r="L188" s="1669"/>
      <c r="M188" s="1670"/>
      <c r="N188" s="1666"/>
      <c r="O188" s="1666"/>
      <c r="P188" s="1666"/>
      <c r="Q188" s="1667"/>
      <c r="R188" s="1668"/>
      <c r="S188" s="1666"/>
      <c r="T188" s="1666"/>
      <c r="U188" s="1666"/>
      <c r="V188" s="1666"/>
      <c r="W188" s="1666"/>
      <c r="X188" s="1666"/>
      <c r="Y188" s="1666"/>
      <c r="Z188" s="1666"/>
      <c r="AA188" s="1666"/>
      <c r="AB188" s="2211"/>
      <c r="AC188" s="615"/>
      <c r="AD188" s="615"/>
      <c r="AE188" s="615"/>
      <c r="AF188" s="615"/>
      <c r="AG188" s="615"/>
      <c r="AH188" s="615"/>
      <c r="AI188" s="615"/>
      <c r="AJ188" s="615"/>
      <c r="AK188" s="615"/>
      <c r="AL188" s="615"/>
      <c r="AM188" s="615"/>
      <c r="AN188" s="615"/>
      <c r="AO188" s="615"/>
      <c r="AP188" s="615"/>
      <c r="AQ188" s="615"/>
      <c r="AR188" s="615"/>
      <c r="AS188" s="615"/>
      <c r="AT188" s="615"/>
      <c r="AU188" s="615"/>
      <c r="AV188" s="615"/>
      <c r="AW188" s="615"/>
      <c r="AX188" s="615"/>
      <c r="AY188" s="615"/>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2116"/>
      <c r="CD188" s="2116"/>
      <c r="CE188" s="2116"/>
      <c r="CF188" s="2116"/>
      <c r="CG188" s="2116"/>
      <c r="CH188" s="2116"/>
      <c r="CI188" s="2116"/>
      <c r="CJ188" s="2116"/>
      <c r="CK188" s="2116"/>
      <c r="CL188" s="2116"/>
      <c r="CM188" s="2116"/>
      <c r="CN188" s="2116"/>
      <c r="CO188" s="2116"/>
      <c r="CP188" s="2116"/>
      <c r="CQ188" s="2116"/>
      <c r="CR188" s="2116"/>
      <c r="CS188" s="2116"/>
      <c r="CT188" s="2116"/>
      <c r="CU188" s="2116"/>
      <c r="CV188" s="2116"/>
      <c r="CW188" s="2116"/>
      <c r="CX188" s="2116"/>
      <c r="CY188" s="2116"/>
      <c r="CZ188" s="2116"/>
    </row>
    <row r="189" s="399" customFormat="true" ht="15" customHeight="true" x14ac:dyDescent="0.2">
      <c r="A189" s="1565"/>
      <c r="B189" s="1738"/>
      <c r="C189" s="1665"/>
      <c r="D189" s="1666"/>
      <c r="E189" s="1666"/>
      <c r="F189" s="1666"/>
      <c r="G189" s="1667"/>
      <c r="H189" s="1668"/>
      <c r="I189" s="1666"/>
      <c r="J189" s="1666"/>
      <c r="K189" s="1666"/>
      <c r="L189" s="1669"/>
      <c r="M189" s="1670"/>
      <c r="N189" s="1666"/>
      <c r="O189" s="1666"/>
      <c r="P189" s="1666"/>
      <c r="Q189" s="1667"/>
      <c r="R189" s="1668"/>
      <c r="S189" s="1666"/>
      <c r="T189" s="1666"/>
      <c r="U189" s="1666"/>
      <c r="V189" s="1666"/>
      <c r="W189" s="1666"/>
      <c r="X189" s="1666"/>
      <c r="Y189" s="1666"/>
      <c r="Z189" s="1666"/>
      <c r="AA189" s="1666"/>
      <c r="AB189" s="2211"/>
      <c r="AC189" s="615"/>
      <c r="AD189" s="615"/>
      <c r="AE189" s="615"/>
      <c r="AF189" s="615"/>
      <c r="AG189" s="615"/>
      <c r="AH189" s="615"/>
      <c r="AI189" s="615"/>
      <c r="AJ189" s="615"/>
      <c r="AK189" s="615"/>
      <c r="AL189" s="615"/>
      <c r="AM189" s="615"/>
      <c r="AN189" s="615"/>
      <c r="AO189" s="615"/>
      <c r="AP189" s="615"/>
      <c r="AQ189" s="615"/>
      <c r="AR189" s="615"/>
      <c r="AS189" s="615"/>
      <c r="AT189" s="615"/>
      <c r="AU189" s="615"/>
      <c r="AV189" s="615"/>
      <c r="AW189" s="615"/>
      <c r="AX189" s="615"/>
      <c r="AY189" s="615"/>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2116"/>
      <c r="CD189" s="2116"/>
      <c r="CE189" s="2116"/>
      <c r="CF189" s="2116"/>
      <c r="CG189" s="2116"/>
      <c r="CH189" s="2116"/>
      <c r="CI189" s="2116"/>
      <c r="CJ189" s="2116"/>
      <c r="CK189" s="2116"/>
      <c r="CL189" s="2116"/>
      <c r="CM189" s="2116"/>
      <c r="CN189" s="2116"/>
      <c r="CO189" s="2116"/>
      <c r="CP189" s="2116"/>
      <c r="CQ189" s="2116"/>
      <c r="CR189" s="2116"/>
      <c r="CS189" s="2116"/>
      <c r="CT189" s="2116"/>
      <c r="CU189" s="2116"/>
      <c r="CV189" s="2116"/>
      <c r="CW189" s="2116"/>
      <c r="CX189" s="2116"/>
      <c r="CY189" s="2116"/>
      <c r="CZ189" s="2116"/>
    </row>
    <row r="190" s="399" customFormat="true" ht="15" customHeight="true" x14ac:dyDescent="0.2">
      <c r="A190" s="1565"/>
      <c r="B190" s="1738"/>
      <c r="C190" s="1665"/>
      <c r="D190" s="1666"/>
      <c r="E190" s="1666"/>
      <c r="F190" s="1666"/>
      <c r="G190" s="1667"/>
      <c r="H190" s="1668"/>
      <c r="I190" s="1666"/>
      <c r="J190" s="1666"/>
      <c r="K190" s="1666"/>
      <c r="L190" s="1669"/>
      <c r="M190" s="1670"/>
      <c r="N190" s="1666"/>
      <c r="O190" s="1666"/>
      <c r="P190" s="1666"/>
      <c r="Q190" s="1667"/>
      <c r="R190" s="1668"/>
      <c r="S190" s="1666"/>
      <c r="T190" s="1666"/>
      <c r="U190" s="1666"/>
      <c r="V190" s="1666"/>
      <c r="W190" s="1666"/>
      <c r="X190" s="1666"/>
      <c r="Y190" s="1666"/>
      <c r="Z190" s="1666"/>
      <c r="AA190" s="1666"/>
      <c r="AB190" s="2211"/>
      <c r="AC190" s="615"/>
      <c r="AD190" s="615"/>
      <c r="AE190" s="615"/>
      <c r="AF190" s="615"/>
      <c r="AG190" s="615"/>
      <c r="AH190" s="615"/>
      <c r="AI190" s="615"/>
      <c r="AJ190" s="615"/>
      <c r="AK190" s="615"/>
      <c r="AL190" s="615"/>
      <c r="AM190" s="615"/>
      <c r="AN190" s="615"/>
      <c r="AO190" s="615"/>
      <c r="AP190" s="615"/>
      <c r="AQ190" s="615"/>
      <c r="AR190" s="615"/>
      <c r="AS190" s="615"/>
      <c r="AT190" s="615"/>
      <c r="AU190" s="615"/>
      <c r="AV190" s="615"/>
      <c r="AW190" s="615"/>
      <c r="AX190" s="615"/>
      <c r="AY190" s="615"/>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2116"/>
      <c r="CD190" s="2116"/>
      <c r="CE190" s="2116"/>
      <c r="CF190" s="2116"/>
      <c r="CG190" s="2116"/>
      <c r="CH190" s="2116"/>
      <c r="CI190" s="2116"/>
      <c r="CJ190" s="2116"/>
      <c r="CK190" s="2116"/>
      <c r="CL190" s="2116"/>
      <c r="CM190" s="2116"/>
      <c r="CN190" s="2116"/>
      <c r="CO190" s="2116"/>
      <c r="CP190" s="2116"/>
      <c r="CQ190" s="2116"/>
      <c r="CR190" s="2116"/>
      <c r="CS190" s="2116"/>
      <c r="CT190" s="2116"/>
      <c r="CU190" s="2116"/>
      <c r="CV190" s="2116"/>
      <c r="CW190" s="2116"/>
      <c r="CX190" s="2116"/>
      <c r="CY190" s="2116"/>
      <c r="CZ190" s="2116"/>
    </row>
    <row r="191" s="399" customFormat="true" ht="15" customHeight="true" x14ac:dyDescent="0.2">
      <c r="A191" s="1565"/>
      <c r="B191" s="1738"/>
      <c r="C191" s="1665"/>
      <c r="D191" s="1666"/>
      <c r="E191" s="1666"/>
      <c r="F191" s="1666"/>
      <c r="G191" s="1667"/>
      <c r="H191" s="1668"/>
      <c r="I191" s="1666"/>
      <c r="J191" s="1666"/>
      <c r="K191" s="1666"/>
      <c r="L191" s="1669"/>
      <c r="M191" s="1670"/>
      <c r="N191" s="1666"/>
      <c r="O191" s="1666"/>
      <c r="P191" s="1666"/>
      <c r="Q191" s="1667"/>
      <c r="R191" s="1668"/>
      <c r="S191" s="1666"/>
      <c r="T191" s="1666"/>
      <c r="U191" s="1666"/>
      <c r="V191" s="1666"/>
      <c r="W191" s="1666"/>
      <c r="X191" s="1666"/>
      <c r="Y191" s="1666"/>
      <c r="Z191" s="1666"/>
      <c r="AA191" s="1666"/>
      <c r="AB191" s="2211"/>
      <c r="AC191" s="615"/>
      <c r="AD191" s="615"/>
      <c r="AE191" s="615"/>
      <c r="AF191" s="615"/>
      <c r="AG191" s="615"/>
      <c r="AH191" s="615"/>
      <c r="AI191" s="615"/>
      <c r="AJ191" s="615"/>
      <c r="AK191" s="615"/>
      <c r="AL191" s="615"/>
      <c r="AM191" s="615"/>
      <c r="AN191" s="615"/>
      <c r="AO191" s="615"/>
      <c r="AP191" s="615"/>
      <c r="AQ191" s="615"/>
      <c r="AR191" s="615"/>
      <c r="AS191" s="615"/>
      <c r="AT191" s="615"/>
      <c r="AU191" s="615"/>
      <c r="AV191" s="615"/>
      <c r="AW191" s="615"/>
      <c r="AX191" s="615"/>
      <c r="AY191" s="615"/>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2116"/>
      <c r="CD191" s="2116"/>
      <c r="CE191" s="2116"/>
      <c r="CF191" s="2116"/>
      <c r="CG191" s="2116"/>
      <c r="CH191" s="2116"/>
      <c r="CI191" s="2116"/>
      <c r="CJ191" s="2116"/>
      <c r="CK191" s="2116"/>
      <c r="CL191" s="2116"/>
      <c r="CM191" s="2116"/>
      <c r="CN191" s="2116"/>
      <c r="CO191" s="2116"/>
      <c r="CP191" s="2116"/>
      <c r="CQ191" s="2116"/>
      <c r="CR191" s="2116"/>
      <c r="CS191" s="2116"/>
      <c r="CT191" s="2116"/>
      <c r="CU191" s="2116"/>
      <c r="CV191" s="2116"/>
      <c r="CW191" s="2116"/>
      <c r="CX191" s="2116"/>
      <c r="CY191" s="2116"/>
      <c r="CZ191" s="2116"/>
    </row>
    <row r="192" s="399" customFormat="true" ht="15" customHeight="true" x14ac:dyDescent="0.2">
      <c r="A192" s="1565"/>
      <c r="B192" s="1738"/>
      <c r="C192" s="1665"/>
      <c r="D192" s="1666"/>
      <c r="E192" s="1666"/>
      <c r="F192" s="1666"/>
      <c r="G192" s="1667"/>
      <c r="H192" s="1668"/>
      <c r="I192" s="1666"/>
      <c r="J192" s="1666"/>
      <c r="K192" s="1666"/>
      <c r="L192" s="1669"/>
      <c r="M192" s="1670"/>
      <c r="N192" s="1666"/>
      <c r="O192" s="1666"/>
      <c r="P192" s="1666"/>
      <c r="Q192" s="1667"/>
      <c r="R192" s="1668"/>
      <c r="S192" s="1666"/>
      <c r="T192" s="1666"/>
      <c r="U192" s="1666"/>
      <c r="V192" s="1666"/>
      <c r="W192" s="1666"/>
      <c r="X192" s="1666"/>
      <c r="Y192" s="1666"/>
      <c r="Z192" s="1666"/>
      <c r="AA192" s="1666"/>
      <c r="AB192" s="2211"/>
      <c r="AC192" s="615"/>
      <c r="AD192" s="615"/>
      <c r="AE192" s="615"/>
      <c r="AF192" s="615"/>
      <c r="AG192" s="615"/>
      <c r="AH192" s="615"/>
      <c r="AI192" s="615"/>
      <c r="AJ192" s="615"/>
      <c r="AK192" s="615"/>
      <c r="AL192" s="615"/>
      <c r="AM192" s="615"/>
      <c r="AN192" s="615"/>
      <c r="AO192" s="615"/>
      <c r="AP192" s="615"/>
      <c r="AQ192" s="615"/>
      <c r="AR192" s="615"/>
      <c r="AS192" s="615"/>
      <c r="AT192" s="615"/>
      <c r="AU192" s="615"/>
      <c r="AV192" s="615"/>
      <c r="AW192" s="615"/>
      <c r="AX192" s="615"/>
      <c r="AY192" s="615"/>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2116"/>
      <c r="CD192" s="2116"/>
      <c r="CE192" s="2116"/>
      <c r="CF192" s="2116"/>
      <c r="CG192" s="2116"/>
      <c r="CH192" s="2116"/>
      <c r="CI192" s="2116"/>
      <c r="CJ192" s="2116"/>
      <c r="CK192" s="2116"/>
      <c r="CL192" s="2116"/>
      <c r="CM192" s="2116"/>
      <c r="CN192" s="2116"/>
      <c r="CO192" s="2116"/>
      <c r="CP192" s="2116"/>
      <c r="CQ192" s="2116"/>
      <c r="CR192" s="2116"/>
      <c r="CS192" s="2116"/>
      <c r="CT192" s="2116"/>
      <c r="CU192" s="2116"/>
      <c r="CV192" s="2116"/>
      <c r="CW192" s="2116"/>
      <c r="CX192" s="2116"/>
      <c r="CY192" s="2116"/>
      <c r="CZ192" s="2116"/>
    </row>
    <row r="193" s="399" customFormat="true" ht="15" customHeight="true" x14ac:dyDescent="0.2">
      <c r="A193" s="1565"/>
      <c r="B193" s="1738"/>
      <c r="C193" s="1665"/>
      <c r="D193" s="1666"/>
      <c r="E193" s="1666"/>
      <c r="F193" s="1666"/>
      <c r="G193" s="1667"/>
      <c r="H193" s="1668"/>
      <c r="I193" s="1666"/>
      <c r="J193" s="1666"/>
      <c r="K193" s="1666"/>
      <c r="L193" s="1669"/>
      <c r="M193" s="1670"/>
      <c r="N193" s="1666"/>
      <c r="O193" s="1666"/>
      <c r="P193" s="1666"/>
      <c r="Q193" s="1667"/>
      <c r="R193" s="1668"/>
      <c r="S193" s="1666"/>
      <c r="T193" s="1666"/>
      <c r="U193" s="1666"/>
      <c r="V193" s="1666"/>
      <c r="W193" s="1666"/>
      <c r="X193" s="1666"/>
      <c r="Y193" s="1666"/>
      <c r="Z193" s="1666"/>
      <c r="AA193" s="1666"/>
      <c r="AB193" s="2211"/>
      <c r="AC193" s="615"/>
      <c r="AD193" s="615"/>
      <c r="AE193" s="615"/>
      <c r="AF193" s="615"/>
      <c r="AG193" s="615"/>
      <c r="AH193" s="615"/>
      <c r="AI193" s="615"/>
      <c r="AJ193" s="615"/>
      <c r="AK193" s="615"/>
      <c r="AL193" s="615"/>
      <c r="AM193" s="615"/>
      <c r="AN193" s="615"/>
      <c r="AO193" s="615"/>
      <c r="AP193" s="615"/>
      <c r="AQ193" s="615"/>
      <c r="AR193" s="615"/>
      <c r="AS193" s="615"/>
      <c r="AT193" s="615"/>
      <c r="AU193" s="615"/>
      <c r="AV193" s="615"/>
      <c r="AW193" s="615"/>
      <c r="AX193" s="615"/>
      <c r="AY193" s="615"/>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2116"/>
      <c r="CD193" s="2116"/>
      <c r="CE193" s="2116"/>
      <c r="CF193" s="2116"/>
      <c r="CG193" s="2116"/>
      <c r="CH193" s="2116"/>
      <c r="CI193" s="2116"/>
      <c r="CJ193" s="2116"/>
      <c r="CK193" s="2116"/>
      <c r="CL193" s="2116"/>
      <c r="CM193" s="2116"/>
      <c r="CN193" s="2116"/>
      <c r="CO193" s="2116"/>
      <c r="CP193" s="2116"/>
      <c r="CQ193" s="2116"/>
      <c r="CR193" s="2116"/>
      <c r="CS193" s="2116"/>
      <c r="CT193" s="2116"/>
      <c r="CU193" s="2116"/>
      <c r="CV193" s="2116"/>
      <c r="CW193" s="2116"/>
      <c r="CX193" s="2116"/>
      <c r="CY193" s="2116"/>
      <c r="CZ193" s="2116"/>
    </row>
    <row r="194" s="399" customFormat="true" ht="15" customHeight="true" x14ac:dyDescent="0.2">
      <c r="A194" s="1565"/>
      <c r="B194" s="1738"/>
      <c r="C194" s="1665"/>
      <c r="D194" s="1666"/>
      <c r="E194" s="1666"/>
      <c r="F194" s="1666"/>
      <c r="G194" s="1667"/>
      <c r="H194" s="1668"/>
      <c r="I194" s="1666"/>
      <c r="J194" s="1666"/>
      <c r="K194" s="1666"/>
      <c r="L194" s="1669"/>
      <c r="M194" s="1670"/>
      <c r="N194" s="1666"/>
      <c r="O194" s="1666"/>
      <c r="P194" s="1666"/>
      <c r="Q194" s="1667"/>
      <c r="R194" s="1668"/>
      <c r="S194" s="1666"/>
      <c r="T194" s="1666"/>
      <c r="U194" s="1666"/>
      <c r="V194" s="1666"/>
      <c r="W194" s="1666"/>
      <c r="X194" s="1666"/>
      <c r="Y194" s="1666"/>
      <c r="Z194" s="1666"/>
      <c r="AA194" s="1666"/>
      <c r="AB194" s="2211"/>
      <c r="AC194" s="615"/>
      <c r="AD194" s="615"/>
      <c r="AE194" s="615"/>
      <c r="AF194" s="615"/>
      <c r="AG194" s="615"/>
      <c r="AH194" s="615"/>
      <c r="AI194" s="615"/>
      <c r="AJ194" s="615"/>
      <c r="AK194" s="615"/>
      <c r="AL194" s="615"/>
      <c r="AM194" s="615"/>
      <c r="AN194" s="615"/>
      <c r="AO194" s="615"/>
      <c r="AP194" s="615"/>
      <c r="AQ194" s="615"/>
      <c r="AR194" s="615"/>
      <c r="AS194" s="615"/>
      <c r="AT194" s="615"/>
      <c r="AU194" s="615"/>
      <c r="AV194" s="615"/>
      <c r="AW194" s="615"/>
      <c r="AX194" s="615"/>
      <c r="AY194" s="615"/>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2116"/>
      <c r="CD194" s="2116"/>
      <c r="CE194" s="2116"/>
      <c r="CF194" s="2116"/>
      <c r="CG194" s="2116"/>
      <c r="CH194" s="2116"/>
      <c r="CI194" s="2116"/>
      <c r="CJ194" s="2116"/>
      <c r="CK194" s="2116"/>
      <c r="CL194" s="2116"/>
      <c r="CM194" s="2116"/>
      <c r="CN194" s="2116"/>
      <c r="CO194" s="2116"/>
      <c r="CP194" s="2116"/>
      <c r="CQ194" s="2116"/>
      <c r="CR194" s="2116"/>
      <c r="CS194" s="2116"/>
      <c r="CT194" s="2116"/>
      <c r="CU194" s="2116"/>
      <c r="CV194" s="2116"/>
      <c r="CW194" s="2116"/>
      <c r="CX194" s="2116"/>
      <c r="CY194" s="2116"/>
      <c r="CZ194" s="2116"/>
    </row>
    <row r="195" s="131" customFormat="true" ht="15" customHeight="true" x14ac:dyDescent="0.2">
      <c r="A195" s="1565"/>
      <c r="B195" s="1738"/>
      <c r="C195" s="1665"/>
      <c r="D195" s="1666"/>
      <c r="E195" s="1666"/>
      <c r="F195" s="1666"/>
      <c r="G195" s="1667"/>
      <c r="H195" s="1668"/>
      <c r="I195" s="1666"/>
      <c r="J195" s="1666"/>
      <c r="K195" s="1666"/>
      <c r="L195" s="1669"/>
      <c r="M195" s="1670"/>
      <c r="N195" s="1666"/>
      <c r="O195" s="1666"/>
      <c r="P195" s="1666"/>
      <c r="Q195" s="1667"/>
      <c r="R195" s="1668"/>
      <c r="S195" s="1666"/>
      <c r="T195" s="1666"/>
      <c r="U195" s="1666"/>
      <c r="V195" s="1666"/>
      <c r="W195" s="1666"/>
      <c r="X195" s="1666"/>
      <c r="Y195" s="1666"/>
      <c r="Z195" s="1666"/>
      <c r="AA195" s="1666"/>
      <c r="AB195" s="2211"/>
      <c r="AC195" s="615"/>
      <c r="AD195" s="615"/>
      <c r="AE195" s="615"/>
      <c r="AF195" s="615"/>
      <c r="AG195" s="615"/>
      <c r="AH195" s="615"/>
      <c r="AI195" s="615"/>
      <c r="AJ195" s="615"/>
      <c r="AK195" s="615"/>
      <c r="AL195" s="615"/>
      <c r="AM195" s="615"/>
      <c r="AN195" s="615"/>
      <c r="AO195" s="615"/>
      <c r="AP195" s="615"/>
      <c r="AQ195" s="615"/>
      <c r="AR195" s="615"/>
      <c r="AS195" s="615"/>
      <c r="AT195" s="615"/>
      <c r="AU195" s="615"/>
      <c r="AV195" s="615"/>
      <c r="AW195" s="615"/>
      <c r="AX195" s="615"/>
      <c r="AY195" s="615"/>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2116"/>
      <c r="CD195" s="2116"/>
      <c r="CE195" s="2116"/>
      <c r="CF195" s="2116"/>
      <c r="CG195" s="2116"/>
      <c r="CH195" s="2116"/>
      <c r="CI195" s="2116"/>
      <c r="CJ195" s="2116"/>
      <c r="CK195" s="2116"/>
      <c r="CL195" s="2116"/>
      <c r="CM195" s="2116"/>
      <c r="CN195" s="2116"/>
      <c r="CO195" s="2116"/>
      <c r="CP195" s="2116"/>
      <c r="CQ195" s="2116"/>
      <c r="CR195" s="2116"/>
      <c r="CS195" s="2116"/>
      <c r="CT195" s="2116"/>
      <c r="CU195" s="2116"/>
      <c r="CV195" s="2116"/>
      <c r="CW195" s="2116"/>
      <c r="CX195" s="2116"/>
      <c r="CY195" s="2116"/>
      <c r="CZ195" s="2116"/>
    </row>
    <row r="196" s="131" customFormat="true" ht="15" customHeight="true" x14ac:dyDescent="0.2">
      <c r="A196" s="1565"/>
      <c r="B196" s="1738"/>
      <c r="C196" s="1665"/>
      <c r="D196" s="1666"/>
      <c r="E196" s="1666"/>
      <c r="F196" s="1666"/>
      <c r="G196" s="1667"/>
      <c r="H196" s="1668"/>
      <c r="I196" s="1666"/>
      <c r="J196" s="1666"/>
      <c r="K196" s="1666"/>
      <c r="L196" s="1669"/>
      <c r="M196" s="1670"/>
      <c r="N196" s="1666"/>
      <c r="O196" s="1666"/>
      <c r="P196" s="1666"/>
      <c r="Q196" s="1667"/>
      <c r="R196" s="1668"/>
      <c r="S196" s="1666"/>
      <c r="T196" s="1666"/>
      <c r="U196" s="1666"/>
      <c r="V196" s="1666"/>
      <c r="W196" s="1666"/>
      <c r="X196" s="1666"/>
      <c r="Y196" s="1666"/>
      <c r="Z196" s="1666"/>
      <c r="AA196" s="1666"/>
      <c r="AB196" s="2211"/>
      <c r="AC196" s="615"/>
      <c r="AD196" s="615"/>
      <c r="AE196" s="615"/>
      <c r="AF196" s="615"/>
      <c r="AG196" s="615"/>
      <c r="AH196" s="615"/>
      <c r="AI196" s="615"/>
      <c r="AJ196" s="615"/>
      <c r="AK196" s="615"/>
      <c r="AL196" s="615"/>
      <c r="AM196" s="615"/>
      <c r="AN196" s="615"/>
      <c r="AO196" s="615"/>
      <c r="AP196" s="615"/>
      <c r="AQ196" s="615"/>
      <c r="AR196" s="615"/>
      <c r="AS196" s="615"/>
      <c r="AT196" s="615"/>
      <c r="AU196" s="615"/>
      <c r="AV196" s="615"/>
      <c r="AW196" s="615"/>
      <c r="AX196" s="615"/>
      <c r="AY196" s="615"/>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2116"/>
      <c r="CD196" s="2116"/>
      <c r="CE196" s="2116"/>
      <c r="CF196" s="2116"/>
      <c r="CG196" s="2116"/>
      <c r="CH196" s="2116"/>
      <c r="CI196" s="2116"/>
      <c r="CJ196" s="2116"/>
      <c r="CK196" s="2116"/>
      <c r="CL196" s="2116"/>
      <c r="CM196" s="2116"/>
      <c r="CN196" s="2116"/>
      <c r="CO196" s="2116"/>
      <c r="CP196" s="2116"/>
      <c r="CQ196" s="2116"/>
      <c r="CR196" s="2116"/>
      <c r="CS196" s="2116"/>
      <c r="CT196" s="2116"/>
      <c r="CU196" s="2116"/>
      <c r="CV196" s="2116"/>
      <c r="CW196" s="2116"/>
      <c r="CX196" s="2116"/>
      <c r="CY196" s="2116"/>
      <c r="CZ196" s="2116"/>
    </row>
    <row r="197" s="131" customFormat="true" ht="15" customHeight="true" x14ac:dyDescent="0.2">
      <c r="A197" s="1565"/>
      <c r="B197" s="1738"/>
      <c r="C197" s="1665"/>
      <c r="D197" s="1666"/>
      <c r="E197" s="1666"/>
      <c r="F197" s="1666"/>
      <c r="G197" s="1667"/>
      <c r="H197" s="1668"/>
      <c r="I197" s="1666"/>
      <c r="J197" s="1666"/>
      <c r="K197" s="1666"/>
      <c r="L197" s="1669"/>
      <c r="M197" s="1670"/>
      <c r="N197" s="1666"/>
      <c r="O197" s="1666"/>
      <c r="P197" s="1666"/>
      <c r="Q197" s="1667"/>
      <c r="R197" s="1668"/>
      <c r="S197" s="1666"/>
      <c r="T197" s="1666"/>
      <c r="U197" s="1666"/>
      <c r="V197" s="1666"/>
      <c r="W197" s="1666"/>
      <c r="X197" s="1666"/>
      <c r="Y197" s="1666"/>
      <c r="Z197" s="1666"/>
      <c r="AA197" s="1666"/>
      <c r="AB197" s="2211"/>
      <c r="AC197" s="615"/>
      <c r="AD197" s="615"/>
      <c r="AE197" s="615"/>
      <c r="AF197" s="615"/>
      <c r="AG197" s="615"/>
      <c r="AH197" s="615"/>
      <c r="AI197" s="615"/>
      <c r="AJ197" s="615"/>
      <c r="AK197" s="615"/>
      <c r="AL197" s="615"/>
      <c r="AM197" s="615"/>
      <c r="AN197" s="615"/>
      <c r="AO197" s="615"/>
      <c r="AP197" s="615"/>
      <c r="AQ197" s="615"/>
      <c r="AR197" s="615"/>
      <c r="AS197" s="615"/>
      <c r="AT197" s="615"/>
      <c r="AU197" s="615"/>
      <c r="AV197" s="615"/>
      <c r="AW197" s="615"/>
      <c r="AX197" s="615"/>
      <c r="AY197" s="615"/>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2116"/>
      <c r="CD197" s="2116"/>
      <c r="CE197" s="2116"/>
      <c r="CF197" s="2116"/>
      <c r="CG197" s="2116"/>
      <c r="CH197" s="2116"/>
      <c r="CI197" s="2116"/>
      <c r="CJ197" s="2116"/>
      <c r="CK197" s="2116"/>
      <c r="CL197" s="2116"/>
      <c r="CM197" s="2116"/>
      <c r="CN197" s="2116"/>
      <c r="CO197" s="2116"/>
      <c r="CP197" s="2116"/>
      <c r="CQ197" s="2116"/>
      <c r="CR197" s="2116"/>
      <c r="CS197" s="2116"/>
      <c r="CT197" s="2116"/>
      <c r="CU197" s="2116"/>
      <c r="CV197" s="2116"/>
      <c r="CW197" s="2116"/>
      <c r="CX197" s="2116"/>
      <c r="CY197" s="2116"/>
      <c r="CZ197" s="2116"/>
    </row>
    <row r="198" s="131" customFormat="true" ht="15" customHeight="true" x14ac:dyDescent="0.2">
      <c r="A198" s="1566"/>
      <c r="B198" s="1739"/>
      <c r="C198" s="1671"/>
      <c r="D198" s="1672"/>
      <c r="E198" s="1672"/>
      <c r="F198" s="1672"/>
      <c r="G198" s="1673"/>
      <c r="H198" s="1674"/>
      <c r="I198" s="1672"/>
      <c r="J198" s="1672"/>
      <c r="K198" s="1672"/>
      <c r="L198" s="1675"/>
      <c r="M198" s="1676"/>
      <c r="N198" s="1672"/>
      <c r="O198" s="1672"/>
      <c r="P198" s="1672"/>
      <c r="Q198" s="1673"/>
      <c r="R198" s="1674"/>
      <c r="S198" s="1672"/>
      <c r="T198" s="1672"/>
      <c r="U198" s="1672"/>
      <c r="V198" s="1672"/>
      <c r="W198" s="1672"/>
      <c r="X198" s="1672"/>
      <c r="Y198" s="1672"/>
      <c r="Z198" s="1672"/>
      <c r="AA198" s="1672"/>
      <c r="AB198" s="2212"/>
      <c r="AC198" s="615"/>
      <c r="AD198" s="615"/>
      <c r="AE198" s="615"/>
      <c r="AF198" s="615"/>
      <c r="AG198" s="615"/>
      <c r="AH198" s="615"/>
      <c r="AI198" s="615"/>
      <c r="AJ198" s="615"/>
      <c r="AK198" s="615"/>
      <c r="AL198" s="615"/>
      <c r="AM198" s="615"/>
      <c r="AN198" s="615"/>
      <c r="AO198" s="615"/>
      <c r="AP198" s="615"/>
      <c r="AQ198" s="615"/>
      <c r="AR198" s="615"/>
      <c r="AS198" s="615"/>
      <c r="AT198" s="615"/>
      <c r="AU198" s="615"/>
      <c r="AV198" s="615"/>
      <c r="AW198" s="615"/>
      <c r="AX198" s="615"/>
      <c r="AY198" s="615"/>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2116"/>
      <c r="CD198" s="2116"/>
      <c r="CE198" s="2116"/>
      <c r="CF198" s="2116"/>
      <c r="CG198" s="2116"/>
      <c r="CH198" s="2116"/>
      <c r="CI198" s="2116"/>
      <c r="CJ198" s="2116"/>
      <c r="CK198" s="2116"/>
      <c r="CL198" s="2116"/>
      <c r="CM198" s="2116"/>
      <c r="CN198" s="2116"/>
      <c r="CO198" s="2116"/>
      <c r="CP198" s="2116"/>
      <c r="CQ198" s="2116"/>
      <c r="CR198" s="2116"/>
      <c r="CS198" s="2116"/>
      <c r="CT198" s="2116"/>
      <c r="CU198" s="2116"/>
      <c r="CV198" s="2116"/>
      <c r="CW198" s="2116"/>
      <c r="CX198" s="2116"/>
      <c r="CY198" s="2116"/>
      <c r="CZ198" s="2116"/>
    </row>
    <row r="199" s="131" customFormat="true" ht="15" customHeight="true" x14ac:dyDescent="0.2">
      <c r="A199" s="719"/>
      <c r="B199" s="842"/>
      <c r="C199" s="926"/>
      <c r="D199" s="888"/>
      <c r="E199" s="888"/>
      <c r="F199" s="888"/>
      <c r="G199" s="889"/>
      <c r="H199" s="927"/>
      <c r="I199" s="888"/>
      <c r="J199" s="888"/>
      <c r="K199" s="888"/>
      <c r="L199" s="928"/>
      <c r="M199" s="926"/>
      <c r="N199" s="888"/>
      <c r="O199" s="888"/>
      <c r="P199" s="888"/>
      <c r="Q199" s="889"/>
      <c r="R199" s="927"/>
      <c r="S199" s="888"/>
      <c r="T199" s="888"/>
      <c r="U199" s="888"/>
      <c r="V199" s="888"/>
      <c r="W199" s="888"/>
      <c r="X199" s="888"/>
      <c r="Y199" s="888"/>
      <c r="Z199" s="888"/>
      <c r="AA199" s="888"/>
      <c r="AB199" s="928"/>
      <c r="AC199" s="615"/>
      <c r="AD199" s="615"/>
      <c r="AE199" s="615"/>
      <c r="AF199" s="615"/>
      <c r="AG199" s="615"/>
      <c r="AH199" s="615"/>
      <c r="AI199" s="615"/>
      <c r="AJ199" s="615"/>
      <c r="AK199" s="615"/>
      <c r="AL199" s="615"/>
      <c r="AM199" s="615"/>
      <c r="AN199" s="615"/>
      <c r="AO199" s="615"/>
      <c r="AP199" s="615"/>
      <c r="AQ199" s="615"/>
      <c r="AR199" s="615"/>
      <c r="AS199" s="615"/>
      <c r="AT199" s="615"/>
      <c r="AU199" s="615"/>
      <c r="AV199" s="615"/>
      <c r="AW199" s="615"/>
      <c r="AX199" s="615"/>
      <c r="AY199" s="615"/>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2116"/>
      <c r="CD199" s="2116"/>
      <c r="CE199" s="2116"/>
      <c r="CF199" s="2116"/>
      <c r="CG199" s="2116"/>
      <c r="CH199" s="2116"/>
      <c r="CI199" s="2116"/>
      <c r="CJ199" s="2116"/>
      <c r="CK199" s="2116"/>
      <c r="CL199" s="2116"/>
      <c r="CM199" s="2116"/>
      <c r="CN199" s="2116"/>
      <c r="CO199" s="2116"/>
      <c r="CP199" s="2116"/>
      <c r="CQ199" s="2116"/>
      <c r="CR199" s="2116"/>
      <c r="CS199" s="2116"/>
      <c r="CT199" s="2116"/>
      <c r="CU199" s="2116"/>
      <c r="CV199" s="2116"/>
      <c r="CW199" s="2116"/>
      <c r="CX199" s="2116"/>
      <c r="CY199" s="2116"/>
      <c r="CZ199" s="2116"/>
    </row>
    <row r="200" s="131" customFormat="true" ht="15" customHeight="true" x14ac:dyDescent="0.2">
      <c r="A200" s="719"/>
      <c r="B200" s="842"/>
      <c r="C200" s="926"/>
      <c r="D200" s="888"/>
      <c r="E200" s="888"/>
      <c r="F200" s="888"/>
      <c r="G200" s="889"/>
      <c r="H200" s="927"/>
      <c r="I200" s="888"/>
      <c r="J200" s="888"/>
      <c r="K200" s="888"/>
      <c r="L200" s="928"/>
      <c r="M200" s="926"/>
      <c r="N200" s="888"/>
      <c r="O200" s="888"/>
      <c r="P200" s="888"/>
      <c r="Q200" s="889"/>
      <c r="R200" s="927"/>
      <c r="S200" s="888"/>
      <c r="T200" s="888"/>
      <c r="U200" s="888"/>
      <c r="V200" s="888"/>
      <c r="W200" s="888"/>
      <c r="X200" s="888"/>
      <c r="Y200" s="888"/>
      <c r="Z200" s="888"/>
      <c r="AA200" s="888"/>
      <c r="AB200" s="928"/>
      <c r="AC200" s="615"/>
      <c r="AD200" s="615"/>
      <c r="AE200" s="615"/>
      <c r="AF200" s="615"/>
      <c r="AG200" s="615"/>
      <c r="AH200" s="615"/>
      <c r="AI200" s="615"/>
      <c r="AJ200" s="615"/>
      <c r="AK200" s="615"/>
      <c r="AL200" s="615"/>
      <c r="AM200" s="615"/>
      <c r="AN200" s="615"/>
      <c r="AO200" s="615"/>
      <c r="AP200" s="615"/>
      <c r="AQ200" s="615"/>
      <c r="AR200" s="615"/>
      <c r="AS200" s="615"/>
      <c r="AT200" s="615"/>
      <c r="AU200" s="615"/>
      <c r="AV200" s="615"/>
      <c r="AW200" s="615"/>
      <c r="AX200" s="615"/>
      <c r="AY200" s="615"/>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2116"/>
      <c r="CD200" s="2116"/>
      <c r="CE200" s="2116"/>
      <c r="CF200" s="2116"/>
      <c r="CG200" s="2116"/>
      <c r="CH200" s="2116"/>
      <c r="CI200" s="2116"/>
      <c r="CJ200" s="2116"/>
      <c r="CK200" s="2116"/>
      <c r="CL200" s="2116"/>
      <c r="CM200" s="2116"/>
      <c r="CN200" s="2116"/>
      <c r="CO200" s="2116"/>
      <c r="CP200" s="2116"/>
      <c r="CQ200" s="2116"/>
      <c r="CR200" s="2116"/>
      <c r="CS200" s="2116"/>
      <c r="CT200" s="2116"/>
      <c r="CU200" s="2116"/>
      <c r="CV200" s="2116"/>
      <c r="CW200" s="2116"/>
      <c r="CX200" s="2116"/>
      <c r="CY200" s="2116"/>
      <c r="CZ200" s="2116"/>
    </row>
    <row r="201" s="131" customFormat="true" ht="15" customHeight="true" x14ac:dyDescent="0.2">
      <c r="A201" s="719"/>
      <c r="B201" s="842"/>
      <c r="C201" s="926"/>
      <c r="D201" s="888"/>
      <c r="E201" s="888"/>
      <c r="F201" s="888"/>
      <c r="G201" s="889"/>
      <c r="H201" s="927"/>
      <c r="I201" s="888"/>
      <c r="J201" s="888"/>
      <c r="K201" s="888"/>
      <c r="L201" s="928"/>
      <c r="M201" s="926"/>
      <c r="N201" s="888"/>
      <c r="O201" s="888"/>
      <c r="P201" s="888"/>
      <c r="Q201" s="889"/>
      <c r="R201" s="927"/>
      <c r="S201" s="888"/>
      <c r="T201" s="888"/>
      <c r="U201" s="888"/>
      <c r="V201" s="888"/>
      <c r="W201" s="888"/>
      <c r="X201" s="888"/>
      <c r="Y201" s="888"/>
      <c r="Z201" s="888"/>
      <c r="AA201" s="888"/>
      <c r="AB201" s="928"/>
      <c r="AC201" s="615"/>
      <c r="AD201" s="615"/>
      <c r="AE201" s="615"/>
      <c r="AF201" s="615"/>
      <c r="AG201" s="615"/>
      <c r="AH201" s="615"/>
      <c r="AI201" s="615"/>
      <c r="AJ201" s="615"/>
      <c r="AK201" s="615"/>
      <c r="AL201" s="615"/>
      <c r="AM201" s="615"/>
      <c r="AN201" s="615"/>
      <c r="AO201" s="615"/>
      <c r="AP201" s="615"/>
      <c r="AQ201" s="615"/>
      <c r="AR201" s="615"/>
      <c r="AS201" s="615"/>
      <c r="AT201" s="615"/>
      <c r="AU201" s="615"/>
      <c r="AV201" s="615"/>
      <c r="AW201" s="615"/>
      <c r="AX201" s="615"/>
      <c r="AY201" s="615"/>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2116"/>
      <c r="CD201" s="2116"/>
      <c r="CE201" s="2116"/>
      <c r="CF201" s="2116"/>
      <c r="CG201" s="2116"/>
      <c r="CH201" s="2116"/>
      <c r="CI201" s="2116"/>
      <c r="CJ201" s="2116"/>
      <c r="CK201" s="2116"/>
      <c r="CL201" s="2116"/>
      <c r="CM201" s="2116"/>
      <c r="CN201" s="2116"/>
      <c r="CO201" s="2116"/>
      <c r="CP201" s="2116"/>
      <c r="CQ201" s="2116"/>
      <c r="CR201" s="2116"/>
      <c r="CS201" s="2116"/>
      <c r="CT201" s="2116"/>
      <c r="CU201" s="2116"/>
      <c r="CV201" s="2116"/>
      <c r="CW201" s="2116"/>
      <c r="CX201" s="2116"/>
      <c r="CY201" s="2116"/>
      <c r="CZ201" s="2116"/>
    </row>
    <row r="202" s="131" customFormat="true" ht="15" customHeight="true" x14ac:dyDescent="0.2">
      <c r="A202" s="719"/>
      <c r="B202" s="842"/>
      <c r="C202" s="926"/>
      <c r="D202" s="888"/>
      <c r="E202" s="888"/>
      <c r="F202" s="888"/>
      <c r="G202" s="889"/>
      <c r="H202" s="927"/>
      <c r="I202" s="888"/>
      <c r="J202" s="888"/>
      <c r="K202" s="888"/>
      <c r="L202" s="928"/>
      <c r="M202" s="926"/>
      <c r="N202" s="888"/>
      <c r="O202" s="888"/>
      <c r="P202" s="888"/>
      <c r="Q202" s="889"/>
      <c r="R202" s="927"/>
      <c r="S202" s="888"/>
      <c r="T202" s="888"/>
      <c r="U202" s="888"/>
      <c r="V202" s="888"/>
      <c r="W202" s="888"/>
      <c r="X202" s="888"/>
      <c r="Y202" s="888"/>
      <c r="Z202" s="888"/>
      <c r="AA202" s="888"/>
      <c r="AB202" s="928"/>
      <c r="AC202" s="615"/>
      <c r="AD202" s="615"/>
      <c r="AE202" s="615"/>
      <c r="AF202" s="615"/>
      <c r="AG202" s="615"/>
      <c r="AH202" s="615"/>
      <c r="AI202" s="615"/>
      <c r="AJ202" s="615"/>
      <c r="AK202" s="615"/>
      <c r="AL202" s="615"/>
      <c r="AM202" s="615"/>
      <c r="AN202" s="615"/>
      <c r="AO202" s="615"/>
      <c r="AP202" s="615"/>
      <c r="AQ202" s="615"/>
      <c r="AR202" s="615"/>
      <c r="AS202" s="615"/>
      <c r="AT202" s="615"/>
      <c r="AU202" s="615"/>
      <c r="AV202" s="615"/>
      <c r="AW202" s="615"/>
      <c r="AX202" s="615"/>
      <c r="AY202" s="615"/>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2116"/>
      <c r="CD202" s="2116"/>
      <c r="CE202" s="2116"/>
      <c r="CF202" s="2116"/>
      <c r="CG202" s="2116"/>
      <c r="CH202" s="2116"/>
      <c r="CI202" s="2116"/>
      <c r="CJ202" s="2116"/>
      <c r="CK202" s="2116"/>
      <c r="CL202" s="2116"/>
      <c r="CM202" s="2116"/>
      <c r="CN202" s="2116"/>
      <c r="CO202" s="2116"/>
      <c r="CP202" s="2116"/>
      <c r="CQ202" s="2116"/>
      <c r="CR202" s="2116"/>
      <c r="CS202" s="2116"/>
      <c r="CT202" s="2116"/>
      <c r="CU202" s="2116"/>
      <c r="CV202" s="2116"/>
      <c r="CW202" s="2116"/>
      <c r="CX202" s="2116"/>
      <c r="CY202" s="2116"/>
      <c r="CZ202" s="2116"/>
    </row>
    <row r="203" s="643" customFormat="true" ht="15" customHeight="true" x14ac:dyDescent="0.2">
      <c r="A203" s="1565"/>
      <c r="B203" s="1738"/>
      <c r="C203" s="1653"/>
      <c r="D203" s="1654"/>
      <c r="E203" s="1654"/>
      <c r="F203" s="1654"/>
      <c r="G203" s="1655"/>
      <c r="H203" s="1656"/>
      <c r="I203" s="1654"/>
      <c r="J203" s="1654"/>
      <c r="K203" s="1654"/>
      <c r="L203" s="1657"/>
      <c r="M203" s="1658"/>
      <c r="N203" s="1654"/>
      <c r="O203" s="1654"/>
      <c r="P203" s="1654"/>
      <c r="Q203" s="1655"/>
      <c r="R203" s="1656"/>
      <c r="S203" s="1654"/>
      <c r="T203" s="1654"/>
      <c r="U203" s="1654"/>
      <c r="V203" s="1654"/>
      <c r="W203" s="1654"/>
      <c r="X203" s="1654"/>
      <c r="Y203" s="1654"/>
      <c r="Z203" s="1654"/>
      <c r="AA203" s="1654"/>
      <c r="AB203" s="2206"/>
      <c r="AC203" s="615"/>
      <c r="AD203" s="615"/>
      <c r="AE203" s="615"/>
      <c r="AF203" s="615"/>
      <c r="AG203" s="615"/>
      <c r="AH203" s="615"/>
      <c r="AI203" s="615"/>
      <c r="AJ203" s="615"/>
      <c r="AK203" s="615"/>
      <c r="AL203" s="615"/>
      <c r="AM203" s="615"/>
      <c r="AN203" s="615"/>
      <c r="AO203" s="615"/>
      <c r="AP203" s="615"/>
      <c r="AQ203" s="615"/>
      <c r="AR203" s="615"/>
      <c r="AS203" s="615"/>
      <c r="AT203" s="615"/>
      <c r="AU203" s="615"/>
      <c r="AV203" s="615"/>
      <c r="AW203" s="615"/>
      <c r="AX203" s="615"/>
      <c r="AY203" s="615"/>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2116"/>
      <c r="CD203" s="2116"/>
      <c r="CE203" s="2116"/>
      <c r="CF203" s="2116"/>
      <c r="CG203" s="2116"/>
      <c r="CH203" s="2116"/>
      <c r="CI203" s="2116"/>
      <c r="CJ203" s="2116"/>
      <c r="CK203" s="2116"/>
      <c r="CL203" s="2116"/>
      <c r="CM203" s="2116"/>
      <c r="CN203" s="2116"/>
      <c r="CO203" s="2116"/>
      <c r="CP203" s="2116"/>
      <c r="CQ203" s="2116"/>
      <c r="CR203" s="2116"/>
      <c r="CS203" s="2116"/>
      <c r="CT203" s="2116"/>
      <c r="CU203" s="2116"/>
      <c r="CV203" s="2116"/>
      <c r="CW203" s="2116"/>
      <c r="CX203" s="2116"/>
      <c r="CY203" s="2116"/>
      <c r="CZ203" s="2116"/>
    </row>
    <row r="204" s="643" customFormat="true" ht="15" customHeight="true" x14ac:dyDescent="0.2">
      <c r="A204" s="1565"/>
      <c r="B204" s="1738"/>
      <c r="C204" s="1653"/>
      <c r="D204" s="1654"/>
      <c r="E204" s="1654"/>
      <c r="F204" s="1654"/>
      <c r="G204" s="1655"/>
      <c r="H204" s="1656"/>
      <c r="I204" s="1654"/>
      <c r="J204" s="1654"/>
      <c r="K204" s="1654"/>
      <c r="L204" s="1657"/>
      <c r="M204" s="1658"/>
      <c r="N204" s="1654"/>
      <c r="O204" s="1654"/>
      <c r="P204" s="1654"/>
      <c r="Q204" s="1655"/>
      <c r="R204" s="1656"/>
      <c r="S204" s="1654"/>
      <c r="T204" s="1654"/>
      <c r="U204" s="1654"/>
      <c r="V204" s="1654"/>
      <c r="W204" s="1654"/>
      <c r="X204" s="1654"/>
      <c r="Y204" s="1654"/>
      <c r="Z204" s="1654"/>
      <c r="AA204" s="1654"/>
      <c r="AB204" s="2206"/>
      <c r="AC204" s="615"/>
      <c r="AD204" s="615"/>
      <c r="AE204" s="615"/>
      <c r="AF204" s="615"/>
      <c r="AG204" s="615"/>
      <c r="AH204" s="615"/>
      <c r="AI204" s="615"/>
      <c r="AJ204" s="615"/>
      <c r="AK204" s="615"/>
      <c r="AL204" s="615"/>
      <c r="AM204" s="615"/>
      <c r="AN204" s="615"/>
      <c r="AO204" s="615"/>
      <c r="AP204" s="615"/>
      <c r="AQ204" s="615"/>
      <c r="AR204" s="615"/>
      <c r="AS204" s="615"/>
      <c r="AT204" s="615"/>
      <c r="AU204" s="615"/>
      <c r="AV204" s="615"/>
      <c r="AW204" s="615"/>
      <c r="AX204" s="615"/>
      <c r="AY204" s="615"/>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2116"/>
      <c r="CD204" s="2116"/>
      <c r="CE204" s="2116"/>
      <c r="CF204" s="2116"/>
      <c r="CG204" s="2116"/>
      <c r="CH204" s="2116"/>
      <c r="CI204" s="2116"/>
      <c r="CJ204" s="2116"/>
      <c r="CK204" s="2116"/>
      <c r="CL204" s="2116"/>
      <c r="CM204" s="2116"/>
      <c r="CN204" s="2116"/>
      <c r="CO204" s="2116"/>
      <c r="CP204" s="2116"/>
      <c r="CQ204" s="2116"/>
      <c r="CR204" s="2116"/>
      <c r="CS204" s="2116"/>
      <c r="CT204" s="2116"/>
      <c r="CU204" s="2116"/>
      <c r="CV204" s="2116"/>
      <c r="CW204" s="2116"/>
      <c r="CX204" s="2116"/>
      <c r="CY204" s="2116"/>
      <c r="CZ204" s="2116"/>
    </row>
    <row r="205" s="643" customFormat="true" ht="15" customHeight="true" x14ac:dyDescent="0.2">
      <c r="A205" s="1572"/>
      <c r="B205" s="1740"/>
      <c r="C205" s="1677"/>
      <c r="D205" s="1678"/>
      <c r="E205" s="1678"/>
      <c r="F205" s="1678"/>
      <c r="G205" s="1679"/>
      <c r="H205" s="1680"/>
      <c r="I205" s="1678"/>
      <c r="J205" s="1678"/>
      <c r="K205" s="1678"/>
      <c r="L205" s="1681"/>
      <c r="M205" s="1682"/>
      <c r="N205" s="1678"/>
      <c r="O205" s="1678"/>
      <c r="P205" s="1678"/>
      <c r="Q205" s="1679"/>
      <c r="R205" s="1680"/>
      <c r="S205" s="1678"/>
      <c r="T205" s="1678"/>
      <c r="U205" s="1678"/>
      <c r="V205" s="1678"/>
      <c r="W205" s="1678"/>
      <c r="X205" s="1678"/>
      <c r="Y205" s="1678"/>
      <c r="Z205" s="1678"/>
      <c r="AA205" s="1678"/>
      <c r="AB205" s="2213"/>
      <c r="AC205" s="615"/>
      <c r="AD205" s="615"/>
      <c r="AE205" s="615"/>
      <c r="AF205" s="615"/>
      <c r="AG205" s="615"/>
      <c r="AH205" s="615"/>
      <c r="AI205" s="615"/>
      <c r="AJ205" s="615"/>
      <c r="AK205" s="615"/>
      <c r="AL205" s="615"/>
      <c r="AM205" s="615"/>
      <c r="AN205" s="615"/>
      <c r="AO205" s="615"/>
      <c r="AP205" s="615"/>
      <c r="AQ205" s="615"/>
      <c r="AR205" s="615"/>
      <c r="AS205" s="615"/>
      <c r="AT205" s="615"/>
      <c r="AU205" s="615"/>
      <c r="AV205" s="615"/>
      <c r="AW205" s="615"/>
      <c r="AX205" s="615"/>
      <c r="AY205" s="615"/>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2116"/>
      <c r="CD205" s="2116"/>
      <c r="CE205" s="2116"/>
      <c r="CF205" s="2116"/>
      <c r="CG205" s="2116"/>
      <c r="CH205" s="2116"/>
      <c r="CI205" s="2116"/>
      <c r="CJ205" s="2116"/>
      <c r="CK205" s="2116"/>
      <c r="CL205" s="2116"/>
      <c r="CM205" s="2116"/>
      <c r="CN205" s="2116"/>
      <c r="CO205" s="2116"/>
      <c r="CP205" s="2116"/>
      <c r="CQ205" s="2116"/>
      <c r="CR205" s="2116"/>
      <c r="CS205" s="2116"/>
      <c r="CT205" s="2116"/>
      <c r="CU205" s="2116"/>
      <c r="CV205" s="2116"/>
      <c r="CW205" s="2116"/>
      <c r="CX205" s="2116"/>
      <c r="CY205" s="2116"/>
      <c r="CZ205" s="2116"/>
    </row>
    <row r="206" s="643" customFormat="true" ht="250.15" customHeight="true" x14ac:dyDescent="0.2">
      <c r="B206" s="647"/>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02" t="str">
        <f>A1026</f>
        <v>Haiti</v>
      </c>
      <c r="B208" s="2403"/>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2012</v>
      </c>
      <c r="B209" s="139"/>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DHS12</v>
      </c>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51"/>
      <c r="B216" s="649"/>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51"/>
      <c r="B217" s="650"/>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51"/>
      <c r="B218" s="649"/>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52"/>
      <c r="B219" s="653"/>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9" customFormat="true" ht="15" customHeight="true" x14ac:dyDescent="0.2">
      <c r="A220" s="114" t="s">
        <v>86</v>
      </c>
      <c r="B220" s="206"/>
      <c r="C220" s="2404" t="s">
        <v>114</v>
      </c>
      <c r="D220" s="2405"/>
      <c r="E220" s="2405"/>
      <c r="F220" s="2405"/>
      <c r="G220" s="2406"/>
      <c r="H220" s="2642" t="s">
        <v>38</v>
      </c>
      <c r="I220" s="2643"/>
      <c r="J220" s="2643"/>
      <c r="K220" s="2643"/>
      <c r="L220" s="2644"/>
      <c r="M220" s="2636" t="s">
        <v>37</v>
      </c>
      <c r="N220" s="2637"/>
      <c r="O220" s="2637"/>
      <c r="P220" s="2637"/>
      <c r="Q220" s="2638"/>
      <c r="R220" s="2178" t="s">
        <v>137</v>
      </c>
      <c r="S220" s="2189"/>
      <c r="T220" s="2189"/>
      <c r="U220" s="2189"/>
      <c r="V220" s="2189"/>
      <c r="W220" s="2189"/>
      <c r="X220" s="2189"/>
      <c r="Y220" s="2189"/>
      <c r="Z220" s="2189"/>
      <c r="AA220" s="2189"/>
      <c r="AB220" s="2190"/>
      <c r="AC220" s="615"/>
      <c r="AD220" s="615"/>
      <c r="AE220" s="615"/>
      <c r="AF220" s="615"/>
      <c r="AG220" s="615"/>
      <c r="AH220" s="615"/>
      <c r="AI220" s="615"/>
      <c r="AJ220" s="615"/>
      <c r="AK220" s="615"/>
      <c r="AL220" s="615"/>
      <c r="AM220" s="615"/>
      <c r="AN220" s="615"/>
      <c r="AO220" s="615"/>
      <c r="AP220" s="615"/>
      <c r="AQ220" s="615"/>
      <c r="AR220" s="615"/>
      <c r="AS220" s="615"/>
      <c r="AT220" s="615"/>
      <c r="AU220" s="615"/>
      <c r="AV220" s="615"/>
      <c r="AW220" s="615"/>
      <c r="AX220" s="615"/>
      <c r="AY220" s="615"/>
      <c r="AZ220" s="216"/>
      <c r="BA220" s="217" t="s">
        <v>128</v>
      </c>
      <c r="BB220" s="114" t="s">
        <v>86</v>
      </c>
      <c r="BC220" s="2516" t="s">
        <v>114</v>
      </c>
      <c r="BD220" s="2517"/>
      <c r="BE220" s="2517"/>
      <c r="BF220" s="2517"/>
      <c r="BG220" s="2518"/>
      <c r="BH220" s="2519" t="s">
        <v>38</v>
      </c>
      <c r="BI220" s="2517"/>
      <c r="BJ220" s="2517"/>
      <c r="BK220" s="2517"/>
      <c r="BL220" s="2518"/>
      <c r="BM220" s="2519" t="s">
        <v>37</v>
      </c>
      <c r="BN220" s="2517"/>
      <c r="BO220" s="2517"/>
      <c r="BP220" s="2517"/>
      <c r="BQ220" s="2520"/>
      <c r="BR220" s="2034" t="s">
        <v>137</v>
      </c>
      <c r="BS220" s="2035"/>
      <c r="BT220" s="2035"/>
      <c r="BU220" s="2035"/>
      <c r="BV220" s="2035"/>
      <c r="BW220" s="2035"/>
      <c r="BX220" s="2035"/>
      <c r="BY220" s="2036"/>
      <c r="BZ220" s="313"/>
      <c r="CA220" s="313"/>
      <c r="CB220" s="313"/>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9" customFormat="true" ht="36" x14ac:dyDescent="0.2">
      <c r="A221" s="190" t="s">
        <v>87</v>
      </c>
      <c r="B221" s="247"/>
      <c r="C221" s="285" t="s">
        <v>0</v>
      </c>
      <c r="D221" s="286" t="s">
        <v>1</v>
      </c>
      <c r="E221" s="286" t="s">
        <v>2</v>
      </c>
      <c r="F221" s="286" t="s">
        <v>3</v>
      </c>
      <c r="G221" s="287" t="s">
        <v>4</v>
      </c>
      <c r="H221" s="1547" t="s">
        <v>0</v>
      </c>
      <c r="I221" s="1515" t="s">
        <v>1</v>
      </c>
      <c r="J221" s="1515" t="s">
        <v>2</v>
      </c>
      <c r="K221" s="1515" t="s">
        <v>3</v>
      </c>
      <c r="L221" s="1516" t="s">
        <v>4</v>
      </c>
      <c r="M221" s="1537" t="s">
        <v>0</v>
      </c>
      <c r="N221" s="1515" t="s">
        <v>1</v>
      </c>
      <c r="O221" s="1515" t="s">
        <v>2</v>
      </c>
      <c r="P221" s="1515" t="s">
        <v>3</v>
      </c>
      <c r="Q221" s="1559" t="s">
        <v>4</v>
      </c>
      <c r="R221" s="1547" t="s">
        <v>331</v>
      </c>
      <c r="S221" s="1515" t="s">
        <v>332</v>
      </c>
      <c r="T221" s="1515" t="s">
        <v>333</v>
      </c>
      <c r="U221" s="1515" t="s">
        <v>334</v>
      </c>
      <c r="V221" s="1515" t="s">
        <v>335</v>
      </c>
      <c r="W221" s="1515" t="s">
        <v>336</v>
      </c>
      <c r="X221" s="1515" t="s">
        <v>337</v>
      </c>
      <c r="Y221" s="1515" t="s">
        <v>338</v>
      </c>
      <c r="Z221" s="1515" t="s">
        <v>339</v>
      </c>
      <c r="AA221" s="1515" t="s">
        <v>340</v>
      </c>
      <c r="AB221" s="1517" t="s">
        <v>341</v>
      </c>
      <c r="AC221" s="615"/>
      <c r="AD221" s="615"/>
      <c r="AE221" s="615"/>
      <c r="AF221" s="615"/>
      <c r="AG221" s="615"/>
      <c r="AH221" s="615"/>
      <c r="AI221" s="615"/>
      <c r="AJ221" s="615"/>
      <c r="AK221" s="615"/>
      <c r="AL221" s="615"/>
      <c r="AM221" s="615"/>
      <c r="AN221" s="615"/>
      <c r="AO221" s="615"/>
      <c r="AP221" s="615"/>
      <c r="AQ221" s="615"/>
      <c r="AR221" s="615"/>
      <c r="AS221" s="615"/>
      <c r="AT221" s="615"/>
      <c r="AU221" s="615"/>
      <c r="AV221" s="615"/>
      <c r="AW221" s="615"/>
      <c r="AX221" s="615"/>
      <c r="AY221" s="615"/>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331</v>
      </c>
      <c r="BS221" s="176" t="s">
        <v>332</v>
      </c>
      <c r="BT221" s="176" t="s">
        <v>333</v>
      </c>
      <c r="BU221" s="176" t="s">
        <v>334</v>
      </c>
      <c r="BV221" s="176" t="s">
        <v>335</v>
      </c>
      <c r="BW221" s="176" t="s">
        <v>336</v>
      </c>
      <c r="BX221" s="176" t="s">
        <v>337</v>
      </c>
      <c r="BY221" s="177" t="s">
        <v>338</v>
      </c>
      <c r="BZ221" s="177" t="s">
        <v>339</v>
      </c>
      <c r="CA221" s="177" t="s">
        <v>340</v>
      </c>
      <c r="CB221" s="177" t="s">
        <v>341</v>
      </c>
      <c r="CC221" s="2117"/>
      <c r="CD221" s="2117"/>
      <c r="CE221" s="2117"/>
      <c r="CF221" s="2117"/>
      <c r="CG221" s="2117"/>
      <c r="CH221" s="2117"/>
      <c r="CI221" s="2117"/>
      <c r="CJ221" s="2117"/>
      <c r="CK221" s="2117"/>
      <c r="CL221" s="2117"/>
      <c r="CM221" s="2117"/>
      <c r="CN221" s="2117"/>
      <c r="CO221" s="2117"/>
      <c r="CP221" s="2117"/>
      <c r="CQ221" s="2117"/>
      <c r="CR221" s="2117"/>
      <c r="CS221" s="2117"/>
      <c r="CT221" s="2117"/>
      <c r="CU221" s="2117"/>
      <c r="CV221" s="2117"/>
      <c r="CW221" s="2117"/>
      <c r="CX221" s="2117"/>
      <c r="CY221" s="2117"/>
      <c r="CZ221" s="2117"/>
    </row>
    <row r="222" s="399" customFormat="true" ht="15" customHeight="true" x14ac:dyDescent="0.2">
      <c r="A222" s="2655" t="s">
        <v>36</v>
      </c>
      <c r="B222" s="1741" t="s">
        <v>15</v>
      </c>
      <c r="C222" s="1683">
        <v>15.456445595705629</v>
      </c>
      <c r="D222" s="1684">
        <v>18.249383654435309</v>
      </c>
      <c r="E222" s="1684">
        <v>22.432004629822007</v>
      </c>
      <c r="F222" s="1684">
        <v>27.350938181432781</v>
      </c>
      <c r="G222" s="1685">
        <v>45.863924734102959</v>
      </c>
      <c r="H222" s="1686">
        <v>21.009858306275948</v>
      </c>
      <c r="I222" s="1684">
        <v>23.490886125021927</v>
      </c>
      <c r="J222" s="1684">
        <v>32.121322274361148</v>
      </c>
      <c r="K222" s="1684">
        <v>42.601909148574741</v>
      </c>
      <c r="L222" s="1687">
        <v>54.597392916904809</v>
      </c>
      <c r="M222" s="1688">
        <v>16.18010776708201</v>
      </c>
      <c r="N222" s="1684">
        <v>15.265902392229339</v>
      </c>
      <c r="O222" s="1684">
        <v>19.017991782204369</v>
      </c>
      <c r="P222" s="1684">
        <v>20.649694499458096</v>
      </c>
      <c r="Q222" s="1685">
        <v>28.795050949248967</v>
      </c>
      <c r="R222" s="1686">
        <v>33.071222397276159</v>
      </c>
      <c r="S222" s="1684">
        <v>22.241965317529019</v>
      </c>
      <c r="T222" s="1684">
        <v>21.898898167338878</v>
      </c>
      <c r="U222" s="1684">
        <v>19.052295929161733</v>
      </c>
      <c r="V222" s="1684">
        <v>17.906698548122186</v>
      </c>
      <c r="W222" s="1684">
        <v>18.652301555379452</v>
      </c>
      <c r="X222" s="1684">
        <v>27.034200784125918</v>
      </c>
      <c r="Y222" s="1684">
        <v>20.422538227748753</v>
      </c>
      <c r="Z222" s="1684">
        <v>16.450095580835502</v>
      </c>
      <c r="AA222" s="1684">
        <v>26.194498672639376</v>
      </c>
      <c r="AB222" s="2214">
        <v>18.980813320109984</v>
      </c>
      <c r="AC222" s="615"/>
      <c r="AD222" s="615"/>
      <c r="AE222" s="615"/>
      <c r="AF222" s="615"/>
      <c r="AG222" s="615"/>
      <c r="AH222" s="615"/>
      <c r="AI222" s="615"/>
      <c r="AJ222" s="615"/>
      <c r="AK222" s="615"/>
      <c r="AL222" s="615"/>
      <c r="AM222" s="615"/>
      <c r="AN222" s="615"/>
      <c r="AO222" s="615"/>
      <c r="AP222" s="615"/>
      <c r="AQ222" s="615"/>
      <c r="AR222" s="615"/>
      <c r="AS222" s="615"/>
      <c r="AT222" s="615"/>
      <c r="AU222" s="615"/>
      <c r="AV222" s="615"/>
      <c r="AW222" s="615"/>
      <c r="AX222" s="615"/>
      <c r="AY222" s="615"/>
      <c r="AZ222" s="216"/>
      <c r="BA222" s="2528" t="s">
        <v>36</v>
      </c>
      <c r="BB222" s="160" t="s">
        <v>15</v>
      </c>
      <c r="BC222" s="370">
        <v>1534.506854000002</v>
      </c>
      <c r="BD222" s="374">
        <v>1794.1688580000007</v>
      </c>
      <c r="BE222" s="374">
        <v>2225.3047420000012</v>
      </c>
      <c r="BF222" s="374">
        <v>2713.9672409999998</v>
      </c>
      <c r="BG222" s="378">
        <v>4657.8308829999978</v>
      </c>
      <c r="BH222" s="382">
        <v>839.75169299999902</v>
      </c>
      <c r="BI222" s="374">
        <v>981.65245299999981</v>
      </c>
      <c r="BJ222" s="374">
        <v>1307.7045820000005</v>
      </c>
      <c r="BK222" s="374">
        <v>1743.5325940000005</v>
      </c>
      <c r="BL222" s="378">
        <v>2194.6677550000009</v>
      </c>
      <c r="BM222" s="382">
        <v>972.04317800000013</v>
      </c>
      <c r="BN222" s="374">
        <v>899.44385499999942</v>
      </c>
      <c r="BO222" s="374">
        <v>1100.8287780000007</v>
      </c>
      <c r="BP222" s="374">
        <v>1232.1240900000003</v>
      </c>
      <c r="BQ222" s="378">
        <v>1654.0295999999994</v>
      </c>
      <c r="BR222" s="382">
        <v>6017.2640209999845</v>
      </c>
      <c r="BS222" s="374">
        <v>1551.7395760000002</v>
      </c>
      <c r="BT222" s="374">
        <v>385.55605899999949</v>
      </c>
      <c r="BU222" s="374">
        <v>611.4751399999999</v>
      </c>
      <c r="BV222" s="374">
        <v>389.8687690000001</v>
      </c>
      <c r="BW222" s="374">
        <v>315.46986399999986</v>
      </c>
      <c r="BX222" s="374">
        <v>1355.1602780000003</v>
      </c>
      <c r="BY222" s="386">
        <v>360.11418500000013</v>
      </c>
      <c r="BZ222" s="386">
        <v>365.49002999999993</v>
      </c>
      <c r="CA222" s="386">
        <v>1061.8474629999996</v>
      </c>
      <c r="CB222" s="386">
        <v>511.79319299999975</v>
      </c>
      <c r="CC222" s="2118"/>
      <c r="CD222" s="2118"/>
      <c r="CE222" s="2118"/>
      <c r="CF222" s="2118"/>
      <c r="CG222" s="2118"/>
      <c r="CH222" s="2118"/>
      <c r="CI222" s="2118"/>
      <c r="CJ222" s="2118"/>
      <c r="CK222" s="2118"/>
      <c r="CL222" s="2118"/>
      <c r="CM222" s="2118"/>
      <c r="CN222" s="2118"/>
      <c r="CO222" s="2118"/>
      <c r="CP222" s="2118"/>
      <c r="CQ222" s="2118"/>
      <c r="CR222" s="2118"/>
      <c r="CS222" s="2118"/>
      <c r="CT222" s="2118"/>
      <c r="CU222" s="2118"/>
      <c r="CV222" s="2118"/>
      <c r="CW222" s="2118"/>
      <c r="CX222" s="2118"/>
      <c r="CY222" s="2118"/>
      <c r="CZ222" s="2119"/>
    </row>
    <row r="223" s="399" customFormat="true" ht="15" customHeight="true" x14ac:dyDescent="0.2">
      <c r="A223" s="2656"/>
      <c r="B223" s="1742" t="s">
        <v>16</v>
      </c>
      <c r="C223" s="1689">
        <v>51.077967392179126</v>
      </c>
      <c r="D223" s="1690">
        <v>56.866914003270431</v>
      </c>
      <c r="E223" s="1690">
        <v>56.028322400590902</v>
      </c>
      <c r="F223" s="1690">
        <v>47.067516679923777</v>
      </c>
      <c r="G223" s="1691">
        <v>31.966235978398611</v>
      </c>
      <c r="H223" s="1692">
        <v>57.898381658198787</v>
      </c>
      <c r="I223" s="1690">
        <v>51.86442497566437</v>
      </c>
      <c r="J223" s="1690">
        <v>43.976608313742389</v>
      </c>
      <c r="K223" s="1690">
        <v>36.56836298188216</v>
      </c>
      <c r="L223" s="1693">
        <v>25.813663999990855</v>
      </c>
      <c r="M223" s="1694">
        <v>46.977784488710192</v>
      </c>
      <c r="N223" s="1690">
        <v>56.689283701248364</v>
      </c>
      <c r="O223" s="1690">
        <v>55.969220684594909</v>
      </c>
      <c r="P223" s="1690">
        <v>56.526079558408306</v>
      </c>
      <c r="Q223" s="1691">
        <v>44.494871431109203</v>
      </c>
      <c r="R223" s="1692">
        <v>42.027496379919441</v>
      </c>
      <c r="S223" s="1690">
        <v>44.716596399357719</v>
      </c>
      <c r="T223" s="1690">
        <v>45.852861266886521</v>
      </c>
      <c r="U223" s="1690">
        <v>62.597691639589968</v>
      </c>
      <c r="V223" s="1690">
        <v>45.612235098076361</v>
      </c>
      <c r="W223" s="1690">
        <v>54.116178845605155</v>
      </c>
      <c r="X223" s="1690">
        <v>55.9963371342618</v>
      </c>
      <c r="Y223" s="1690">
        <v>57.993499676504136</v>
      </c>
      <c r="Z223" s="1690">
        <v>59.238553875884193</v>
      </c>
      <c r="AA223" s="1690">
        <v>49.639149807443452</v>
      </c>
      <c r="AB223" s="2215">
        <v>55.167687576529204</v>
      </c>
      <c r="AC223" s="615"/>
      <c r="AD223" s="615"/>
      <c r="AE223" s="615"/>
      <c r="AF223" s="615"/>
      <c r="AG223" s="615"/>
      <c r="AH223" s="615"/>
      <c r="AI223" s="615"/>
      <c r="AJ223" s="615"/>
      <c r="AK223" s="615"/>
      <c r="AL223" s="615"/>
      <c r="AM223" s="615"/>
      <c r="AN223" s="615"/>
      <c r="AO223" s="615"/>
      <c r="AP223" s="615"/>
      <c r="AQ223" s="615"/>
      <c r="AR223" s="615"/>
      <c r="AS223" s="615"/>
      <c r="AT223" s="615"/>
      <c r="AU223" s="615"/>
      <c r="AV223" s="615"/>
      <c r="AW223" s="615"/>
      <c r="AX223" s="615"/>
      <c r="AY223" s="615"/>
      <c r="AZ223" s="216"/>
      <c r="BA223" s="2529"/>
      <c r="BB223" s="161" t="s">
        <v>16</v>
      </c>
      <c r="BC223" s="371">
        <v>5070.9906469999933</v>
      </c>
      <c r="BD223" s="375">
        <v>5590.8105220000116</v>
      </c>
      <c r="BE223" s="375">
        <v>5558.1341739999953</v>
      </c>
      <c r="BF223" s="375">
        <v>4670.3954919999951</v>
      </c>
      <c r="BG223" s="379">
        <v>3246.4147370000005</v>
      </c>
      <c r="BH223" s="383">
        <v>2314.164299000005</v>
      </c>
      <c r="BI223" s="375">
        <v>2167.344379000001</v>
      </c>
      <c r="BJ223" s="375">
        <v>1790.3500890000023</v>
      </c>
      <c r="BK223" s="375">
        <v>1496.6027120000008</v>
      </c>
      <c r="BL223" s="379">
        <v>1037.6395830000001</v>
      </c>
      <c r="BM223" s="383">
        <v>2822.2577739999983</v>
      </c>
      <c r="BN223" s="375">
        <v>3340.0467629999935</v>
      </c>
      <c r="BO223" s="375">
        <v>3239.6968889999962</v>
      </c>
      <c r="BP223" s="375">
        <v>3372.7929649999992</v>
      </c>
      <c r="BQ223" s="379">
        <v>2555.8501189999974</v>
      </c>
      <c r="BR223" s="383">
        <v>7646.845913999995</v>
      </c>
      <c r="BS223" s="375">
        <v>3119.7113809999964</v>
      </c>
      <c r="BT223" s="375">
        <v>807.29397199999869</v>
      </c>
      <c r="BU223" s="375">
        <v>2009.0456500000005</v>
      </c>
      <c r="BV223" s="375">
        <v>993.08009799999945</v>
      </c>
      <c r="BW223" s="375">
        <v>915.27705200000037</v>
      </c>
      <c r="BX223" s="375">
        <v>2806.963386999993</v>
      </c>
      <c r="BY223" s="387">
        <v>1022.6095130000011</v>
      </c>
      <c r="BZ223" s="387">
        <v>1316.1686949999996</v>
      </c>
      <c r="CA223" s="387">
        <v>2012.2242439999989</v>
      </c>
      <c r="CB223" s="387">
        <v>1487.5256660000011</v>
      </c>
      <c r="CC223" s="2120"/>
      <c r="CD223" s="2120"/>
      <c r="CE223" s="2120"/>
      <c r="CF223" s="2120"/>
      <c r="CG223" s="2120"/>
      <c r="CH223" s="2120"/>
      <c r="CI223" s="2120"/>
      <c r="CJ223" s="2120"/>
      <c r="CK223" s="2120"/>
      <c r="CL223" s="2120"/>
      <c r="CM223" s="2120"/>
      <c r="CN223" s="2120"/>
      <c r="CO223" s="2120"/>
      <c r="CP223" s="2120"/>
      <c r="CQ223" s="2120"/>
      <c r="CR223" s="2120"/>
      <c r="CS223" s="2120"/>
      <c r="CT223" s="2120"/>
      <c r="CU223" s="2120"/>
      <c r="CV223" s="2120"/>
      <c r="CW223" s="2120"/>
      <c r="CX223" s="2120"/>
      <c r="CY223" s="2120"/>
      <c r="CZ223" s="2121"/>
    </row>
    <row r="224" s="399" customFormat="true" ht="15" customHeight="true" x14ac:dyDescent="0.2">
      <c r="A224" s="2657"/>
      <c r="B224" s="1743" t="s">
        <v>20</v>
      </c>
      <c r="C224" s="1689">
        <v>33.465587012115428</v>
      </c>
      <c r="D224" s="1690">
        <v>24.883702342294331</v>
      </c>
      <c r="E224" s="1690">
        <v>21.539672969586938</v>
      </c>
      <c r="F224" s="1690">
        <v>25.581545138643371</v>
      </c>
      <c r="G224" s="1691">
        <v>22.169839287498615</v>
      </c>
      <c r="H224" s="1692">
        <v>21.091760035525059</v>
      </c>
      <c r="I224" s="1690">
        <v>24.644688899313742</v>
      </c>
      <c r="J224" s="1690">
        <v>23.902069411896417</v>
      </c>
      <c r="K224" s="1690">
        <v>20.829727869543088</v>
      </c>
      <c r="L224" s="1693">
        <v>19.588943083104361</v>
      </c>
      <c r="M224" s="1694">
        <v>36.842107744207816</v>
      </c>
      <c r="N224" s="1690">
        <v>28.044813906522215</v>
      </c>
      <c r="O224" s="1690">
        <v>25.012787533200491</v>
      </c>
      <c r="P224" s="1690">
        <v>22.82422594213357</v>
      </c>
      <c r="Q224" s="1691">
        <v>26.710077619641805</v>
      </c>
      <c r="R224" s="1692">
        <v>24.901281222804428</v>
      </c>
      <c r="S224" s="1690">
        <v>33.041438283113244</v>
      </c>
      <c r="T224" s="1690">
        <v>32.24824056577426</v>
      </c>
      <c r="U224" s="1690">
        <v>18.350012431248302</v>
      </c>
      <c r="V224" s="1690">
        <v>36.481066353801225</v>
      </c>
      <c r="W224" s="1690">
        <v>27.231519599015623</v>
      </c>
      <c r="X224" s="1690">
        <v>16.969462081612278</v>
      </c>
      <c r="Y224" s="1690">
        <v>21.583962095746674</v>
      </c>
      <c r="Z224" s="1690">
        <v>24.311350543280014</v>
      </c>
      <c r="AA224" s="1690">
        <v>24.166351519917022</v>
      </c>
      <c r="AB224" s="2215">
        <v>25.851499103360865</v>
      </c>
      <c r="AC224" s="615"/>
      <c r="AD224" s="615"/>
      <c r="AE224" s="615"/>
      <c r="AF224" s="615"/>
      <c r="AG224" s="615"/>
      <c r="AH224" s="615"/>
      <c r="AI224" s="615"/>
      <c r="AJ224" s="615"/>
      <c r="AK224" s="615"/>
      <c r="AL224" s="615"/>
      <c r="AM224" s="615"/>
      <c r="AN224" s="615"/>
      <c r="AO224" s="615"/>
      <c r="AP224" s="615"/>
      <c r="AQ224" s="615"/>
      <c r="AR224" s="615"/>
      <c r="AS224" s="615"/>
      <c r="AT224" s="615"/>
      <c r="AU224" s="615"/>
      <c r="AV224" s="615"/>
      <c r="AW224" s="615"/>
      <c r="AX224" s="615"/>
      <c r="AY224" s="615"/>
      <c r="AZ224" s="216"/>
      <c r="BA224" s="2529"/>
      <c r="BB224" s="161" t="s">
        <v>20</v>
      </c>
      <c r="BC224" s="371">
        <v>3322.4438519999953</v>
      </c>
      <c r="BD224" s="375">
        <v>2446.4148849999956</v>
      </c>
      <c r="BE224" s="375">
        <v>2136.7834569999995</v>
      </c>
      <c r="BF224" s="375">
        <v>2538.3946619999979</v>
      </c>
      <c r="BG224" s="379">
        <v>2251.5160380000002</v>
      </c>
      <c r="BH224" s="383">
        <v>843.02525700000103</v>
      </c>
      <c r="BI224" s="375">
        <v>1029.8683149999995</v>
      </c>
      <c r="BJ224" s="375">
        <v>973.08714199999918</v>
      </c>
      <c r="BK224" s="375">
        <v>852.48079699999948</v>
      </c>
      <c r="BL224" s="379">
        <v>787.42261199999928</v>
      </c>
      <c r="BM224" s="383">
        <v>2213.3424579999992</v>
      </c>
      <c r="BN224" s="375">
        <v>1652.3579730000008</v>
      </c>
      <c r="BO224" s="375">
        <v>1447.8288059999993</v>
      </c>
      <c r="BP224" s="375">
        <v>1361.8738340000007</v>
      </c>
      <c r="BQ224" s="379">
        <v>1534.2656999999979</v>
      </c>
      <c r="BR224" s="383">
        <v>4530.7543149999992</v>
      </c>
      <c r="BS224" s="375">
        <v>2305.1788229999979</v>
      </c>
      <c r="BT224" s="375">
        <v>567.76849899999968</v>
      </c>
      <c r="BU224" s="375">
        <v>588.93565700000022</v>
      </c>
      <c r="BV224" s="375">
        <v>794.27418699999873</v>
      </c>
      <c r="BW224" s="375">
        <v>460.57178300000015</v>
      </c>
      <c r="BX224" s="375">
        <v>850.6388310000001</v>
      </c>
      <c r="BY224" s="387">
        <v>380.59377499999999</v>
      </c>
      <c r="BZ224" s="387">
        <v>540.15225599999997</v>
      </c>
      <c r="CA224" s="387">
        <v>979.6323790000007</v>
      </c>
      <c r="CB224" s="387">
        <v>697.05238899999995</v>
      </c>
      <c r="CC224" s="2120"/>
      <c r="CD224" s="2120"/>
      <c r="CE224" s="2120"/>
      <c r="CF224" s="2120"/>
      <c r="CG224" s="2120"/>
      <c r="CH224" s="2120"/>
      <c r="CI224" s="2120"/>
      <c r="CJ224" s="2120"/>
      <c r="CK224" s="2120"/>
      <c r="CL224" s="2120"/>
      <c r="CM224" s="2120"/>
      <c r="CN224" s="2120"/>
      <c r="CO224" s="2120"/>
      <c r="CP224" s="2120"/>
      <c r="CQ224" s="2120"/>
      <c r="CR224" s="2120"/>
      <c r="CS224" s="2120"/>
      <c r="CT224" s="2120"/>
      <c r="CU224" s="2120"/>
      <c r="CV224" s="2120"/>
      <c r="CW224" s="2120"/>
      <c r="CX224" s="2120"/>
      <c r="CY224" s="2120"/>
      <c r="CZ224" s="2121"/>
    </row>
    <row r="225" s="399" customFormat="true" ht="15" customHeight="true" x14ac:dyDescent="0.2">
      <c r="A225" s="2658" t="s">
        <v>373</v>
      </c>
      <c r="B225" s="1744" t="s">
        <v>374</v>
      </c>
      <c r="C225" s="1689">
        <v>56.241468910198456</v>
      </c>
      <c r="D225" s="1690">
        <v>62.864311406405172</v>
      </c>
      <c r="E225" s="1690">
        <v>66.229233150221333</v>
      </c>
      <c r="F225" s="1690">
        <v>62.910378444045044</v>
      </c>
      <c r="G225" s="1691">
        <v>67.292085981547558</v>
      </c>
      <c r="H225" s="1692">
        <v>66.993746353368934</v>
      </c>
      <c r="I225" s="1690">
        <v>66.908214431036214</v>
      </c>
      <c r="J225" s="1690">
        <v>65.781040376664066</v>
      </c>
      <c r="K225" s="1690">
        <v>68.71348181123939</v>
      </c>
      <c r="L225" s="1693">
        <v>68.741927164440895</v>
      </c>
      <c r="M225" s="1694">
        <v>53.947690082382039</v>
      </c>
      <c r="N225" s="1690">
        <v>60.218681018323785</v>
      </c>
      <c r="O225" s="1690">
        <v>61.698527980717898</v>
      </c>
      <c r="P225" s="1690">
        <v>65.404169122465234</v>
      </c>
      <c r="Q225" s="1691">
        <v>59.81532998707646</v>
      </c>
      <c r="R225" s="1692">
        <v>65.257458962527608</v>
      </c>
      <c r="S225" s="1690">
        <v>52.17425170269636</v>
      </c>
      <c r="T225" s="1690">
        <v>62.246279577642191</v>
      </c>
      <c r="U225" s="1690">
        <v>64.888465013598918</v>
      </c>
      <c r="V225" s="1690">
        <v>58.035943258820133</v>
      </c>
      <c r="W225" s="1690">
        <v>61.392652680012816</v>
      </c>
      <c r="X225" s="1690">
        <v>70.440031534743468</v>
      </c>
      <c r="Y225" s="1690">
        <v>62.167496977133041</v>
      </c>
      <c r="Z225" s="1690">
        <v>59.000154201987598</v>
      </c>
      <c r="AA225" s="1690">
        <v>68.624120063859934</v>
      </c>
      <c r="AB225" s="2215">
        <v>65.958971974486388</v>
      </c>
      <c r="AC225" s="615"/>
      <c r="AD225" s="615"/>
      <c r="AE225" s="615"/>
      <c r="AF225" s="615"/>
      <c r="AG225" s="615"/>
      <c r="AH225" s="615"/>
      <c r="AI225" s="615"/>
      <c r="AJ225" s="615"/>
      <c r="AK225" s="615"/>
      <c r="AL225" s="615"/>
      <c r="AM225" s="615"/>
      <c r="AN225" s="615"/>
      <c r="AO225" s="615"/>
      <c r="AP225" s="615"/>
      <c r="AQ225" s="615"/>
      <c r="AR225" s="615"/>
      <c r="AS225" s="615"/>
      <c r="AT225" s="615"/>
      <c r="AU225" s="615"/>
      <c r="AV225" s="615"/>
      <c r="AW225" s="615"/>
      <c r="AX225" s="615"/>
      <c r="AY225" s="615"/>
      <c r="AZ225" s="216"/>
      <c r="BA225" s="2529" t="s">
        <v>70</v>
      </c>
      <c r="BB225" s="161" t="s">
        <v>71</v>
      </c>
      <c r="BC225" s="1181" t="s">
        <v>35</v>
      </c>
      <c r="BD225" s="1201" t="s">
        <v>35</v>
      </c>
      <c r="BE225" s="1201" t="s">
        <v>35</v>
      </c>
      <c r="BF225" s="1201" t="s">
        <v>35</v>
      </c>
      <c r="BG225" s="1222" t="s">
        <v>35</v>
      </c>
      <c r="BH225" s="1243" t="s">
        <v>35</v>
      </c>
      <c r="BI225" s="1201" t="s">
        <v>35</v>
      </c>
      <c r="BJ225" s="1201" t="s">
        <v>35</v>
      </c>
      <c r="BK225" s="1201" t="s">
        <v>35</v>
      </c>
      <c r="BL225" s="1222" t="s">
        <v>35</v>
      </c>
      <c r="BM225" s="1243" t="s">
        <v>35</v>
      </c>
      <c r="BN225" s="1201" t="s">
        <v>35</v>
      </c>
      <c r="BO225" s="1201" t="s">
        <v>35</v>
      </c>
      <c r="BP225" s="1201" t="s">
        <v>35</v>
      </c>
      <c r="BQ225" s="1222" t="s">
        <v>35</v>
      </c>
      <c r="BR225" s="1243" t="s">
        <v>35</v>
      </c>
      <c r="BS225" s="1201" t="s">
        <v>35</v>
      </c>
      <c r="BT225" s="1201" t="s">
        <v>35</v>
      </c>
      <c r="BU225" s="1201" t="s">
        <v>35</v>
      </c>
      <c r="BV225" s="1201" t="s">
        <v>35</v>
      </c>
      <c r="BW225" s="1201" t="s">
        <v>35</v>
      </c>
      <c r="BX225" s="1201" t="s">
        <v>35</v>
      </c>
      <c r="BY225" s="1262" t="s">
        <v>35</v>
      </c>
      <c r="BZ225" s="1262" t="s">
        <v>35</v>
      </c>
      <c r="CA225" s="1262" t="s">
        <v>35</v>
      </c>
      <c r="CB225" s="1262" t="s">
        <v>35</v>
      </c>
      <c r="CC225" s="2121"/>
      <c r="CD225" s="2121"/>
      <c r="CE225" s="2121"/>
      <c r="CF225" s="2121"/>
      <c r="CG225" s="2121"/>
      <c r="CH225" s="2121"/>
      <c r="CI225" s="2121"/>
      <c r="CJ225" s="2121"/>
      <c r="CK225" s="2121"/>
      <c r="CL225" s="2121"/>
      <c r="CM225" s="2121"/>
      <c r="CN225" s="2121"/>
      <c r="CO225" s="2121"/>
      <c r="CP225" s="2121"/>
      <c r="CQ225" s="2121"/>
      <c r="CR225" s="2121"/>
      <c r="CS225" s="2121"/>
      <c r="CT225" s="2121"/>
      <c r="CU225" s="2121"/>
      <c r="CV225" s="2121"/>
      <c r="CW225" s="2121"/>
      <c r="CX225" s="2121"/>
      <c r="CY225" s="2121"/>
      <c r="CZ225" s="2121"/>
    </row>
    <row r="226" s="399" customFormat="true" ht="15" customHeight="true" x14ac:dyDescent="0.2">
      <c r="A226" s="2656"/>
      <c r="B226" s="1742" t="s">
        <v>375</v>
      </c>
      <c r="C226" s="1689">
        <v>28.288425297239066</v>
      </c>
      <c r="D226" s="1690">
        <v>20.824998858683923</v>
      </c>
      <c r="E226" s="1690">
        <v>18.181877097317344</v>
      </c>
      <c r="F226" s="1690">
        <v>21.62561274422756</v>
      </c>
      <c r="G226" s="1691">
        <v>19.168079801893828</v>
      </c>
      <c r="H226" s="1692">
        <v>17.907078178429046</v>
      </c>
      <c r="I226" s="1690">
        <v>21.882095706011164</v>
      </c>
      <c r="J226" s="1690">
        <v>20.66157359232561</v>
      </c>
      <c r="K226" s="1690">
        <v>18.078542470315696</v>
      </c>
      <c r="L226" s="1693">
        <v>16.746225584857353</v>
      </c>
      <c r="M226" s="1694">
        <v>31.469489236857338</v>
      </c>
      <c r="N226" s="1690">
        <v>23.470465362443036</v>
      </c>
      <c r="O226" s="1690">
        <v>20.58020455389244</v>
      </c>
      <c r="P226" s="1690">
        <v>19.34285145607171</v>
      </c>
      <c r="Q226" s="1691">
        <v>21.79934232305148</v>
      </c>
      <c r="R226" s="1692">
        <v>21.638109996690964</v>
      </c>
      <c r="S226" s="1690">
        <v>25.745957998489899</v>
      </c>
      <c r="T226" s="1690">
        <v>29.627761919496688</v>
      </c>
      <c r="U226" s="1690">
        <v>14.583029037714827</v>
      </c>
      <c r="V226" s="1690">
        <v>33.332000010002822</v>
      </c>
      <c r="W226" s="1690">
        <v>22.974441894058138</v>
      </c>
      <c r="X226" s="1690">
        <v>14.39626279828893</v>
      </c>
      <c r="Y226" s="1690">
        <v>17.11156205035843</v>
      </c>
      <c r="Z226" s="1690">
        <v>18.950971396738929</v>
      </c>
      <c r="AA226" s="1690">
        <v>21.868849006306121</v>
      </c>
      <c r="AB226" s="2215">
        <v>22.996261343623775</v>
      </c>
      <c r="AC226" s="615"/>
      <c r="AD226" s="615"/>
      <c r="AE226" s="615"/>
      <c r="AF226" s="615"/>
      <c r="AG226" s="615"/>
      <c r="AH226" s="615"/>
      <c r="AI226" s="615"/>
      <c r="AJ226" s="615"/>
      <c r="AK226" s="615"/>
      <c r="AL226" s="615"/>
      <c r="AM226" s="615"/>
      <c r="AN226" s="615"/>
      <c r="AO226" s="615"/>
      <c r="AP226" s="615"/>
      <c r="AQ226" s="615"/>
      <c r="AR226" s="615"/>
      <c r="AS226" s="615"/>
      <c r="AT226" s="615"/>
      <c r="AU226" s="615"/>
      <c r="AV226" s="615"/>
      <c r="AW226" s="615"/>
      <c r="AX226" s="615"/>
      <c r="AY226" s="615"/>
      <c r="AZ226" s="216"/>
      <c r="BA226" s="2529"/>
      <c r="BB226" s="161" t="s">
        <v>72</v>
      </c>
      <c r="BC226" s="1181" t="s">
        <v>35</v>
      </c>
      <c r="BD226" s="1201" t="s">
        <v>35</v>
      </c>
      <c r="BE226" s="1201" t="s">
        <v>35</v>
      </c>
      <c r="BF226" s="1201" t="s">
        <v>35</v>
      </c>
      <c r="BG226" s="1222" t="s">
        <v>35</v>
      </c>
      <c r="BH226" s="1243" t="s">
        <v>35</v>
      </c>
      <c r="BI226" s="1201" t="s">
        <v>35</v>
      </c>
      <c r="BJ226" s="1201" t="s">
        <v>35</v>
      </c>
      <c r="BK226" s="1201" t="s">
        <v>35</v>
      </c>
      <c r="BL226" s="1222" t="s">
        <v>35</v>
      </c>
      <c r="BM226" s="1243" t="s">
        <v>35</v>
      </c>
      <c r="BN226" s="1201" t="s">
        <v>35</v>
      </c>
      <c r="BO226" s="1201" t="s">
        <v>35</v>
      </c>
      <c r="BP226" s="1201" t="s">
        <v>35</v>
      </c>
      <c r="BQ226" s="1222" t="s">
        <v>35</v>
      </c>
      <c r="BR226" s="1243" t="s">
        <v>35</v>
      </c>
      <c r="BS226" s="1201" t="s">
        <v>35</v>
      </c>
      <c r="BT226" s="1201" t="s">
        <v>35</v>
      </c>
      <c r="BU226" s="1201" t="s">
        <v>35</v>
      </c>
      <c r="BV226" s="1201" t="s">
        <v>35</v>
      </c>
      <c r="BW226" s="1201" t="s">
        <v>35</v>
      </c>
      <c r="BX226" s="1201" t="s">
        <v>35</v>
      </c>
      <c r="BY226" s="1262" t="s">
        <v>35</v>
      </c>
      <c r="BZ226" s="1262" t="s">
        <v>35</v>
      </c>
      <c r="CA226" s="1262" t="s">
        <v>35</v>
      </c>
      <c r="CB226" s="1262" t="s">
        <v>35</v>
      </c>
      <c r="CC226" s="2121"/>
      <c r="CD226" s="2121"/>
      <c r="CE226" s="2121"/>
      <c r="CF226" s="2121"/>
      <c r="CG226" s="2121"/>
      <c r="CH226" s="2121"/>
      <c r="CI226" s="2121"/>
      <c r="CJ226" s="2121"/>
      <c r="CK226" s="2121"/>
      <c r="CL226" s="2121"/>
      <c r="CM226" s="2121"/>
      <c r="CN226" s="2121"/>
      <c r="CO226" s="2121"/>
      <c r="CP226" s="2121"/>
      <c r="CQ226" s="2121"/>
      <c r="CR226" s="2121"/>
      <c r="CS226" s="2121"/>
      <c r="CT226" s="2121"/>
      <c r="CU226" s="2121"/>
      <c r="CV226" s="2121"/>
      <c r="CW226" s="2121"/>
      <c r="CX226" s="2121"/>
      <c r="CY226" s="2121"/>
      <c r="CZ226" s="2121"/>
    </row>
    <row r="227" s="399" customFormat="true" ht="15" customHeight="true" x14ac:dyDescent="0.2">
      <c r="A227" s="2656"/>
      <c r="B227" s="1742" t="s">
        <v>376</v>
      </c>
      <c r="C227" s="1689">
        <v>2.7714131252652665</v>
      </c>
      <c r="D227" s="1690">
        <v>5.4725947964898749</v>
      </c>
      <c r="E227" s="1690">
        <v>3.9775272941265283</v>
      </c>
      <c r="F227" s="1690">
        <v>5.3591274431576013</v>
      </c>
      <c r="G227" s="1691">
        <v>5.4762767336378371</v>
      </c>
      <c r="H227" s="1692">
        <v>2.1029830421549631</v>
      </c>
      <c r="I227" s="1690">
        <v>3.2965437597276352</v>
      </c>
      <c r="J227" s="1690">
        <v>6.1758256321663074</v>
      </c>
      <c r="K227" s="1690">
        <v>5.5051038070038798</v>
      </c>
      <c r="L227" s="1693">
        <v>6.4046271525278851</v>
      </c>
      <c r="M227" s="1694">
        <v>2.1871804477598156</v>
      </c>
      <c r="N227" s="1690">
        <v>3.9128325619387319</v>
      </c>
      <c r="O227" s="1690">
        <v>6.3966121657881629</v>
      </c>
      <c r="P227" s="1690">
        <v>5.0106083034684596</v>
      </c>
      <c r="Q227" s="1691">
        <v>5.2613748242585707</v>
      </c>
      <c r="R227" s="1692">
        <v>5.8064533932092077</v>
      </c>
      <c r="S227" s="1690">
        <v>6.005064333869262</v>
      </c>
      <c r="T227" s="1690">
        <v>2.1023354368807645</v>
      </c>
      <c r="U227" s="1690">
        <v>3.236284127648116</v>
      </c>
      <c r="V227" s="1690">
        <v>1.0136099625224313</v>
      </c>
      <c r="W227" s="1690">
        <v>2.3299949073276554</v>
      </c>
      <c r="X227" s="1690">
        <v>4.7470655629659575</v>
      </c>
      <c r="Y227" s="1690">
        <v>1.3284555927508066</v>
      </c>
      <c r="Z227" s="1690">
        <v>5.8880348882056426</v>
      </c>
      <c r="AA227" s="1690">
        <v>3.1678449549102794</v>
      </c>
      <c r="AB227" s="2215">
        <v>3.0700822137625159</v>
      </c>
      <c r="AC227" s="615"/>
      <c r="AD227" s="615"/>
      <c r="AE227" s="615"/>
      <c r="AF227" s="615"/>
      <c r="AG227" s="615"/>
      <c r="AH227" s="615"/>
      <c r="AI227" s="615"/>
      <c r="AJ227" s="615"/>
      <c r="AK227" s="615"/>
      <c r="AL227" s="615"/>
      <c r="AM227" s="615"/>
      <c r="AN227" s="615"/>
      <c r="AO227" s="615"/>
      <c r="AP227" s="615"/>
      <c r="AQ227" s="615"/>
      <c r="AR227" s="615"/>
      <c r="AS227" s="615"/>
      <c r="AT227" s="615"/>
      <c r="AU227" s="615"/>
      <c r="AV227" s="615"/>
      <c r="AW227" s="615"/>
      <c r="AX227" s="615"/>
      <c r="AY227" s="615"/>
      <c r="AZ227" s="216"/>
      <c r="BA227" s="2529" t="s">
        <v>94</v>
      </c>
      <c r="BB227" s="161" t="s">
        <v>61</v>
      </c>
      <c r="BC227" s="1181" t="s">
        <v>35</v>
      </c>
      <c r="BD227" s="1201" t="s">
        <v>35</v>
      </c>
      <c r="BE227" s="1201" t="s">
        <v>35</v>
      </c>
      <c r="BF227" s="1201" t="s">
        <v>35</v>
      </c>
      <c r="BG227" s="1222" t="s">
        <v>35</v>
      </c>
      <c r="BH227" s="1243" t="s">
        <v>35</v>
      </c>
      <c r="BI227" s="1201" t="s">
        <v>35</v>
      </c>
      <c r="BJ227" s="1201" t="s">
        <v>35</v>
      </c>
      <c r="BK227" s="1201" t="s">
        <v>35</v>
      </c>
      <c r="BL227" s="1222" t="s">
        <v>35</v>
      </c>
      <c r="BM227" s="1243" t="s">
        <v>35</v>
      </c>
      <c r="BN227" s="1201" t="s">
        <v>35</v>
      </c>
      <c r="BO227" s="1201" t="s">
        <v>35</v>
      </c>
      <c r="BP227" s="1201" t="s">
        <v>35</v>
      </c>
      <c r="BQ227" s="1222" t="s">
        <v>35</v>
      </c>
      <c r="BR227" s="1243" t="s">
        <v>35</v>
      </c>
      <c r="BS227" s="1201" t="s">
        <v>35</v>
      </c>
      <c r="BT227" s="1201" t="s">
        <v>35</v>
      </c>
      <c r="BU227" s="1201" t="s">
        <v>35</v>
      </c>
      <c r="BV227" s="1201" t="s">
        <v>35</v>
      </c>
      <c r="BW227" s="1201" t="s">
        <v>35</v>
      </c>
      <c r="BX227" s="1201" t="s">
        <v>35</v>
      </c>
      <c r="BY227" s="1262" t="s">
        <v>35</v>
      </c>
      <c r="BZ227" s="1262" t="s">
        <v>35</v>
      </c>
      <c r="CA227" s="1262" t="s">
        <v>35</v>
      </c>
      <c r="CB227" s="1262" t="s">
        <v>35</v>
      </c>
      <c r="CC227" s="2121"/>
      <c r="CD227" s="2121"/>
      <c r="CE227" s="2121"/>
      <c r="CF227" s="2121"/>
      <c r="CG227" s="2121"/>
      <c r="CH227" s="2121"/>
      <c r="CI227" s="2121"/>
      <c r="CJ227" s="2121"/>
      <c r="CK227" s="2121"/>
      <c r="CL227" s="2121"/>
      <c r="CM227" s="2121"/>
      <c r="CN227" s="2121"/>
      <c r="CO227" s="2121"/>
      <c r="CP227" s="2121"/>
      <c r="CQ227" s="2121"/>
      <c r="CR227" s="2121"/>
      <c r="CS227" s="2121"/>
      <c r="CT227" s="2121"/>
      <c r="CU227" s="2121"/>
      <c r="CV227" s="2121"/>
      <c r="CW227" s="2121"/>
      <c r="CX227" s="2121"/>
      <c r="CY227" s="2121"/>
      <c r="CZ227" s="2121"/>
    </row>
    <row r="228" s="399" customFormat="true" ht="15" customHeight="true" x14ac:dyDescent="0.2">
      <c r="A228" s="2656"/>
      <c r="B228" s="1742" t="s">
        <v>377</v>
      </c>
      <c r="C228" s="1689">
        <v>12.698692667297079</v>
      </c>
      <c r="D228" s="1690">
        <v>10.818979350393194</v>
      </c>
      <c r="E228" s="1690">
        <v>11.611362458334403</v>
      </c>
      <c r="F228" s="1690">
        <v>10.075001130836009</v>
      </c>
      <c r="G228" s="1691">
        <v>8.0635574829204639</v>
      </c>
      <c r="H228" s="1692">
        <v>12.948492585220537</v>
      </c>
      <c r="I228" s="1690">
        <v>7.9131461032249026</v>
      </c>
      <c r="J228" s="1690">
        <v>7.3815603988437495</v>
      </c>
      <c r="K228" s="1690">
        <v>7.7028719114410364</v>
      </c>
      <c r="L228" s="1693">
        <v>8.1072200981738778</v>
      </c>
      <c r="M228" s="1694">
        <v>12.395640233001009</v>
      </c>
      <c r="N228" s="1690">
        <v>12.39802105729455</v>
      </c>
      <c r="O228" s="1690">
        <v>11.324655299601281</v>
      </c>
      <c r="P228" s="1690">
        <v>10.242371117994605</v>
      </c>
      <c r="Q228" s="1691">
        <v>13.074119801940187</v>
      </c>
      <c r="R228" s="1692">
        <v>7.2979776475721199</v>
      </c>
      <c r="S228" s="1690">
        <v>16.074725964944509</v>
      </c>
      <c r="T228" s="1690">
        <v>6.0236230659801215</v>
      </c>
      <c r="U228" s="1690">
        <v>17.292221821038389</v>
      </c>
      <c r="V228" s="1690">
        <v>7.5242092784887014</v>
      </c>
      <c r="W228" s="1690">
        <v>13.302910518601536</v>
      </c>
      <c r="X228" s="1690">
        <v>10.416640104001582</v>
      </c>
      <c r="Y228" s="1690">
        <v>19.392485379757506</v>
      </c>
      <c r="Z228" s="1690">
        <v>16.037787122735295</v>
      </c>
      <c r="AA228" s="1690">
        <v>6.3391859749236001</v>
      </c>
      <c r="AB228" s="2215">
        <v>7.9746844681275313</v>
      </c>
      <c r="AC228" s="615"/>
      <c r="AD228" s="615"/>
      <c r="AE228" s="615"/>
      <c r="AF228" s="615"/>
      <c r="AG228" s="615"/>
      <c r="AH228" s="615"/>
      <c r="AI228" s="615"/>
      <c r="AJ228" s="615"/>
      <c r="AK228" s="615"/>
      <c r="AL228" s="615"/>
      <c r="AM228" s="615"/>
      <c r="AN228" s="615"/>
      <c r="AO228" s="615"/>
      <c r="AP228" s="615"/>
      <c r="AQ228" s="615"/>
      <c r="AR228" s="615"/>
      <c r="AS228" s="615"/>
      <c r="AT228" s="615"/>
      <c r="AU228" s="615"/>
      <c r="AV228" s="615"/>
      <c r="AW228" s="615"/>
      <c r="AX228" s="615"/>
      <c r="AY228" s="615"/>
      <c r="AZ228" s="216"/>
      <c r="BA228" s="2529"/>
      <c r="BB228" s="161" t="s">
        <v>91</v>
      </c>
      <c r="BC228" s="1181" t="s">
        <v>35</v>
      </c>
      <c r="BD228" s="1201" t="s">
        <v>35</v>
      </c>
      <c r="BE228" s="1201" t="s">
        <v>35</v>
      </c>
      <c r="BF228" s="1201" t="s">
        <v>35</v>
      </c>
      <c r="BG228" s="1222" t="s">
        <v>35</v>
      </c>
      <c r="BH228" s="1243" t="s">
        <v>35</v>
      </c>
      <c r="BI228" s="1201" t="s">
        <v>35</v>
      </c>
      <c r="BJ228" s="1201" t="s">
        <v>35</v>
      </c>
      <c r="BK228" s="1201" t="s">
        <v>35</v>
      </c>
      <c r="BL228" s="1222" t="s">
        <v>35</v>
      </c>
      <c r="BM228" s="1243" t="s">
        <v>35</v>
      </c>
      <c r="BN228" s="1201" t="s">
        <v>35</v>
      </c>
      <c r="BO228" s="1201" t="s">
        <v>35</v>
      </c>
      <c r="BP228" s="1201" t="s">
        <v>35</v>
      </c>
      <c r="BQ228" s="1222" t="s">
        <v>35</v>
      </c>
      <c r="BR228" s="1243" t="s">
        <v>35</v>
      </c>
      <c r="BS228" s="1201" t="s">
        <v>35</v>
      </c>
      <c r="BT228" s="1201" t="s">
        <v>35</v>
      </c>
      <c r="BU228" s="1201" t="s">
        <v>35</v>
      </c>
      <c r="BV228" s="1201" t="s">
        <v>35</v>
      </c>
      <c r="BW228" s="1201" t="s">
        <v>35</v>
      </c>
      <c r="BX228" s="1201" t="s">
        <v>35</v>
      </c>
      <c r="BY228" s="1262" t="s">
        <v>35</v>
      </c>
      <c r="BZ228" s="1262" t="s">
        <v>35</v>
      </c>
      <c r="CA228" s="1262" t="s">
        <v>35</v>
      </c>
      <c r="CB228" s="1262" t="s">
        <v>35</v>
      </c>
      <c r="CC228" s="2121"/>
      <c r="CD228" s="2121"/>
      <c r="CE228" s="2121"/>
      <c r="CF228" s="2121"/>
      <c r="CG228" s="2121"/>
      <c r="CH228" s="2121"/>
      <c r="CI228" s="2121"/>
      <c r="CJ228" s="2121"/>
      <c r="CK228" s="2121"/>
      <c r="CL228" s="2121"/>
      <c r="CM228" s="2121"/>
      <c r="CN228" s="2121"/>
      <c r="CO228" s="2121"/>
      <c r="CP228" s="2121"/>
      <c r="CQ228" s="2121"/>
      <c r="CR228" s="2121"/>
      <c r="CS228" s="2121"/>
      <c r="CT228" s="2121"/>
      <c r="CU228" s="2121"/>
      <c r="CV228" s="2121"/>
      <c r="CW228" s="2121"/>
      <c r="CX228" s="2121"/>
      <c r="CY228" s="2121"/>
      <c r="CZ228" s="2121"/>
    </row>
    <row r="229" s="399" customFormat="true" ht="15" customHeight="true" x14ac:dyDescent="0.2">
      <c r="A229" s="2659"/>
      <c r="B229" s="1573" t="s">
        <v>174</v>
      </c>
      <c r="C229" s="1695">
        <v>0</v>
      </c>
      <c r="D229" s="1696">
        <v>1.9115588027931094E-2</v>
      </c>
      <c r="E229" s="1696">
        <v>0</v>
      </c>
      <c r="F229" s="1696">
        <v>2.9880237733505184E-2</v>
      </c>
      <c r="G229" s="1697">
        <v>0</v>
      </c>
      <c r="H229" s="1698">
        <v>4.7699840826520547E-2</v>
      </c>
      <c r="I229" s="1696">
        <v>0</v>
      </c>
      <c r="J229" s="1696">
        <v>0</v>
      </c>
      <c r="K229" s="1696">
        <v>0</v>
      </c>
      <c r="L229" s="1699">
        <v>0</v>
      </c>
      <c r="M229" s="1700">
        <v>0</v>
      </c>
      <c r="N229" s="1696">
        <v>0</v>
      </c>
      <c r="O229" s="1696">
        <v>0</v>
      </c>
      <c r="P229" s="1696">
        <v>0</v>
      </c>
      <c r="Q229" s="1697">
        <v>4.983306367324343E-2</v>
      </c>
      <c r="R229" s="1698">
        <v>0</v>
      </c>
      <c r="S229" s="1696">
        <v>0</v>
      </c>
      <c r="T229" s="1696">
        <v>0</v>
      </c>
      <c r="U229" s="1696">
        <v>0</v>
      </c>
      <c r="V229" s="1696">
        <v>9.4237490165927404E-2</v>
      </c>
      <c r="W229" s="1696">
        <v>0</v>
      </c>
      <c r="X229" s="1696">
        <v>0</v>
      </c>
      <c r="Y229" s="1696">
        <v>0</v>
      </c>
      <c r="Z229" s="1696">
        <v>0.12305239033261281</v>
      </c>
      <c r="AA229" s="1696">
        <v>0</v>
      </c>
      <c r="AB229" s="2216">
        <v>0</v>
      </c>
      <c r="AC229" s="615"/>
      <c r="AD229" s="615"/>
      <c r="AE229" s="615"/>
      <c r="AF229" s="615"/>
      <c r="AG229" s="615"/>
      <c r="AH229" s="615"/>
      <c r="AI229" s="615"/>
      <c r="AJ229" s="615"/>
      <c r="AK229" s="615"/>
      <c r="AL229" s="615"/>
      <c r="AM229" s="615"/>
      <c r="AN229" s="615"/>
      <c r="AO229" s="615"/>
      <c r="AP229" s="615"/>
      <c r="AQ229" s="615"/>
      <c r="AR229" s="615"/>
      <c r="AS229" s="615"/>
      <c r="AT229" s="615"/>
      <c r="AU229" s="615"/>
      <c r="AV229" s="615"/>
      <c r="AW229" s="615"/>
      <c r="AX229" s="615"/>
      <c r="AY229" s="615"/>
      <c r="AZ229" s="216"/>
      <c r="BA229" s="2529"/>
      <c r="BB229" s="161" t="s">
        <v>92</v>
      </c>
      <c r="BC229" s="1181" t="s">
        <v>35</v>
      </c>
      <c r="BD229" s="1201" t="s">
        <v>35</v>
      </c>
      <c r="BE229" s="1201" t="s">
        <v>35</v>
      </c>
      <c r="BF229" s="1201" t="s">
        <v>35</v>
      </c>
      <c r="BG229" s="1222" t="s">
        <v>35</v>
      </c>
      <c r="BH229" s="1243" t="s">
        <v>35</v>
      </c>
      <c r="BI229" s="1201" t="s">
        <v>35</v>
      </c>
      <c r="BJ229" s="1201" t="s">
        <v>35</v>
      </c>
      <c r="BK229" s="1201" t="s">
        <v>35</v>
      </c>
      <c r="BL229" s="1222" t="s">
        <v>35</v>
      </c>
      <c r="BM229" s="1243" t="s">
        <v>35</v>
      </c>
      <c r="BN229" s="1201" t="s">
        <v>35</v>
      </c>
      <c r="BO229" s="1201" t="s">
        <v>35</v>
      </c>
      <c r="BP229" s="1201" t="s">
        <v>35</v>
      </c>
      <c r="BQ229" s="1222" t="s">
        <v>35</v>
      </c>
      <c r="BR229" s="1243" t="s">
        <v>35</v>
      </c>
      <c r="BS229" s="1201" t="s">
        <v>35</v>
      </c>
      <c r="BT229" s="1201" t="s">
        <v>35</v>
      </c>
      <c r="BU229" s="1201" t="s">
        <v>35</v>
      </c>
      <c r="BV229" s="1201" t="s">
        <v>35</v>
      </c>
      <c r="BW229" s="1201" t="s">
        <v>35</v>
      </c>
      <c r="BX229" s="1201" t="s">
        <v>35</v>
      </c>
      <c r="BY229" s="1262" t="s">
        <v>35</v>
      </c>
      <c r="BZ229" s="1262" t="s">
        <v>35</v>
      </c>
      <c r="CA229" s="1262" t="s">
        <v>35</v>
      </c>
      <c r="CB229" s="1262" t="s">
        <v>35</v>
      </c>
      <c r="CC229" s="2121"/>
      <c r="CD229" s="2121"/>
      <c r="CE229" s="2121"/>
      <c r="CF229" s="2121"/>
      <c r="CG229" s="2121"/>
      <c r="CH229" s="2121"/>
      <c r="CI229" s="2121"/>
      <c r="CJ229" s="2121"/>
      <c r="CK229" s="2121"/>
      <c r="CL229" s="2121"/>
      <c r="CM229" s="2121"/>
      <c r="CN229" s="2121"/>
      <c r="CO229" s="2121"/>
      <c r="CP229" s="2121"/>
      <c r="CQ229" s="2121"/>
      <c r="CR229" s="2121"/>
      <c r="CS229" s="2121"/>
      <c r="CT229" s="2121"/>
      <c r="CU229" s="2121"/>
      <c r="CV229" s="2121"/>
      <c r="CW229" s="2121"/>
      <c r="CX229" s="2121"/>
      <c r="CY229" s="2121"/>
      <c r="CZ229" s="2121"/>
    </row>
    <row r="230" s="399" customFormat="true" ht="15" customHeight="true" x14ac:dyDescent="0.2">
      <c r="A230" s="719"/>
      <c r="B230" s="842"/>
      <c r="C230" s="926"/>
      <c r="D230" s="888"/>
      <c r="E230" s="888"/>
      <c r="F230" s="888"/>
      <c r="G230" s="889"/>
      <c r="H230" s="927"/>
      <c r="I230" s="888"/>
      <c r="J230" s="888"/>
      <c r="K230" s="888"/>
      <c r="L230" s="928"/>
      <c r="M230" s="926"/>
      <c r="N230" s="888"/>
      <c r="O230" s="888"/>
      <c r="P230" s="888"/>
      <c r="Q230" s="889"/>
      <c r="R230" s="927"/>
      <c r="S230" s="888"/>
      <c r="T230" s="888"/>
      <c r="U230" s="888"/>
      <c r="V230" s="888"/>
      <c r="W230" s="888"/>
      <c r="X230" s="888"/>
      <c r="Y230" s="888"/>
      <c r="Z230" s="888"/>
      <c r="AA230" s="888"/>
      <c r="AB230" s="928"/>
      <c r="AC230" s="615"/>
      <c r="AD230" s="615"/>
      <c r="AE230" s="615"/>
      <c r="AF230" s="615"/>
      <c r="AG230" s="615"/>
      <c r="AH230" s="615"/>
      <c r="AI230" s="615"/>
      <c r="AJ230" s="615"/>
      <c r="AK230" s="615"/>
      <c r="AL230" s="615"/>
      <c r="AM230" s="615"/>
      <c r="AN230" s="615"/>
      <c r="AO230" s="615"/>
      <c r="AP230" s="615"/>
      <c r="AQ230" s="615"/>
      <c r="AR230" s="615"/>
      <c r="AS230" s="615"/>
      <c r="AT230" s="615"/>
      <c r="AU230" s="615"/>
      <c r="AV230" s="615"/>
      <c r="AW230" s="615"/>
      <c r="AX230" s="615"/>
      <c r="AY230" s="615"/>
      <c r="AZ230" s="216"/>
      <c r="BA230" s="2529"/>
      <c r="BB230" s="161" t="s">
        <v>93</v>
      </c>
      <c r="BC230" s="1181" t="s">
        <v>35</v>
      </c>
      <c r="BD230" s="1201" t="s">
        <v>35</v>
      </c>
      <c r="BE230" s="1201" t="s">
        <v>35</v>
      </c>
      <c r="BF230" s="1201" t="s">
        <v>35</v>
      </c>
      <c r="BG230" s="1222" t="s">
        <v>35</v>
      </c>
      <c r="BH230" s="1243" t="s">
        <v>35</v>
      </c>
      <c r="BI230" s="1201" t="s">
        <v>35</v>
      </c>
      <c r="BJ230" s="1201" t="s">
        <v>35</v>
      </c>
      <c r="BK230" s="1201" t="s">
        <v>35</v>
      </c>
      <c r="BL230" s="1222" t="s">
        <v>35</v>
      </c>
      <c r="BM230" s="1243" t="s">
        <v>35</v>
      </c>
      <c r="BN230" s="1201" t="s">
        <v>35</v>
      </c>
      <c r="BO230" s="1201" t="s">
        <v>35</v>
      </c>
      <c r="BP230" s="1201" t="s">
        <v>35</v>
      </c>
      <c r="BQ230" s="1222" t="s">
        <v>35</v>
      </c>
      <c r="BR230" s="1243" t="s">
        <v>35</v>
      </c>
      <c r="BS230" s="1201" t="s">
        <v>35</v>
      </c>
      <c r="BT230" s="1201" t="s">
        <v>35</v>
      </c>
      <c r="BU230" s="1201" t="s">
        <v>35</v>
      </c>
      <c r="BV230" s="1201" t="s">
        <v>35</v>
      </c>
      <c r="BW230" s="1201" t="s">
        <v>35</v>
      </c>
      <c r="BX230" s="1201" t="s">
        <v>35</v>
      </c>
      <c r="BY230" s="1262" t="s">
        <v>35</v>
      </c>
      <c r="BZ230" s="1262" t="s">
        <v>35</v>
      </c>
      <c r="CA230" s="1262" t="s">
        <v>35</v>
      </c>
      <c r="CB230" s="1262" t="s">
        <v>35</v>
      </c>
      <c r="CC230" s="2121"/>
      <c r="CD230" s="2121"/>
      <c r="CE230" s="2121"/>
      <c r="CF230" s="2121"/>
      <c r="CG230" s="2121"/>
      <c r="CH230" s="2121"/>
      <c r="CI230" s="2121"/>
      <c r="CJ230" s="2121"/>
      <c r="CK230" s="2121"/>
      <c r="CL230" s="2121"/>
      <c r="CM230" s="2121"/>
      <c r="CN230" s="2121"/>
      <c r="CO230" s="2121"/>
      <c r="CP230" s="2121"/>
      <c r="CQ230" s="2121"/>
      <c r="CR230" s="2121"/>
      <c r="CS230" s="2121"/>
      <c r="CT230" s="2121"/>
      <c r="CU230" s="2121"/>
      <c r="CV230" s="2121"/>
      <c r="CW230" s="2121"/>
      <c r="CX230" s="2121"/>
      <c r="CY230" s="2121"/>
      <c r="CZ230" s="2121"/>
    </row>
    <row r="231" s="399" customFormat="true" ht="15" customHeight="true" x14ac:dyDescent="0.2">
      <c r="A231" s="1567"/>
      <c r="B231" s="1745"/>
      <c r="C231" s="1522"/>
      <c r="D231" s="1523"/>
      <c r="E231" s="1523"/>
      <c r="F231" s="1523"/>
      <c r="G231" s="1557"/>
      <c r="H231" s="1548"/>
      <c r="I231" s="1523"/>
      <c r="J231" s="1523"/>
      <c r="K231" s="1523"/>
      <c r="L231" s="1528"/>
      <c r="M231" s="1538"/>
      <c r="N231" s="1523"/>
      <c r="O231" s="1523"/>
      <c r="P231" s="1523"/>
      <c r="Q231" s="1557"/>
      <c r="R231" s="1548"/>
      <c r="S231" s="1523"/>
      <c r="T231" s="1523"/>
      <c r="U231" s="1523"/>
      <c r="V231" s="1523"/>
      <c r="W231" s="1523"/>
      <c r="X231" s="1523"/>
      <c r="Y231" s="1523"/>
      <c r="Z231" s="1523"/>
      <c r="AA231" s="1523"/>
      <c r="AB231" s="2217"/>
      <c r="AC231" s="615"/>
      <c r="AD231" s="615"/>
      <c r="AE231" s="615"/>
      <c r="AF231" s="615"/>
      <c r="AG231" s="615"/>
      <c r="AH231" s="615"/>
      <c r="AI231" s="615"/>
      <c r="AJ231" s="615"/>
      <c r="AK231" s="615"/>
      <c r="AL231" s="615"/>
      <c r="AM231" s="615"/>
      <c r="AN231" s="615"/>
      <c r="AO231" s="615"/>
      <c r="AP231" s="615"/>
      <c r="AQ231" s="615"/>
      <c r="AR231" s="615"/>
      <c r="AS231" s="615"/>
      <c r="AT231" s="615"/>
      <c r="AU231" s="615"/>
      <c r="AV231" s="615"/>
      <c r="AW231" s="615"/>
      <c r="AX231" s="615"/>
      <c r="AY231" s="615"/>
      <c r="AZ231" s="216"/>
      <c r="BA231" s="2697" t="s">
        <v>373</v>
      </c>
      <c r="BB231" s="161" t="s">
        <v>374</v>
      </c>
      <c r="BC231" s="345">
        <v>6605.4975009999971</v>
      </c>
      <c r="BD231" s="309">
        <v>7384.9793800000143</v>
      </c>
      <c r="BE231" s="309">
        <v>7783.4389160000001</v>
      </c>
      <c r="BF231" s="309">
        <v>7384.3627329999927</v>
      </c>
      <c r="BG231" s="346">
        <v>7904.245619999977</v>
      </c>
      <c r="BH231" s="354">
        <v>3153.915992000007</v>
      </c>
      <c r="BI231" s="309">
        <v>3148.9968319999984</v>
      </c>
      <c r="BJ231" s="309">
        <v>3098.0546709999994</v>
      </c>
      <c r="BK231" s="309">
        <v>3240.1353059999992</v>
      </c>
      <c r="BL231" s="346">
        <v>3232.3073379999992</v>
      </c>
      <c r="BM231" s="354">
        <v>3794.3009520000028</v>
      </c>
      <c r="BN231" s="309">
        <v>4239.4906179999953</v>
      </c>
      <c r="BO231" s="309">
        <v>4340.5256669999962</v>
      </c>
      <c r="BP231" s="309">
        <v>4604.9170549999999</v>
      </c>
      <c r="BQ231" s="346">
        <v>4209.8797189999977</v>
      </c>
      <c r="BR231" s="354">
        <v>13664.10993499998</v>
      </c>
      <c r="BS231" s="309">
        <v>4671.4509569999918</v>
      </c>
      <c r="BT231" s="309">
        <v>1192.8500310000002</v>
      </c>
      <c r="BU231" s="309">
        <v>2620.5207900000009</v>
      </c>
      <c r="BV231" s="309">
        <v>1382.9488670000007</v>
      </c>
      <c r="BW231" s="309">
        <v>1230.7469159999994</v>
      </c>
      <c r="BX231" s="309">
        <v>4162.1236649999892</v>
      </c>
      <c r="BY231" s="310">
        <v>1382.7236980000048</v>
      </c>
      <c r="BZ231" s="310">
        <v>1681.6587250000014</v>
      </c>
      <c r="CA231" s="310">
        <v>3074.0717070000037</v>
      </c>
      <c r="CB231" s="310">
        <v>1999.3188590000038</v>
      </c>
      <c r="CC231" s="2122"/>
      <c r="CD231" s="2122"/>
      <c r="CE231" s="2122"/>
      <c r="CF231" s="2122"/>
      <c r="CG231" s="2122"/>
      <c r="CH231" s="2122"/>
      <c r="CI231" s="2122"/>
      <c r="CJ231" s="2122"/>
      <c r="CK231" s="2122"/>
      <c r="CL231" s="2122"/>
      <c r="CM231" s="2122"/>
      <c r="CN231" s="2122"/>
      <c r="CO231" s="2122"/>
      <c r="CP231" s="2122"/>
      <c r="CQ231" s="2122"/>
      <c r="CR231" s="2122"/>
      <c r="CS231" s="2122"/>
      <c r="CT231" s="2122"/>
      <c r="CU231" s="2122"/>
      <c r="CV231" s="2122"/>
      <c r="CW231" s="2122"/>
      <c r="CX231" s="2122"/>
      <c r="CY231" s="2122"/>
      <c r="CZ231" s="2122"/>
    </row>
    <row r="232" s="399" customFormat="true" ht="15" customHeight="true" x14ac:dyDescent="0.2">
      <c r="A232" s="1568"/>
      <c r="B232" s="1746"/>
      <c r="C232" s="1524"/>
      <c r="D232" s="1525"/>
      <c r="E232" s="1525"/>
      <c r="F232" s="1525"/>
      <c r="G232" s="1558"/>
      <c r="H232" s="1549"/>
      <c r="I232" s="1525"/>
      <c r="J232" s="1525"/>
      <c r="K232" s="1525"/>
      <c r="L232" s="1529"/>
      <c r="M232" s="1539"/>
      <c r="N232" s="1525"/>
      <c r="O232" s="1525"/>
      <c r="P232" s="1525"/>
      <c r="Q232" s="1558"/>
      <c r="R232" s="1549"/>
      <c r="S232" s="1525"/>
      <c r="T232" s="1525"/>
      <c r="U232" s="1525"/>
      <c r="V232" s="1525"/>
      <c r="W232" s="1525"/>
      <c r="X232" s="1525"/>
      <c r="Y232" s="1525"/>
      <c r="Z232" s="1525"/>
      <c r="AA232" s="1525"/>
      <c r="AB232" s="2218"/>
      <c r="AC232" s="615"/>
      <c r="AD232" s="615"/>
      <c r="AE232" s="615"/>
      <c r="AF232" s="615"/>
      <c r="AG232" s="615"/>
      <c r="AH232" s="615"/>
      <c r="AI232" s="615"/>
      <c r="AJ232" s="615"/>
      <c r="AK232" s="615"/>
      <c r="AL232" s="615"/>
      <c r="AM232" s="615"/>
      <c r="AN232" s="615"/>
      <c r="AO232" s="615"/>
      <c r="AP232" s="615"/>
      <c r="AQ232" s="615"/>
      <c r="AR232" s="615"/>
      <c r="AS232" s="615"/>
      <c r="AT232" s="615"/>
      <c r="AU232" s="615"/>
      <c r="AV232" s="615"/>
      <c r="AW232" s="615"/>
      <c r="AX232" s="615"/>
      <c r="AY232" s="615"/>
      <c r="AZ232" s="216"/>
      <c r="BA232" s="2697"/>
      <c r="BB232" s="161" t="s">
        <v>375</v>
      </c>
      <c r="BC232" s="345">
        <v>3322.4438519999953</v>
      </c>
      <c r="BD232" s="309">
        <v>2446.4148849999956</v>
      </c>
      <c r="BE232" s="309">
        <v>2136.7834569999995</v>
      </c>
      <c r="BF232" s="309">
        <v>2538.3946619999979</v>
      </c>
      <c r="BG232" s="346">
        <v>2251.5160380000002</v>
      </c>
      <c r="BH232" s="354">
        <v>843.02525700000103</v>
      </c>
      <c r="BI232" s="309">
        <v>1029.8683149999995</v>
      </c>
      <c r="BJ232" s="309">
        <v>973.08714199999918</v>
      </c>
      <c r="BK232" s="309">
        <v>852.48079699999948</v>
      </c>
      <c r="BL232" s="346">
        <v>787.42261199999928</v>
      </c>
      <c r="BM232" s="354">
        <v>2213.3424579999992</v>
      </c>
      <c r="BN232" s="309">
        <v>1652.3579730000008</v>
      </c>
      <c r="BO232" s="309">
        <v>1447.8288059999993</v>
      </c>
      <c r="BP232" s="309">
        <v>1361.8738340000007</v>
      </c>
      <c r="BQ232" s="346">
        <v>1534.2656999999979</v>
      </c>
      <c r="BR232" s="354">
        <v>4530.7543149999992</v>
      </c>
      <c r="BS232" s="309">
        <v>2305.1788229999979</v>
      </c>
      <c r="BT232" s="309">
        <v>567.76849899999968</v>
      </c>
      <c r="BU232" s="309">
        <v>588.93565700000022</v>
      </c>
      <c r="BV232" s="309">
        <v>794.27418699999873</v>
      </c>
      <c r="BW232" s="309">
        <v>460.57178300000015</v>
      </c>
      <c r="BX232" s="309">
        <v>850.6388310000001</v>
      </c>
      <c r="BY232" s="310">
        <v>380.59377499999999</v>
      </c>
      <c r="BZ232" s="310">
        <v>540.15225599999997</v>
      </c>
      <c r="CA232" s="310">
        <v>979.6323790000007</v>
      </c>
      <c r="CB232" s="310">
        <v>697.05238899999995</v>
      </c>
      <c r="CC232" s="2122"/>
      <c r="CD232" s="2122"/>
      <c r="CE232" s="2122"/>
      <c r="CF232" s="2122"/>
      <c r="CG232" s="2122"/>
      <c r="CH232" s="2122"/>
      <c r="CI232" s="2122"/>
      <c r="CJ232" s="2122"/>
      <c r="CK232" s="2122"/>
      <c r="CL232" s="2122"/>
      <c r="CM232" s="2122"/>
      <c r="CN232" s="2122"/>
      <c r="CO232" s="2122"/>
      <c r="CP232" s="2122"/>
      <c r="CQ232" s="2122"/>
      <c r="CR232" s="2122"/>
      <c r="CS232" s="2122"/>
      <c r="CT232" s="2122"/>
      <c r="CU232" s="2122"/>
      <c r="CV232" s="2122"/>
      <c r="CW232" s="2122"/>
      <c r="CX232" s="2122"/>
      <c r="CY232" s="2122"/>
      <c r="CZ232" s="2122"/>
    </row>
    <row r="233" s="399" customFormat="true" ht="15" customHeight="true" x14ac:dyDescent="0.2">
      <c r="A233" s="1569"/>
      <c r="B233" s="1747"/>
      <c r="C233" s="1701"/>
      <c r="D233" s="1702"/>
      <c r="E233" s="1702"/>
      <c r="F233" s="1702"/>
      <c r="G233" s="1703"/>
      <c r="H233" s="1704"/>
      <c r="I233" s="1702"/>
      <c r="J233" s="1702"/>
      <c r="K233" s="1702"/>
      <c r="L233" s="1705"/>
      <c r="M233" s="1706"/>
      <c r="N233" s="1702"/>
      <c r="O233" s="1702"/>
      <c r="P233" s="1702"/>
      <c r="Q233" s="1703"/>
      <c r="R233" s="1704"/>
      <c r="S233" s="1702"/>
      <c r="T233" s="1702"/>
      <c r="U233" s="1702"/>
      <c r="V233" s="1702"/>
      <c r="W233" s="1702"/>
      <c r="X233" s="1702"/>
      <c r="Y233" s="1702"/>
      <c r="Z233" s="1702"/>
      <c r="AA233" s="1702"/>
      <c r="AB233" s="2219"/>
      <c r="AC233" s="615"/>
      <c r="AD233" s="615"/>
      <c r="AE233" s="615"/>
      <c r="AF233" s="615"/>
      <c r="AG233" s="615"/>
      <c r="AH233" s="615"/>
      <c r="AI233" s="615"/>
      <c r="AJ233" s="615"/>
      <c r="AK233" s="615"/>
      <c r="AL233" s="615"/>
      <c r="AM233" s="615"/>
      <c r="AN233" s="615"/>
      <c r="AO233" s="615"/>
      <c r="AP233" s="615"/>
      <c r="AQ233" s="615"/>
      <c r="AR233" s="615"/>
      <c r="AS233" s="615"/>
      <c r="AT233" s="615"/>
      <c r="AU233" s="615"/>
      <c r="AV233" s="615"/>
      <c r="AW233" s="615"/>
      <c r="AX233" s="615"/>
      <c r="AY233" s="615"/>
      <c r="AZ233" s="216"/>
      <c r="BA233" s="2697"/>
      <c r="BB233" s="161" t="s">
        <v>376</v>
      </c>
      <c r="BC233" s="345">
        <v>325.49936600000001</v>
      </c>
      <c r="BD233" s="309">
        <v>642.89258599999971</v>
      </c>
      <c r="BE233" s="309">
        <v>467.44978399999991</v>
      </c>
      <c r="BF233" s="309">
        <v>629.04948200000035</v>
      </c>
      <c r="BG233" s="346">
        <v>643.25300299999981</v>
      </c>
      <c r="BH233" s="354">
        <v>99.003745999999978</v>
      </c>
      <c r="BI233" s="309">
        <v>155.14994599999997</v>
      </c>
      <c r="BJ233" s="309">
        <v>290.85957500000001</v>
      </c>
      <c r="BK233" s="309">
        <v>259.58924999999999</v>
      </c>
      <c r="BL233" s="346">
        <v>301.15133800000001</v>
      </c>
      <c r="BM233" s="354">
        <v>153.830884</v>
      </c>
      <c r="BN233" s="309">
        <v>275.46961599999997</v>
      </c>
      <c r="BO233" s="309">
        <v>450.00521400000019</v>
      </c>
      <c r="BP233" s="309">
        <v>352.78233699999998</v>
      </c>
      <c r="BQ233" s="346">
        <v>370.30231500000008</v>
      </c>
      <c r="BR233" s="354">
        <v>1215.7999830000001</v>
      </c>
      <c r="BS233" s="309">
        <v>537.66681100000017</v>
      </c>
      <c r="BT233" s="309">
        <v>40.287884000000012</v>
      </c>
      <c r="BU233" s="309">
        <v>130.69734099999997</v>
      </c>
      <c r="BV233" s="309">
        <v>24.153493000000005</v>
      </c>
      <c r="BW233" s="309">
        <v>46.709726999999994</v>
      </c>
      <c r="BX233" s="309">
        <v>280.49212199999994</v>
      </c>
      <c r="BY233" s="310">
        <v>29.547386000000007</v>
      </c>
      <c r="BZ233" s="310">
        <v>167.82439599999992</v>
      </c>
      <c r="CA233" s="310">
        <v>141.90611899999996</v>
      </c>
      <c r="CB233" s="310">
        <v>93.058959000000016</v>
      </c>
      <c r="CC233" s="2122"/>
      <c r="CD233" s="2122"/>
      <c r="CE233" s="2122"/>
      <c r="CF233" s="2122"/>
      <c r="CG233" s="2122"/>
      <c r="CH233" s="2122"/>
      <c r="CI233" s="2122"/>
      <c r="CJ233" s="2122"/>
      <c r="CK233" s="2122"/>
      <c r="CL233" s="2122"/>
      <c r="CM233" s="2122"/>
      <c r="CN233" s="2122"/>
      <c r="CO233" s="2122"/>
      <c r="CP233" s="2122"/>
      <c r="CQ233" s="2122"/>
      <c r="CR233" s="2122"/>
      <c r="CS233" s="2122"/>
      <c r="CT233" s="2122"/>
      <c r="CU233" s="2122"/>
      <c r="CV233" s="2122"/>
      <c r="CW233" s="2122"/>
      <c r="CX233" s="2122"/>
      <c r="CY233" s="2122"/>
      <c r="CZ233" s="2122"/>
    </row>
    <row r="234" s="399" customFormat="true" ht="15" customHeight="true" x14ac:dyDescent="0.2">
      <c r="A234" s="1570"/>
      <c r="B234" s="1748"/>
      <c r="C234" s="1707"/>
      <c r="D234" s="1708"/>
      <c r="E234" s="1708"/>
      <c r="F234" s="1708"/>
      <c r="G234" s="1709"/>
      <c r="H234" s="1710"/>
      <c r="I234" s="1708"/>
      <c r="J234" s="1708"/>
      <c r="K234" s="1708"/>
      <c r="L234" s="1711"/>
      <c r="M234" s="1712"/>
      <c r="N234" s="1708"/>
      <c r="O234" s="1708"/>
      <c r="P234" s="1708"/>
      <c r="Q234" s="1709"/>
      <c r="R234" s="1710"/>
      <c r="S234" s="1708"/>
      <c r="T234" s="1708"/>
      <c r="U234" s="1708"/>
      <c r="V234" s="1708"/>
      <c r="W234" s="1708"/>
      <c r="X234" s="1708"/>
      <c r="Y234" s="1708"/>
      <c r="Z234" s="1708"/>
      <c r="AA234" s="1708"/>
      <c r="AB234" s="2220"/>
      <c r="AC234" s="615"/>
      <c r="AD234" s="615"/>
      <c r="AE234" s="615"/>
      <c r="AF234" s="615"/>
      <c r="AG234" s="615"/>
      <c r="AH234" s="615"/>
      <c r="AI234" s="615"/>
      <c r="AJ234" s="615"/>
      <c r="AK234" s="615"/>
      <c r="AL234" s="615"/>
      <c r="AM234" s="615"/>
      <c r="AN234" s="615"/>
      <c r="AO234" s="615"/>
      <c r="AP234" s="615"/>
      <c r="AQ234" s="615"/>
      <c r="AR234" s="615"/>
      <c r="AS234" s="615"/>
      <c r="AT234" s="615"/>
      <c r="AU234" s="615"/>
      <c r="AV234" s="615"/>
      <c r="AW234" s="615"/>
      <c r="AX234" s="615"/>
      <c r="AY234" s="615"/>
      <c r="AZ234" s="216"/>
      <c r="BA234" s="2697"/>
      <c r="BB234" s="161" t="s">
        <v>377</v>
      </c>
      <c r="BC234" s="345">
        <v>1491.4472240000009</v>
      </c>
      <c r="BD234" s="309">
        <v>1270.9586350000006</v>
      </c>
      <c r="BE234" s="309">
        <v>1364.5987749999999</v>
      </c>
      <c r="BF234" s="309">
        <v>1182.5944259999997</v>
      </c>
      <c r="BG234" s="346">
        <v>947.15950600000008</v>
      </c>
      <c r="BH234" s="354">
        <v>609.58611899999983</v>
      </c>
      <c r="BI234" s="309">
        <v>372.42769400000014</v>
      </c>
      <c r="BJ234" s="309">
        <v>347.64542399999993</v>
      </c>
      <c r="BK234" s="309">
        <v>363.22343999999998</v>
      </c>
      <c r="BL234" s="346">
        <v>381.20879200000002</v>
      </c>
      <c r="BM234" s="354">
        <v>871.8221199999997</v>
      </c>
      <c r="BN234" s="309">
        <v>872.84033900000043</v>
      </c>
      <c r="BO234" s="309">
        <v>796.69578199999955</v>
      </c>
      <c r="BP234" s="309">
        <v>721.13551900000039</v>
      </c>
      <c r="BQ234" s="346">
        <v>920.17333699999926</v>
      </c>
      <c r="BR234" s="354">
        <v>1528.1068319999983</v>
      </c>
      <c r="BS234" s="309">
        <v>1439.2596260000003</v>
      </c>
      <c r="BT234" s="309">
        <v>115.43306700000001</v>
      </c>
      <c r="BU234" s="309">
        <v>698.34641299999964</v>
      </c>
      <c r="BV234" s="309">
        <v>179.29572799999991</v>
      </c>
      <c r="BW234" s="309">
        <v>266.68526900000006</v>
      </c>
      <c r="BX234" s="309">
        <v>615.49297099999978</v>
      </c>
      <c r="BY234" s="310">
        <v>431.32586000000026</v>
      </c>
      <c r="BZ234" s="310">
        <v>457.11888399999992</v>
      </c>
      <c r="CA234" s="310">
        <v>283.96884700000004</v>
      </c>
      <c r="CB234" s="310">
        <v>241.72506899999996</v>
      </c>
      <c r="CC234" s="2122"/>
      <c r="CD234" s="2122"/>
      <c r="CE234" s="2122"/>
      <c r="CF234" s="2122"/>
      <c r="CG234" s="2122"/>
      <c r="CH234" s="2122"/>
      <c r="CI234" s="2122"/>
      <c r="CJ234" s="2122"/>
      <c r="CK234" s="2122"/>
      <c r="CL234" s="2122"/>
      <c r="CM234" s="2122"/>
      <c r="CN234" s="2122"/>
      <c r="CO234" s="2122"/>
      <c r="CP234" s="2122"/>
      <c r="CQ234" s="2122"/>
      <c r="CR234" s="2122"/>
      <c r="CS234" s="2122"/>
      <c r="CT234" s="2122"/>
      <c r="CU234" s="2122"/>
      <c r="CV234" s="2122"/>
      <c r="CW234" s="2122"/>
      <c r="CX234" s="2122"/>
      <c r="CY234" s="2122"/>
      <c r="CZ234" s="2122"/>
    </row>
    <row r="235" s="399" customFormat="true" ht="15" customHeight="true" x14ac:dyDescent="0.2">
      <c r="A235" s="1570"/>
      <c r="B235" s="1748"/>
      <c r="C235" s="1707"/>
      <c r="D235" s="1708"/>
      <c r="E235" s="1708"/>
      <c r="F235" s="1708"/>
      <c r="G235" s="1709"/>
      <c r="H235" s="1710"/>
      <c r="I235" s="1708"/>
      <c r="J235" s="1708"/>
      <c r="K235" s="1708"/>
      <c r="L235" s="1711"/>
      <c r="M235" s="1712"/>
      <c r="N235" s="1708"/>
      <c r="O235" s="1708"/>
      <c r="P235" s="1708"/>
      <c r="Q235" s="1709"/>
      <c r="R235" s="1710"/>
      <c r="S235" s="1708"/>
      <c r="T235" s="1708"/>
      <c r="U235" s="1708"/>
      <c r="V235" s="1708"/>
      <c r="W235" s="1708"/>
      <c r="X235" s="1708"/>
      <c r="Y235" s="1708"/>
      <c r="Z235" s="1708"/>
      <c r="AA235" s="1708"/>
      <c r="AB235" s="2220"/>
      <c r="AC235" s="615"/>
      <c r="AD235" s="615"/>
      <c r="AE235" s="615"/>
      <c r="AF235" s="615"/>
      <c r="AG235" s="615"/>
      <c r="AH235" s="615"/>
      <c r="AI235" s="615"/>
      <c r="AJ235" s="615"/>
      <c r="AK235" s="615"/>
      <c r="AL235" s="615"/>
      <c r="AM235" s="615"/>
      <c r="AN235" s="615"/>
      <c r="AO235" s="615"/>
      <c r="AP235" s="615"/>
      <c r="AQ235" s="615"/>
      <c r="AR235" s="615"/>
      <c r="AS235" s="615"/>
      <c r="AT235" s="615"/>
      <c r="AU235" s="615"/>
      <c r="AV235" s="615"/>
      <c r="AW235" s="615"/>
      <c r="AX235" s="615"/>
      <c r="AY235" s="615"/>
      <c r="AZ235" s="216"/>
      <c r="BA235" s="2697"/>
      <c r="BB235" s="161" t="s">
        <v>174</v>
      </c>
      <c r="BC235" s="345">
        <v>0</v>
      </c>
      <c r="BD235" s="309">
        <v>2.2456019999999999</v>
      </c>
      <c r="BE235" s="309">
        <v>0</v>
      </c>
      <c r="BF235" s="309">
        <v>3.5073150000000002</v>
      </c>
      <c r="BG235" s="346">
        <v>0</v>
      </c>
      <c r="BH235" s="354">
        <v>2.2456019999999999</v>
      </c>
      <c r="BI235" s="309">
        <v>0</v>
      </c>
      <c r="BJ235" s="309">
        <v>0</v>
      </c>
      <c r="BK235" s="309">
        <v>0</v>
      </c>
      <c r="BL235" s="346">
        <v>0</v>
      </c>
      <c r="BM235" s="354">
        <v>0</v>
      </c>
      <c r="BN235" s="309">
        <v>0</v>
      </c>
      <c r="BO235" s="309">
        <v>0</v>
      </c>
      <c r="BP235" s="309">
        <v>0</v>
      </c>
      <c r="BQ235" s="346">
        <v>3.5073150000000002</v>
      </c>
      <c r="BR235" s="354">
        <v>0</v>
      </c>
      <c r="BS235" s="309">
        <v>0</v>
      </c>
      <c r="BT235" s="309">
        <v>0</v>
      </c>
      <c r="BU235" s="309">
        <v>0</v>
      </c>
      <c r="BV235" s="309">
        <v>2.2456019999999999</v>
      </c>
      <c r="BW235" s="309">
        <v>0</v>
      </c>
      <c r="BX235" s="309">
        <v>0</v>
      </c>
      <c r="BY235" s="310">
        <v>0</v>
      </c>
      <c r="BZ235" s="310">
        <v>3.5073150000000002</v>
      </c>
      <c r="CA235" s="310">
        <v>0</v>
      </c>
      <c r="CB235" s="310">
        <v>0</v>
      </c>
      <c r="CC235" s="2122"/>
      <c r="CD235" s="2122"/>
      <c r="CE235" s="2122"/>
      <c r="CF235" s="2122"/>
      <c r="CG235" s="2122"/>
      <c r="CH235" s="2122"/>
      <c r="CI235" s="2122"/>
      <c r="CJ235" s="2122"/>
      <c r="CK235" s="2122"/>
      <c r="CL235" s="2122"/>
      <c r="CM235" s="2122"/>
      <c r="CN235" s="2122"/>
      <c r="CO235" s="2122"/>
      <c r="CP235" s="2122"/>
      <c r="CQ235" s="2122"/>
      <c r="CR235" s="2122"/>
      <c r="CS235" s="2122"/>
      <c r="CT235" s="2122"/>
      <c r="CU235" s="2122"/>
      <c r="CV235" s="2122"/>
      <c r="CW235" s="2122"/>
      <c r="CX235" s="2122"/>
      <c r="CY235" s="2122"/>
      <c r="CZ235" s="2122"/>
    </row>
    <row r="236" s="399" customFormat="true" ht="15" customHeight="true" x14ac:dyDescent="0.2">
      <c r="A236" s="1570"/>
      <c r="B236" s="1748"/>
      <c r="C236" s="1707"/>
      <c r="D236" s="1708"/>
      <c r="E236" s="1708"/>
      <c r="F236" s="1708"/>
      <c r="G236" s="1709"/>
      <c r="H236" s="1710"/>
      <c r="I236" s="1708"/>
      <c r="J236" s="1708"/>
      <c r="K236" s="1708"/>
      <c r="L236" s="1711"/>
      <c r="M236" s="1712"/>
      <c r="N236" s="1708"/>
      <c r="O236" s="1708"/>
      <c r="P236" s="1708"/>
      <c r="Q236" s="1709"/>
      <c r="R236" s="1710"/>
      <c r="S236" s="1708"/>
      <c r="T236" s="1708"/>
      <c r="U236" s="1708"/>
      <c r="V236" s="1708"/>
      <c r="W236" s="1708"/>
      <c r="X236" s="1708"/>
      <c r="Y236" s="1708"/>
      <c r="Z236" s="1708"/>
      <c r="AA236" s="1708"/>
      <c r="AB236" s="2220"/>
      <c r="AC236" s="615"/>
      <c r="AD236" s="615"/>
      <c r="AE236" s="615"/>
      <c r="AF236" s="615"/>
      <c r="AG236" s="615"/>
      <c r="AH236" s="615"/>
      <c r="AI236" s="615"/>
      <c r="AJ236" s="615"/>
      <c r="AK236" s="615"/>
      <c r="AL236" s="615"/>
      <c r="AM236" s="615"/>
      <c r="AN236" s="615"/>
      <c r="AO236" s="615"/>
      <c r="AP236" s="615"/>
      <c r="AQ236" s="615"/>
      <c r="AR236" s="615"/>
      <c r="AS236" s="615"/>
      <c r="AT236" s="615"/>
      <c r="AU236" s="615"/>
      <c r="AV236" s="615"/>
      <c r="AW236" s="615"/>
      <c r="AX236" s="615"/>
      <c r="AY236" s="615"/>
      <c r="AZ236" s="216"/>
      <c r="BA236" s="2698"/>
      <c r="BB236" s="161" t="s">
        <v>181</v>
      </c>
      <c r="BC236" s="345">
        <v>11744.887943000009</v>
      </c>
      <c r="BD236" s="309">
        <v>11747.491087999999</v>
      </c>
      <c r="BE236" s="309">
        <v>11752.270932000045</v>
      </c>
      <c r="BF236" s="309">
        <v>11737.908618000023</v>
      </c>
      <c r="BG236" s="346">
        <v>11746.174167000014</v>
      </c>
      <c r="BH236" s="354">
        <v>4707.7767160000076</v>
      </c>
      <c r="BI236" s="309">
        <v>4706.4427870000018</v>
      </c>
      <c r="BJ236" s="309">
        <v>4709.6468120000109</v>
      </c>
      <c r="BK236" s="309">
        <v>4715.4287929999982</v>
      </c>
      <c r="BL236" s="346">
        <v>4702.0900799999981</v>
      </c>
      <c r="BM236" s="354">
        <v>7033.2964139999876</v>
      </c>
      <c r="BN236" s="309">
        <v>7040.1585459999897</v>
      </c>
      <c r="BO236" s="309">
        <v>7035.0554690000108</v>
      </c>
      <c r="BP236" s="309">
        <v>7040.7087449999999</v>
      </c>
      <c r="BQ236" s="346">
        <v>7038.1283859999994</v>
      </c>
      <c r="BR236" s="354">
        <v>20938.771064999997</v>
      </c>
      <c r="BS236" s="309">
        <v>8953.5562169999866</v>
      </c>
      <c r="BT236" s="309">
        <v>1916.3394810000043</v>
      </c>
      <c r="BU236" s="309">
        <v>4038.5002009999907</v>
      </c>
      <c r="BV236" s="309">
        <v>2382.917876999999</v>
      </c>
      <c r="BW236" s="309">
        <v>2004.7136949999967</v>
      </c>
      <c r="BX236" s="309">
        <v>5908.7475889999923</v>
      </c>
      <c r="BY236" s="310">
        <v>2224.1907190000097</v>
      </c>
      <c r="BZ236" s="310">
        <v>2850.261575999999</v>
      </c>
      <c r="CA236" s="310">
        <v>4479.5790520000073</v>
      </c>
      <c r="CB236" s="310">
        <v>3031.1552759999972</v>
      </c>
      <c r="CC236" s="2122"/>
      <c r="CD236" s="2122"/>
      <c r="CE236" s="2122"/>
      <c r="CF236" s="2122"/>
      <c r="CG236" s="2122"/>
      <c r="CH236" s="2122"/>
      <c r="CI236" s="2122"/>
      <c r="CJ236" s="2122"/>
      <c r="CK236" s="2122"/>
      <c r="CL236" s="2122"/>
      <c r="CM236" s="2122"/>
      <c r="CN236" s="2122"/>
      <c r="CO236" s="2122"/>
      <c r="CP236" s="2122"/>
      <c r="CQ236" s="2122"/>
      <c r="CR236" s="2122"/>
      <c r="CS236" s="2122"/>
      <c r="CT236" s="2122"/>
      <c r="CU236" s="2122"/>
      <c r="CV236" s="2122"/>
      <c r="CW236" s="2122"/>
      <c r="CX236" s="2122"/>
      <c r="CY236" s="2122"/>
      <c r="CZ236" s="2122"/>
    </row>
    <row r="237" s="399" customFormat="true" ht="15" customHeight="true" x14ac:dyDescent="0.2">
      <c r="A237" s="1570"/>
      <c r="B237" s="1748"/>
      <c r="C237" s="1707"/>
      <c r="D237" s="1708"/>
      <c r="E237" s="1708"/>
      <c r="F237" s="1708"/>
      <c r="G237" s="1709"/>
      <c r="H237" s="1710"/>
      <c r="I237" s="1708"/>
      <c r="J237" s="1708"/>
      <c r="K237" s="1708"/>
      <c r="L237" s="1711"/>
      <c r="M237" s="1712"/>
      <c r="N237" s="1708"/>
      <c r="O237" s="1708"/>
      <c r="P237" s="1708"/>
      <c r="Q237" s="1709"/>
      <c r="R237" s="1710"/>
      <c r="S237" s="1708"/>
      <c r="T237" s="1708"/>
      <c r="U237" s="1708"/>
      <c r="V237" s="1708"/>
      <c r="W237" s="1708"/>
      <c r="X237" s="1708"/>
      <c r="Y237" s="1708"/>
      <c r="Z237" s="1708"/>
      <c r="AA237" s="1708"/>
      <c r="AB237" s="2220"/>
      <c r="AC237" s="615"/>
      <c r="AD237" s="615"/>
      <c r="AE237" s="615"/>
      <c r="AF237" s="615"/>
      <c r="AG237" s="615"/>
      <c r="AH237" s="615"/>
      <c r="AI237" s="615"/>
      <c r="AJ237" s="615"/>
      <c r="AK237" s="615"/>
      <c r="AL237" s="615"/>
      <c r="AM237" s="615"/>
      <c r="AN237" s="615"/>
      <c r="AO237" s="615"/>
      <c r="AP237" s="615"/>
      <c r="AQ237" s="615"/>
      <c r="AR237" s="615"/>
      <c r="AS237" s="615"/>
      <c r="AT237" s="615"/>
      <c r="AU237" s="615"/>
      <c r="AV237" s="615"/>
      <c r="AW237" s="615"/>
      <c r="AX237" s="615"/>
      <c r="AY237" s="615"/>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2122"/>
      <c r="CD237" s="2122"/>
      <c r="CE237" s="2122"/>
      <c r="CF237" s="2122"/>
      <c r="CG237" s="2122"/>
      <c r="CH237" s="2122"/>
      <c r="CI237" s="2122"/>
      <c r="CJ237" s="2122"/>
      <c r="CK237" s="2122"/>
      <c r="CL237" s="2122"/>
      <c r="CM237" s="2122"/>
      <c r="CN237" s="2122"/>
      <c r="CO237" s="2122"/>
      <c r="CP237" s="2122"/>
      <c r="CQ237" s="2122"/>
      <c r="CR237" s="2122"/>
      <c r="CS237" s="2122"/>
      <c r="CT237" s="2122"/>
      <c r="CU237" s="2122"/>
      <c r="CV237" s="2122"/>
      <c r="CW237" s="2122"/>
      <c r="CX237" s="2122"/>
      <c r="CY237" s="2122"/>
      <c r="CZ237" s="2122"/>
    </row>
    <row r="238" s="399" customFormat="true" ht="15" customHeight="true" x14ac:dyDescent="0.2">
      <c r="A238" s="1570"/>
      <c r="B238" s="1748"/>
      <c r="C238" s="1707"/>
      <c r="D238" s="1708"/>
      <c r="E238" s="1708"/>
      <c r="F238" s="1708"/>
      <c r="G238" s="1709"/>
      <c r="H238" s="1710"/>
      <c r="I238" s="1708"/>
      <c r="J238" s="1708"/>
      <c r="K238" s="1708"/>
      <c r="L238" s="1711"/>
      <c r="M238" s="1712"/>
      <c r="N238" s="1708"/>
      <c r="O238" s="1708"/>
      <c r="P238" s="1708"/>
      <c r="Q238" s="1709"/>
      <c r="R238" s="1710"/>
      <c r="S238" s="1708"/>
      <c r="T238" s="1708"/>
      <c r="U238" s="1708"/>
      <c r="V238" s="1708"/>
      <c r="W238" s="1708"/>
      <c r="X238" s="1708"/>
      <c r="Y238" s="1708"/>
      <c r="Z238" s="1708"/>
      <c r="AA238" s="1708"/>
      <c r="AB238" s="2220"/>
      <c r="AC238" s="615"/>
      <c r="AD238" s="615"/>
      <c r="AE238" s="615"/>
      <c r="AF238" s="615"/>
      <c r="AG238" s="615"/>
      <c r="AH238" s="615"/>
      <c r="AI238" s="615"/>
      <c r="AJ238" s="615"/>
      <c r="AK238" s="615"/>
      <c r="AL238" s="615"/>
      <c r="AM238" s="615"/>
      <c r="AN238" s="615"/>
      <c r="AO238" s="615"/>
      <c r="AP238" s="615"/>
      <c r="AQ238" s="615"/>
      <c r="AR238" s="615"/>
      <c r="AS238" s="615"/>
      <c r="AT238" s="615"/>
      <c r="AU238" s="615"/>
      <c r="AV238" s="615"/>
      <c r="AW238" s="615"/>
      <c r="AX238" s="615"/>
      <c r="AY238" s="615"/>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2122"/>
      <c r="CD238" s="2122"/>
      <c r="CE238" s="2122"/>
      <c r="CF238" s="2122"/>
      <c r="CG238" s="2122"/>
      <c r="CH238" s="2122"/>
      <c r="CI238" s="2122"/>
      <c r="CJ238" s="2122"/>
      <c r="CK238" s="2122"/>
      <c r="CL238" s="2122"/>
      <c r="CM238" s="2122"/>
      <c r="CN238" s="2122"/>
      <c r="CO238" s="2122"/>
      <c r="CP238" s="2122"/>
      <c r="CQ238" s="2122"/>
      <c r="CR238" s="2122"/>
      <c r="CS238" s="2122"/>
      <c r="CT238" s="2122"/>
      <c r="CU238" s="2122"/>
      <c r="CV238" s="2122"/>
      <c r="CW238" s="2122"/>
      <c r="CX238" s="2122"/>
      <c r="CY238" s="2122"/>
      <c r="CZ238" s="2122"/>
    </row>
    <row r="239" s="399" customFormat="true" ht="15" customHeight="true" x14ac:dyDescent="0.2">
      <c r="A239" s="1570"/>
      <c r="B239" s="1748"/>
      <c r="C239" s="1707"/>
      <c r="D239" s="1708"/>
      <c r="E239" s="1708"/>
      <c r="F239" s="1708"/>
      <c r="G239" s="1709"/>
      <c r="H239" s="1710"/>
      <c r="I239" s="1708"/>
      <c r="J239" s="1708"/>
      <c r="K239" s="1708"/>
      <c r="L239" s="1711"/>
      <c r="M239" s="1712"/>
      <c r="N239" s="1708"/>
      <c r="O239" s="1708"/>
      <c r="P239" s="1708"/>
      <c r="Q239" s="1709"/>
      <c r="R239" s="1710"/>
      <c r="S239" s="1708"/>
      <c r="T239" s="1708"/>
      <c r="U239" s="1708"/>
      <c r="V239" s="1708"/>
      <c r="W239" s="1708"/>
      <c r="X239" s="1708"/>
      <c r="Y239" s="1708"/>
      <c r="Z239" s="1708"/>
      <c r="AA239" s="1708"/>
      <c r="AB239" s="2220"/>
      <c r="AC239" s="615"/>
      <c r="AD239" s="615"/>
      <c r="AE239" s="615"/>
      <c r="AF239" s="615"/>
      <c r="AG239" s="615"/>
      <c r="AH239" s="615"/>
      <c r="AI239" s="615"/>
      <c r="AJ239" s="615"/>
      <c r="AK239" s="615"/>
      <c r="AL239" s="615"/>
      <c r="AM239" s="615"/>
      <c r="AN239" s="615"/>
      <c r="AO239" s="615"/>
      <c r="AP239" s="615"/>
      <c r="AQ239" s="615"/>
      <c r="AR239" s="615"/>
      <c r="AS239" s="615"/>
      <c r="AT239" s="615"/>
      <c r="AU239" s="615"/>
      <c r="AV239" s="615"/>
      <c r="AW239" s="615"/>
      <c r="AX239" s="615"/>
      <c r="AY239" s="615"/>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2122"/>
      <c r="CD239" s="2122"/>
      <c r="CE239" s="2122"/>
      <c r="CF239" s="2122"/>
      <c r="CG239" s="2122"/>
      <c r="CH239" s="2122"/>
      <c r="CI239" s="2122"/>
      <c r="CJ239" s="2122"/>
      <c r="CK239" s="2122"/>
      <c r="CL239" s="2122"/>
      <c r="CM239" s="2122"/>
      <c r="CN239" s="2122"/>
      <c r="CO239" s="2122"/>
      <c r="CP239" s="2122"/>
      <c r="CQ239" s="2122"/>
      <c r="CR239" s="2122"/>
      <c r="CS239" s="2122"/>
      <c r="CT239" s="2122"/>
      <c r="CU239" s="2122"/>
      <c r="CV239" s="2122"/>
      <c r="CW239" s="2122"/>
      <c r="CX239" s="2122"/>
      <c r="CY239" s="2122"/>
      <c r="CZ239" s="2122"/>
    </row>
    <row r="240" s="399" customFormat="true" ht="15" customHeight="true" x14ac:dyDescent="0.2">
      <c r="A240" s="1570"/>
      <c r="B240" s="1574"/>
      <c r="C240" s="1707"/>
      <c r="D240" s="1708"/>
      <c r="E240" s="1708"/>
      <c r="F240" s="1708"/>
      <c r="G240" s="1709"/>
      <c r="H240" s="1710"/>
      <c r="I240" s="1708"/>
      <c r="J240" s="1708"/>
      <c r="K240" s="1708"/>
      <c r="L240" s="1711"/>
      <c r="M240" s="1712"/>
      <c r="N240" s="1708"/>
      <c r="O240" s="1708"/>
      <c r="P240" s="1708"/>
      <c r="Q240" s="1709"/>
      <c r="R240" s="1710"/>
      <c r="S240" s="1708"/>
      <c r="T240" s="1708"/>
      <c r="U240" s="1708"/>
      <c r="V240" s="1708"/>
      <c r="W240" s="1708"/>
      <c r="X240" s="1708"/>
      <c r="Y240" s="1708"/>
      <c r="Z240" s="1708"/>
      <c r="AA240" s="1708"/>
      <c r="AB240" s="2220"/>
      <c r="AC240" s="615"/>
      <c r="AD240" s="615"/>
      <c r="AE240" s="615"/>
      <c r="AF240" s="615"/>
      <c r="AG240" s="615"/>
      <c r="AH240" s="615"/>
      <c r="AI240" s="615"/>
      <c r="AJ240" s="615"/>
      <c r="AK240" s="615"/>
      <c r="AL240" s="615"/>
      <c r="AM240" s="615"/>
      <c r="AN240" s="615"/>
      <c r="AO240" s="615"/>
      <c r="AP240" s="615"/>
      <c r="AQ240" s="615"/>
      <c r="AR240" s="615"/>
      <c r="AS240" s="615"/>
      <c r="AT240" s="615"/>
      <c r="AU240" s="615"/>
      <c r="AV240" s="615"/>
      <c r="AW240" s="615"/>
      <c r="AX240" s="615"/>
      <c r="AY240" s="615"/>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2122"/>
      <c r="CD240" s="2122"/>
      <c r="CE240" s="2122"/>
      <c r="CF240" s="2122"/>
      <c r="CG240" s="2122"/>
      <c r="CH240" s="2122"/>
      <c r="CI240" s="2122"/>
      <c r="CJ240" s="2122"/>
      <c r="CK240" s="2122"/>
      <c r="CL240" s="2122"/>
      <c r="CM240" s="2122"/>
      <c r="CN240" s="2122"/>
      <c r="CO240" s="2122"/>
      <c r="CP240" s="2122"/>
      <c r="CQ240" s="2122"/>
      <c r="CR240" s="2122"/>
      <c r="CS240" s="2122"/>
      <c r="CT240" s="2122"/>
      <c r="CU240" s="2122"/>
      <c r="CV240" s="2122"/>
      <c r="CW240" s="2122"/>
      <c r="CX240" s="2122"/>
      <c r="CY240" s="2122"/>
      <c r="CZ240" s="2122"/>
    </row>
    <row r="241" s="399" customFormat="true" ht="15" customHeight="true" x14ac:dyDescent="0.2">
      <c r="A241" s="1571"/>
      <c r="B241" s="1749"/>
      <c r="C241" s="1713"/>
      <c r="D241" s="1714"/>
      <c r="E241" s="1714"/>
      <c r="F241" s="1714"/>
      <c r="G241" s="1715"/>
      <c r="H241" s="1716"/>
      <c r="I241" s="1714"/>
      <c r="J241" s="1714"/>
      <c r="K241" s="1714"/>
      <c r="L241" s="1717"/>
      <c r="M241" s="1718"/>
      <c r="N241" s="1714"/>
      <c r="O241" s="1714"/>
      <c r="P241" s="1714"/>
      <c r="Q241" s="1715"/>
      <c r="R241" s="1716"/>
      <c r="S241" s="1714"/>
      <c r="T241" s="1714"/>
      <c r="U241" s="1714"/>
      <c r="V241" s="1714"/>
      <c r="W241" s="1714"/>
      <c r="X241" s="1714"/>
      <c r="Y241" s="1714"/>
      <c r="Z241" s="1714"/>
      <c r="AA241" s="1714"/>
      <c r="AB241" s="2221"/>
      <c r="AC241" s="615"/>
      <c r="AD241" s="615"/>
      <c r="AE241" s="615"/>
      <c r="AF241" s="615"/>
      <c r="AG241" s="615"/>
      <c r="AH241" s="615"/>
      <c r="AI241" s="615"/>
      <c r="AJ241" s="615"/>
      <c r="AK241" s="615"/>
      <c r="AL241" s="615"/>
      <c r="AM241" s="615"/>
      <c r="AN241" s="615"/>
      <c r="AO241" s="615"/>
      <c r="AP241" s="615"/>
      <c r="AQ241" s="615"/>
      <c r="AR241" s="615"/>
      <c r="AS241" s="615"/>
      <c r="AT241" s="615"/>
      <c r="AU241" s="615"/>
      <c r="AV241" s="615"/>
      <c r="AW241" s="615"/>
      <c r="AX241" s="615"/>
      <c r="AY241" s="615"/>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2122"/>
      <c r="CD241" s="2122"/>
      <c r="CE241" s="2122"/>
      <c r="CF241" s="2122"/>
      <c r="CG241" s="2122"/>
      <c r="CH241" s="2122"/>
      <c r="CI241" s="2122"/>
      <c r="CJ241" s="2122"/>
      <c r="CK241" s="2122"/>
      <c r="CL241" s="2122"/>
      <c r="CM241" s="2122"/>
      <c r="CN241" s="2122"/>
      <c r="CO241" s="2122"/>
      <c r="CP241" s="2122"/>
      <c r="CQ241" s="2122"/>
      <c r="CR241" s="2122"/>
      <c r="CS241" s="2122"/>
      <c r="CT241" s="2122"/>
      <c r="CU241" s="2122"/>
      <c r="CV241" s="2122"/>
      <c r="CW241" s="2122"/>
      <c r="CX241" s="2122"/>
      <c r="CY241" s="2122"/>
      <c r="CZ241" s="2122"/>
    </row>
    <row r="242" s="399" customFormat="true" ht="15" customHeight="true" x14ac:dyDescent="0.2">
      <c r="A242" s="719"/>
      <c r="B242" s="842"/>
      <c r="C242" s="926"/>
      <c r="D242" s="888"/>
      <c r="E242" s="888"/>
      <c r="F242" s="888"/>
      <c r="G242" s="889"/>
      <c r="H242" s="927"/>
      <c r="I242" s="888"/>
      <c r="J242" s="888"/>
      <c r="K242" s="888"/>
      <c r="L242" s="928"/>
      <c r="M242" s="926"/>
      <c r="N242" s="888"/>
      <c r="O242" s="888"/>
      <c r="P242" s="888"/>
      <c r="Q242" s="889"/>
      <c r="R242" s="927"/>
      <c r="S242" s="888"/>
      <c r="T242" s="888"/>
      <c r="U242" s="888"/>
      <c r="V242" s="888"/>
      <c r="W242" s="888"/>
      <c r="X242" s="888"/>
      <c r="Y242" s="888"/>
      <c r="Z242" s="888"/>
      <c r="AA242" s="888"/>
      <c r="AB242" s="928"/>
      <c r="AC242" s="615"/>
      <c r="AD242" s="615"/>
      <c r="AE242" s="615"/>
      <c r="AF242" s="615"/>
      <c r="AG242" s="615"/>
      <c r="AH242" s="615"/>
      <c r="AI242" s="615"/>
      <c r="AJ242" s="615"/>
      <c r="AK242" s="615"/>
      <c r="AL242" s="615"/>
      <c r="AM242" s="615"/>
      <c r="AN242" s="615"/>
      <c r="AO242" s="615"/>
      <c r="AP242" s="615"/>
      <c r="AQ242" s="615"/>
      <c r="AR242" s="615"/>
      <c r="AS242" s="615"/>
      <c r="AT242" s="615"/>
      <c r="AU242" s="615"/>
      <c r="AV242" s="615"/>
      <c r="AW242" s="615"/>
      <c r="AX242" s="615"/>
      <c r="AY242" s="615"/>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2122"/>
      <c r="CD242" s="2122"/>
      <c r="CE242" s="2122"/>
      <c r="CF242" s="2122"/>
      <c r="CG242" s="2122"/>
      <c r="CH242" s="2122"/>
      <c r="CI242" s="2122"/>
      <c r="CJ242" s="2122"/>
      <c r="CK242" s="2122"/>
      <c r="CL242" s="2122"/>
      <c r="CM242" s="2122"/>
      <c r="CN242" s="2122"/>
      <c r="CO242" s="2122"/>
      <c r="CP242" s="2122"/>
      <c r="CQ242" s="2122"/>
      <c r="CR242" s="2122"/>
      <c r="CS242" s="2122"/>
      <c r="CT242" s="2122"/>
      <c r="CU242" s="2122"/>
      <c r="CV242" s="2122"/>
      <c r="CW242" s="2122"/>
      <c r="CX242" s="2122"/>
      <c r="CY242" s="2122"/>
      <c r="CZ242" s="2122"/>
    </row>
    <row r="243" s="399" customFormat="true" ht="15" customHeight="true" x14ac:dyDescent="0.2">
      <c r="A243" s="719"/>
      <c r="B243" s="842"/>
      <c r="C243" s="926"/>
      <c r="D243" s="888"/>
      <c r="E243" s="888"/>
      <c r="F243" s="888"/>
      <c r="G243" s="889"/>
      <c r="H243" s="927"/>
      <c r="I243" s="888"/>
      <c r="J243" s="888"/>
      <c r="K243" s="888"/>
      <c r="L243" s="928"/>
      <c r="M243" s="926"/>
      <c r="N243" s="888"/>
      <c r="O243" s="888"/>
      <c r="P243" s="888"/>
      <c r="Q243" s="889"/>
      <c r="R243" s="927"/>
      <c r="S243" s="888"/>
      <c r="T243" s="888"/>
      <c r="U243" s="888"/>
      <c r="V243" s="888"/>
      <c r="W243" s="888"/>
      <c r="X243" s="888"/>
      <c r="Y243" s="888"/>
      <c r="Z243" s="888"/>
      <c r="AA243" s="888"/>
      <c r="AB243" s="928"/>
      <c r="AC243" s="615"/>
      <c r="AD243" s="615"/>
      <c r="AE243" s="615"/>
      <c r="AF243" s="615"/>
      <c r="AG243" s="615"/>
      <c r="AH243" s="615"/>
      <c r="AI243" s="615"/>
      <c r="AJ243" s="615"/>
      <c r="AK243" s="615"/>
      <c r="AL243" s="615"/>
      <c r="AM243" s="615"/>
      <c r="AN243" s="615"/>
      <c r="AO243" s="615"/>
      <c r="AP243" s="615"/>
      <c r="AQ243" s="615"/>
      <c r="AR243" s="615"/>
      <c r="AS243" s="615"/>
      <c r="AT243" s="615"/>
      <c r="AU243" s="615"/>
      <c r="AV243" s="615"/>
      <c r="AW243" s="615"/>
      <c r="AX243" s="615"/>
      <c r="AY243" s="615"/>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2122"/>
      <c r="CD243" s="2122"/>
      <c r="CE243" s="2122"/>
      <c r="CF243" s="2122"/>
      <c r="CG243" s="2122"/>
      <c r="CH243" s="2122"/>
      <c r="CI243" s="2122"/>
      <c r="CJ243" s="2122"/>
      <c r="CK243" s="2122"/>
      <c r="CL243" s="2122"/>
      <c r="CM243" s="2122"/>
      <c r="CN243" s="2122"/>
      <c r="CO243" s="2122"/>
      <c r="CP243" s="2122"/>
      <c r="CQ243" s="2122"/>
      <c r="CR243" s="2122"/>
      <c r="CS243" s="2122"/>
      <c r="CT243" s="2122"/>
      <c r="CU243" s="2122"/>
      <c r="CV243" s="2122"/>
      <c r="CW243" s="2122"/>
      <c r="CX243" s="2122"/>
      <c r="CY243" s="2122"/>
      <c r="CZ243" s="2122"/>
    </row>
    <row r="244" s="399" customFormat="true" ht="15" customHeight="true" x14ac:dyDescent="0.2">
      <c r="A244" s="719"/>
      <c r="B244" s="842"/>
      <c r="C244" s="926"/>
      <c r="D244" s="888"/>
      <c r="E244" s="888"/>
      <c r="F244" s="888"/>
      <c r="G244" s="889"/>
      <c r="H244" s="927"/>
      <c r="I244" s="888"/>
      <c r="J244" s="888"/>
      <c r="K244" s="888"/>
      <c r="L244" s="928"/>
      <c r="M244" s="926"/>
      <c r="N244" s="888"/>
      <c r="O244" s="888"/>
      <c r="P244" s="888"/>
      <c r="Q244" s="889"/>
      <c r="R244" s="927"/>
      <c r="S244" s="888"/>
      <c r="T244" s="888"/>
      <c r="U244" s="888"/>
      <c r="V244" s="888"/>
      <c r="W244" s="888"/>
      <c r="X244" s="888"/>
      <c r="Y244" s="888"/>
      <c r="Z244" s="888"/>
      <c r="AA244" s="888"/>
      <c r="AB244" s="928"/>
      <c r="AC244" s="615"/>
      <c r="AD244" s="615"/>
      <c r="AE244" s="615"/>
      <c r="AF244" s="615"/>
      <c r="AG244" s="615"/>
      <c r="AH244" s="615"/>
      <c r="AI244" s="615"/>
      <c r="AJ244" s="615"/>
      <c r="AK244" s="615"/>
      <c r="AL244" s="615"/>
      <c r="AM244" s="615"/>
      <c r="AN244" s="615"/>
      <c r="AO244" s="615"/>
      <c r="AP244" s="615"/>
      <c r="AQ244" s="615"/>
      <c r="AR244" s="615"/>
      <c r="AS244" s="615"/>
      <c r="AT244" s="615"/>
      <c r="AU244" s="615"/>
      <c r="AV244" s="615"/>
      <c r="AW244" s="615"/>
      <c r="AX244" s="615"/>
      <c r="AY244" s="615"/>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2122"/>
      <c r="CD244" s="2122"/>
      <c r="CE244" s="2122"/>
      <c r="CF244" s="2122"/>
      <c r="CG244" s="2122"/>
      <c r="CH244" s="2122"/>
      <c r="CI244" s="2122"/>
      <c r="CJ244" s="2122"/>
      <c r="CK244" s="2122"/>
      <c r="CL244" s="2122"/>
      <c r="CM244" s="2122"/>
      <c r="CN244" s="2122"/>
      <c r="CO244" s="2122"/>
      <c r="CP244" s="2122"/>
      <c r="CQ244" s="2122"/>
      <c r="CR244" s="2122"/>
      <c r="CS244" s="2122"/>
      <c r="CT244" s="2122"/>
      <c r="CU244" s="2122"/>
      <c r="CV244" s="2122"/>
      <c r="CW244" s="2122"/>
      <c r="CX244" s="2122"/>
      <c r="CY244" s="2122"/>
      <c r="CZ244" s="2122"/>
    </row>
    <row r="245" s="399" customFormat="true" ht="15" customHeight="true" x14ac:dyDescent="0.2">
      <c r="A245" s="719"/>
      <c r="B245" s="842"/>
      <c r="C245" s="926"/>
      <c r="D245" s="888"/>
      <c r="E245" s="888"/>
      <c r="F245" s="888"/>
      <c r="G245" s="889"/>
      <c r="H245" s="927"/>
      <c r="I245" s="888"/>
      <c r="J245" s="888"/>
      <c r="K245" s="888"/>
      <c r="L245" s="928"/>
      <c r="M245" s="926"/>
      <c r="N245" s="888"/>
      <c r="O245" s="888"/>
      <c r="P245" s="888"/>
      <c r="Q245" s="889"/>
      <c r="R245" s="927"/>
      <c r="S245" s="888"/>
      <c r="T245" s="888"/>
      <c r="U245" s="888"/>
      <c r="V245" s="888"/>
      <c r="W245" s="888"/>
      <c r="X245" s="888"/>
      <c r="Y245" s="888"/>
      <c r="Z245" s="888"/>
      <c r="AA245" s="888"/>
      <c r="AB245" s="928"/>
      <c r="AC245" s="615"/>
      <c r="AD245" s="615"/>
      <c r="AE245" s="615"/>
      <c r="AF245" s="615"/>
      <c r="AG245" s="615"/>
      <c r="AH245" s="615"/>
      <c r="AI245" s="615"/>
      <c r="AJ245" s="615"/>
      <c r="AK245" s="615"/>
      <c r="AL245" s="615"/>
      <c r="AM245" s="615"/>
      <c r="AN245" s="615"/>
      <c r="AO245" s="615"/>
      <c r="AP245" s="615"/>
      <c r="AQ245" s="615"/>
      <c r="AR245" s="615"/>
      <c r="AS245" s="615"/>
      <c r="AT245" s="615"/>
      <c r="AU245" s="615"/>
      <c r="AV245" s="615"/>
      <c r="AW245" s="615"/>
      <c r="AX245" s="615"/>
      <c r="AY245" s="615"/>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2122"/>
      <c r="CD245" s="2122"/>
      <c r="CE245" s="2122"/>
      <c r="CF245" s="2122"/>
      <c r="CG245" s="2122"/>
      <c r="CH245" s="2122"/>
      <c r="CI245" s="2122"/>
      <c r="CJ245" s="2122"/>
      <c r="CK245" s="2122"/>
      <c r="CL245" s="2122"/>
      <c r="CM245" s="2122"/>
      <c r="CN245" s="2122"/>
      <c r="CO245" s="2122"/>
      <c r="CP245" s="2122"/>
      <c r="CQ245" s="2122"/>
      <c r="CR245" s="2122"/>
      <c r="CS245" s="2122"/>
      <c r="CT245" s="2122"/>
      <c r="CU245" s="2122"/>
      <c r="CV245" s="2122"/>
      <c r="CW245" s="2122"/>
      <c r="CX245" s="2122"/>
      <c r="CY245" s="2122"/>
      <c r="CZ245" s="2122"/>
    </row>
    <row r="246" s="399" customFormat="true" ht="15" customHeight="true" x14ac:dyDescent="0.2">
      <c r="A246" s="719"/>
      <c r="B246" s="842"/>
      <c r="C246" s="926"/>
      <c r="D246" s="888"/>
      <c r="E246" s="888"/>
      <c r="F246" s="888"/>
      <c r="G246" s="889"/>
      <c r="H246" s="927"/>
      <c r="I246" s="888"/>
      <c r="J246" s="888"/>
      <c r="K246" s="888"/>
      <c r="L246" s="928"/>
      <c r="M246" s="926"/>
      <c r="N246" s="888"/>
      <c r="O246" s="888"/>
      <c r="P246" s="888"/>
      <c r="Q246" s="889"/>
      <c r="R246" s="927"/>
      <c r="S246" s="888"/>
      <c r="T246" s="888"/>
      <c r="U246" s="888"/>
      <c r="V246" s="888"/>
      <c r="W246" s="888"/>
      <c r="X246" s="888"/>
      <c r="Y246" s="888"/>
      <c r="Z246" s="888"/>
      <c r="AA246" s="888"/>
      <c r="AB246" s="928"/>
      <c r="AC246" s="615"/>
      <c r="AD246" s="615"/>
      <c r="AE246" s="615"/>
      <c r="AF246" s="615"/>
      <c r="AG246" s="615"/>
      <c r="AH246" s="615"/>
      <c r="AI246" s="615"/>
      <c r="AJ246" s="615"/>
      <c r="AK246" s="615"/>
      <c r="AL246" s="615"/>
      <c r="AM246" s="615"/>
      <c r="AN246" s="615"/>
      <c r="AO246" s="615"/>
      <c r="AP246" s="615"/>
      <c r="AQ246" s="615"/>
      <c r="AR246" s="615"/>
      <c r="AS246" s="615"/>
      <c r="AT246" s="615"/>
      <c r="AU246" s="615"/>
      <c r="AV246" s="615"/>
      <c r="AW246" s="615"/>
      <c r="AX246" s="615"/>
      <c r="AY246" s="615"/>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2122"/>
      <c r="CD246" s="2122"/>
      <c r="CE246" s="2122"/>
      <c r="CF246" s="2122"/>
      <c r="CG246" s="2122"/>
      <c r="CH246" s="2122"/>
      <c r="CI246" s="2122"/>
      <c r="CJ246" s="2122"/>
      <c r="CK246" s="2122"/>
      <c r="CL246" s="2122"/>
      <c r="CM246" s="2122"/>
      <c r="CN246" s="2122"/>
      <c r="CO246" s="2122"/>
      <c r="CP246" s="2122"/>
      <c r="CQ246" s="2122"/>
      <c r="CR246" s="2122"/>
      <c r="CS246" s="2122"/>
      <c r="CT246" s="2122"/>
      <c r="CU246" s="2122"/>
      <c r="CV246" s="2122"/>
      <c r="CW246" s="2122"/>
      <c r="CX246" s="2122"/>
      <c r="CY246" s="2122"/>
      <c r="CZ246" s="2122"/>
    </row>
    <row r="247" s="399" customFormat="true" ht="15" customHeight="true" x14ac:dyDescent="0.2">
      <c r="A247" s="719"/>
      <c r="B247" s="842"/>
      <c r="C247" s="926"/>
      <c r="D247" s="888"/>
      <c r="E247" s="888"/>
      <c r="F247" s="888"/>
      <c r="G247" s="889"/>
      <c r="H247" s="927"/>
      <c r="I247" s="888"/>
      <c r="J247" s="888"/>
      <c r="K247" s="888"/>
      <c r="L247" s="928"/>
      <c r="M247" s="926"/>
      <c r="N247" s="888"/>
      <c r="O247" s="888"/>
      <c r="P247" s="888"/>
      <c r="Q247" s="889"/>
      <c r="R247" s="927"/>
      <c r="S247" s="888"/>
      <c r="T247" s="888"/>
      <c r="U247" s="888"/>
      <c r="V247" s="888"/>
      <c r="W247" s="888"/>
      <c r="X247" s="888"/>
      <c r="Y247" s="888"/>
      <c r="Z247" s="888"/>
      <c r="AA247" s="888"/>
      <c r="AB247" s="928"/>
      <c r="AC247" s="615"/>
      <c r="AD247" s="615"/>
      <c r="AE247" s="615"/>
      <c r="AF247" s="615"/>
      <c r="AG247" s="615"/>
      <c r="AH247" s="615"/>
      <c r="AI247" s="615"/>
      <c r="AJ247" s="615"/>
      <c r="AK247" s="615"/>
      <c r="AL247" s="615"/>
      <c r="AM247" s="615"/>
      <c r="AN247" s="615"/>
      <c r="AO247" s="615"/>
      <c r="AP247" s="615"/>
      <c r="AQ247" s="615"/>
      <c r="AR247" s="615"/>
      <c r="AS247" s="615"/>
      <c r="AT247" s="615"/>
      <c r="AU247" s="615"/>
      <c r="AV247" s="615"/>
      <c r="AW247" s="615"/>
      <c r="AX247" s="615"/>
      <c r="AY247" s="615"/>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2122"/>
      <c r="CD247" s="2122"/>
      <c r="CE247" s="2122"/>
      <c r="CF247" s="2122"/>
      <c r="CG247" s="2122"/>
      <c r="CH247" s="2122"/>
      <c r="CI247" s="2122"/>
      <c r="CJ247" s="2122"/>
      <c r="CK247" s="2122"/>
      <c r="CL247" s="2122"/>
      <c r="CM247" s="2122"/>
      <c r="CN247" s="2122"/>
      <c r="CO247" s="2122"/>
      <c r="CP247" s="2122"/>
      <c r="CQ247" s="2122"/>
      <c r="CR247" s="2122"/>
      <c r="CS247" s="2122"/>
      <c r="CT247" s="2122"/>
      <c r="CU247" s="2122"/>
      <c r="CV247" s="2122"/>
      <c r="CW247" s="2122"/>
      <c r="CX247" s="2122"/>
      <c r="CY247" s="2122"/>
      <c r="CZ247" s="2122"/>
    </row>
    <row r="248" s="399" customFormat="true" ht="15" customHeight="true" x14ac:dyDescent="0.2">
      <c r="A248" s="724"/>
      <c r="B248" s="863"/>
      <c r="C248" s="1016"/>
      <c r="D248" s="939"/>
      <c r="E248" s="939"/>
      <c r="F248" s="939"/>
      <c r="G248" s="940"/>
      <c r="H248" s="1017"/>
      <c r="I248" s="939"/>
      <c r="J248" s="939"/>
      <c r="K248" s="939"/>
      <c r="L248" s="1018"/>
      <c r="M248" s="1016"/>
      <c r="N248" s="939"/>
      <c r="O248" s="939"/>
      <c r="P248" s="939"/>
      <c r="Q248" s="940"/>
      <c r="R248" s="1017"/>
      <c r="S248" s="939"/>
      <c r="T248" s="939"/>
      <c r="U248" s="939"/>
      <c r="V248" s="939"/>
      <c r="W248" s="939"/>
      <c r="X248" s="939"/>
      <c r="Y248" s="939"/>
      <c r="Z248" s="939"/>
      <c r="AA248" s="939"/>
      <c r="AB248" s="1018"/>
      <c r="AC248" s="615"/>
      <c r="AD248" s="615"/>
      <c r="AE248" s="615"/>
      <c r="AF248" s="615"/>
      <c r="AG248" s="615"/>
      <c r="AH248" s="615"/>
      <c r="AI248" s="615"/>
      <c r="AJ248" s="615"/>
      <c r="AK248" s="615"/>
      <c r="AL248" s="615"/>
      <c r="AM248" s="615"/>
      <c r="AN248" s="615"/>
      <c r="AO248" s="615"/>
      <c r="AP248" s="615"/>
      <c r="AQ248" s="615"/>
      <c r="AR248" s="615"/>
      <c r="AS248" s="615"/>
      <c r="AT248" s="615"/>
      <c r="AU248" s="615"/>
      <c r="AV248" s="615"/>
      <c r="AW248" s="615"/>
      <c r="AX248" s="615"/>
      <c r="AY248" s="615"/>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2122"/>
      <c r="CD248" s="2122"/>
      <c r="CE248" s="2122"/>
      <c r="CF248" s="2122"/>
      <c r="CG248" s="2122"/>
      <c r="CH248" s="2122"/>
      <c r="CI248" s="2122"/>
      <c r="CJ248" s="2122"/>
      <c r="CK248" s="2122"/>
      <c r="CL248" s="2122"/>
      <c r="CM248" s="2122"/>
      <c r="CN248" s="2122"/>
      <c r="CO248" s="2122"/>
      <c r="CP248" s="2122"/>
      <c r="CQ248" s="2122"/>
      <c r="CR248" s="2122"/>
      <c r="CS248" s="2122"/>
      <c r="CT248" s="2122"/>
      <c r="CU248" s="2122"/>
      <c r="CV248" s="2122"/>
      <c r="CW248" s="2122"/>
      <c r="CX248" s="2122"/>
      <c r="CY248" s="2122"/>
      <c r="CZ248" s="2122"/>
    </row>
    <row r="249" s="399" customFormat="true" ht="250.15" customHeight="true" x14ac:dyDescent="0.2">
      <c r="B249" s="398"/>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9" customFormat="true" ht="15" customHeight="true" x14ac:dyDescent="0.2">
      <c r="B259" s="398"/>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530" t="s">
        <v>114</v>
      </c>
      <c r="BD259" s="2531"/>
      <c r="BE259" s="2531"/>
      <c r="BF259" s="2531"/>
      <c r="BG259" s="2532"/>
      <c r="BH259" s="2533" t="s">
        <v>38</v>
      </c>
      <c r="BI259" s="2531"/>
      <c r="BJ259" s="2531"/>
      <c r="BK259" s="2531"/>
      <c r="BL259" s="2532"/>
      <c r="BM259" s="2533" t="s">
        <v>37</v>
      </c>
      <c r="BN259" s="2531"/>
      <c r="BO259" s="2531"/>
      <c r="BP259" s="2531"/>
      <c r="BQ259" s="2534"/>
      <c r="BR259" s="2037" t="s">
        <v>137</v>
      </c>
      <c r="BS259" s="2038"/>
      <c r="BT259" s="2038"/>
      <c r="BU259" s="2038"/>
      <c r="BV259" s="2038"/>
      <c r="BW259" s="2038"/>
      <c r="BX259" s="2038"/>
      <c r="BY259" s="2039"/>
      <c r="BZ259" s="313"/>
      <c r="CA259" s="313"/>
      <c r="CB259" s="313"/>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9" customFormat="true" ht="36" x14ac:dyDescent="0.2">
      <c r="B260" s="398"/>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331</v>
      </c>
      <c r="BS260" s="178" t="s">
        <v>332</v>
      </c>
      <c r="BT260" s="178" t="s">
        <v>333</v>
      </c>
      <c r="BU260" s="178" t="s">
        <v>334</v>
      </c>
      <c r="BV260" s="178" t="s">
        <v>335</v>
      </c>
      <c r="BW260" s="178" t="s">
        <v>336</v>
      </c>
      <c r="BX260" s="178" t="s">
        <v>337</v>
      </c>
      <c r="BY260" s="179" t="s">
        <v>338</v>
      </c>
      <c r="BZ260" s="179" t="s">
        <v>339</v>
      </c>
      <c r="CA260" s="179" t="s">
        <v>340</v>
      </c>
      <c r="CB260" s="179" t="s">
        <v>341</v>
      </c>
      <c r="CC260" s="2123"/>
      <c r="CD260" s="2123"/>
      <c r="CE260" s="2123"/>
      <c r="CF260" s="2123"/>
      <c r="CG260" s="2123"/>
      <c r="CH260" s="2123"/>
      <c r="CI260" s="2123"/>
      <c r="CJ260" s="2123"/>
      <c r="CK260" s="2123"/>
      <c r="CL260" s="2123"/>
      <c r="CM260" s="2123"/>
      <c r="CN260" s="2123"/>
      <c r="CO260" s="2123"/>
      <c r="CP260" s="2123"/>
      <c r="CQ260" s="2123"/>
      <c r="CR260" s="2123"/>
      <c r="CS260" s="2123"/>
      <c r="CT260" s="2123"/>
      <c r="CU260" s="2123"/>
      <c r="CV260" s="2123"/>
      <c r="CW260" s="2123"/>
      <c r="CX260" s="2123"/>
      <c r="CY260" s="2123"/>
      <c r="CZ260" s="2123"/>
    </row>
    <row r="261" s="399" customFormat="true" ht="15" customHeight="true" x14ac:dyDescent="0.2">
      <c r="B261" s="398"/>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535" t="s">
        <v>73</v>
      </c>
      <c r="BB261" s="294" t="s">
        <v>49</v>
      </c>
      <c r="BC261" s="1182" t="s">
        <v>35</v>
      </c>
      <c r="BD261" s="1202" t="s">
        <v>35</v>
      </c>
      <c r="BE261" s="1202" t="s">
        <v>35</v>
      </c>
      <c r="BF261" s="1202" t="s">
        <v>35</v>
      </c>
      <c r="BG261" s="1223" t="s">
        <v>35</v>
      </c>
      <c r="BH261" s="1244" t="s">
        <v>35</v>
      </c>
      <c r="BI261" s="1202" t="s">
        <v>35</v>
      </c>
      <c r="BJ261" s="1202" t="s">
        <v>35</v>
      </c>
      <c r="BK261" s="1202" t="s">
        <v>35</v>
      </c>
      <c r="BL261" s="1223" t="s">
        <v>35</v>
      </c>
      <c r="BM261" s="1244" t="s">
        <v>35</v>
      </c>
      <c r="BN261" s="1202" t="s">
        <v>35</v>
      </c>
      <c r="BO261" s="1202" t="s">
        <v>35</v>
      </c>
      <c r="BP261" s="1202" t="s">
        <v>35</v>
      </c>
      <c r="BQ261" s="1223" t="s">
        <v>35</v>
      </c>
      <c r="BR261" s="1244" t="s">
        <v>35</v>
      </c>
      <c r="BS261" s="1202" t="s">
        <v>35</v>
      </c>
      <c r="BT261" s="1202" t="s">
        <v>35</v>
      </c>
      <c r="BU261" s="1202" t="s">
        <v>35</v>
      </c>
      <c r="BV261" s="1202" t="s">
        <v>35</v>
      </c>
      <c r="BW261" s="1202" t="s">
        <v>35</v>
      </c>
      <c r="BX261" s="1202" t="s">
        <v>35</v>
      </c>
      <c r="BY261" s="1263" t="s">
        <v>35</v>
      </c>
      <c r="BZ261" s="1263" t="s">
        <v>35</v>
      </c>
      <c r="CA261" s="1263" t="s">
        <v>35</v>
      </c>
      <c r="CB261" s="1263" t="s">
        <v>35</v>
      </c>
      <c r="CC261" s="2124"/>
      <c r="CD261" s="2124"/>
      <c r="CE261" s="2124"/>
      <c r="CF261" s="2124"/>
      <c r="CG261" s="2124"/>
      <c r="CH261" s="2124"/>
      <c r="CI261" s="2124"/>
      <c r="CJ261" s="2124"/>
      <c r="CK261" s="2124"/>
      <c r="CL261" s="2124"/>
      <c r="CM261" s="2124"/>
      <c r="CN261" s="2124"/>
      <c r="CO261" s="2124"/>
      <c r="CP261" s="2124"/>
      <c r="CQ261" s="2124"/>
      <c r="CR261" s="2124"/>
      <c r="CS261" s="2124"/>
      <c r="CT261" s="2124"/>
      <c r="CU261" s="2124"/>
      <c r="CV261" s="2124"/>
      <c r="CW261" s="2124"/>
      <c r="CX261" s="2124"/>
      <c r="CY261" s="2124"/>
      <c r="CZ261" s="2124"/>
    </row>
    <row r="262" s="399" customFormat="true" ht="15" customHeight="true" x14ac:dyDescent="0.2">
      <c r="B262" s="398"/>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536"/>
      <c r="BB262" s="295" t="s">
        <v>48</v>
      </c>
      <c r="BC262" s="1183" t="s">
        <v>35</v>
      </c>
      <c r="BD262" s="1203" t="s">
        <v>35</v>
      </c>
      <c r="BE262" s="1203" t="s">
        <v>35</v>
      </c>
      <c r="BF262" s="1203" t="s">
        <v>35</v>
      </c>
      <c r="BG262" s="1224" t="s">
        <v>35</v>
      </c>
      <c r="BH262" s="1245" t="s">
        <v>35</v>
      </c>
      <c r="BI262" s="1203" t="s">
        <v>35</v>
      </c>
      <c r="BJ262" s="1203" t="s">
        <v>35</v>
      </c>
      <c r="BK262" s="1203" t="s">
        <v>35</v>
      </c>
      <c r="BL262" s="1224" t="s">
        <v>35</v>
      </c>
      <c r="BM262" s="1245" t="s">
        <v>35</v>
      </c>
      <c r="BN262" s="1203" t="s">
        <v>35</v>
      </c>
      <c r="BO262" s="1203" t="s">
        <v>35</v>
      </c>
      <c r="BP262" s="1203" t="s">
        <v>35</v>
      </c>
      <c r="BQ262" s="1224" t="s">
        <v>35</v>
      </c>
      <c r="BR262" s="1245" t="s">
        <v>35</v>
      </c>
      <c r="BS262" s="1203" t="s">
        <v>35</v>
      </c>
      <c r="BT262" s="1203" t="s">
        <v>35</v>
      </c>
      <c r="BU262" s="1203" t="s">
        <v>35</v>
      </c>
      <c r="BV262" s="1203" t="s">
        <v>35</v>
      </c>
      <c r="BW262" s="1203" t="s">
        <v>35</v>
      </c>
      <c r="BX262" s="1203" t="s">
        <v>35</v>
      </c>
      <c r="BY262" s="1264" t="s">
        <v>35</v>
      </c>
      <c r="BZ262" s="1264" t="s">
        <v>35</v>
      </c>
      <c r="CA262" s="1264" t="s">
        <v>35</v>
      </c>
      <c r="CB262" s="1264" t="s">
        <v>35</v>
      </c>
      <c r="CC262" s="2125"/>
      <c r="CD262" s="2125"/>
      <c r="CE262" s="2125"/>
      <c r="CF262" s="2125"/>
      <c r="CG262" s="2125"/>
      <c r="CH262" s="2125"/>
      <c r="CI262" s="2125"/>
      <c r="CJ262" s="2125"/>
      <c r="CK262" s="2125"/>
      <c r="CL262" s="2125"/>
      <c r="CM262" s="2125"/>
      <c r="CN262" s="2125"/>
      <c r="CO262" s="2125"/>
      <c r="CP262" s="2125"/>
      <c r="CQ262" s="2125"/>
      <c r="CR262" s="2125"/>
      <c r="CS262" s="2125"/>
      <c r="CT262" s="2125"/>
      <c r="CU262" s="2125"/>
      <c r="CV262" s="2125"/>
      <c r="CW262" s="2125"/>
      <c r="CX262" s="2125"/>
      <c r="CY262" s="2125"/>
      <c r="CZ262" s="2125"/>
    </row>
    <row r="263" s="399" customFormat="true" ht="15" customHeight="true" x14ac:dyDescent="0.2">
      <c r="B263" s="398"/>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536"/>
      <c r="BB263" s="295" t="s">
        <v>112</v>
      </c>
      <c r="BC263" s="1183" t="s">
        <v>35</v>
      </c>
      <c r="BD263" s="1203" t="s">
        <v>35</v>
      </c>
      <c r="BE263" s="1203" t="s">
        <v>35</v>
      </c>
      <c r="BF263" s="1203" t="s">
        <v>35</v>
      </c>
      <c r="BG263" s="1224" t="s">
        <v>35</v>
      </c>
      <c r="BH263" s="1245" t="s">
        <v>35</v>
      </c>
      <c r="BI263" s="1203" t="s">
        <v>35</v>
      </c>
      <c r="BJ263" s="1203" t="s">
        <v>35</v>
      </c>
      <c r="BK263" s="1203" t="s">
        <v>35</v>
      </c>
      <c r="BL263" s="1224" t="s">
        <v>35</v>
      </c>
      <c r="BM263" s="1245" t="s">
        <v>35</v>
      </c>
      <c r="BN263" s="1203" t="s">
        <v>35</v>
      </c>
      <c r="BO263" s="1203" t="s">
        <v>35</v>
      </c>
      <c r="BP263" s="1203" t="s">
        <v>35</v>
      </c>
      <c r="BQ263" s="1224" t="s">
        <v>35</v>
      </c>
      <c r="BR263" s="1245" t="s">
        <v>35</v>
      </c>
      <c r="BS263" s="1203" t="s">
        <v>35</v>
      </c>
      <c r="BT263" s="1203" t="s">
        <v>35</v>
      </c>
      <c r="BU263" s="1203" t="s">
        <v>35</v>
      </c>
      <c r="BV263" s="1203" t="s">
        <v>35</v>
      </c>
      <c r="BW263" s="1203" t="s">
        <v>35</v>
      </c>
      <c r="BX263" s="1203" t="s">
        <v>35</v>
      </c>
      <c r="BY263" s="1264" t="s">
        <v>35</v>
      </c>
      <c r="BZ263" s="1264" t="s">
        <v>35</v>
      </c>
      <c r="CA263" s="1264" t="s">
        <v>35</v>
      </c>
      <c r="CB263" s="1264" t="s">
        <v>35</v>
      </c>
      <c r="CC263" s="2125"/>
      <c r="CD263" s="2125"/>
      <c r="CE263" s="2125"/>
      <c r="CF263" s="2125"/>
      <c r="CG263" s="2125"/>
      <c r="CH263" s="2125"/>
      <c r="CI263" s="2125"/>
      <c r="CJ263" s="2125"/>
      <c r="CK263" s="2125"/>
      <c r="CL263" s="2125"/>
      <c r="CM263" s="2125"/>
      <c r="CN263" s="2125"/>
      <c r="CO263" s="2125"/>
      <c r="CP263" s="2125"/>
      <c r="CQ263" s="2125"/>
      <c r="CR263" s="2125"/>
      <c r="CS263" s="2125"/>
      <c r="CT263" s="2125"/>
      <c r="CU263" s="2125"/>
      <c r="CV263" s="2125"/>
      <c r="CW263" s="2125"/>
      <c r="CX263" s="2125"/>
      <c r="CY263" s="2125"/>
      <c r="CZ263" s="2125"/>
    </row>
    <row r="264" s="399" customFormat="true" ht="15" customHeight="true" x14ac:dyDescent="0.2">
      <c r="B264" s="398"/>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536" t="s">
        <v>74</v>
      </c>
      <c r="BB264" s="295" t="s">
        <v>88</v>
      </c>
      <c r="BC264" s="1183" t="s">
        <v>35</v>
      </c>
      <c r="BD264" s="1203" t="s">
        <v>35</v>
      </c>
      <c r="BE264" s="1203" t="s">
        <v>35</v>
      </c>
      <c r="BF264" s="1203" t="s">
        <v>35</v>
      </c>
      <c r="BG264" s="1224" t="s">
        <v>35</v>
      </c>
      <c r="BH264" s="1245" t="s">
        <v>35</v>
      </c>
      <c r="BI264" s="1203" t="s">
        <v>35</v>
      </c>
      <c r="BJ264" s="1203" t="s">
        <v>35</v>
      </c>
      <c r="BK264" s="1203" t="s">
        <v>35</v>
      </c>
      <c r="BL264" s="1224" t="s">
        <v>35</v>
      </c>
      <c r="BM264" s="1245" t="s">
        <v>35</v>
      </c>
      <c r="BN264" s="1203" t="s">
        <v>35</v>
      </c>
      <c r="BO264" s="1203" t="s">
        <v>35</v>
      </c>
      <c r="BP264" s="1203" t="s">
        <v>35</v>
      </c>
      <c r="BQ264" s="1224" t="s">
        <v>35</v>
      </c>
      <c r="BR264" s="1245" t="s">
        <v>35</v>
      </c>
      <c r="BS264" s="1203" t="s">
        <v>35</v>
      </c>
      <c r="BT264" s="1203" t="s">
        <v>35</v>
      </c>
      <c r="BU264" s="1203" t="s">
        <v>35</v>
      </c>
      <c r="BV264" s="1203" t="s">
        <v>35</v>
      </c>
      <c r="BW264" s="1203" t="s">
        <v>35</v>
      </c>
      <c r="BX264" s="1203" t="s">
        <v>35</v>
      </c>
      <c r="BY264" s="1264" t="s">
        <v>35</v>
      </c>
      <c r="BZ264" s="1264" t="s">
        <v>35</v>
      </c>
      <c r="CA264" s="1264" t="s">
        <v>35</v>
      </c>
      <c r="CB264" s="1264" t="s">
        <v>35</v>
      </c>
      <c r="CC264" s="2125"/>
      <c r="CD264" s="2125"/>
      <c r="CE264" s="2125"/>
      <c r="CF264" s="2125"/>
      <c r="CG264" s="2125"/>
      <c r="CH264" s="2125"/>
      <c r="CI264" s="2125"/>
      <c r="CJ264" s="2125"/>
      <c r="CK264" s="2125"/>
      <c r="CL264" s="2125"/>
      <c r="CM264" s="2125"/>
      <c r="CN264" s="2125"/>
      <c r="CO264" s="2125"/>
      <c r="CP264" s="2125"/>
      <c r="CQ264" s="2125"/>
      <c r="CR264" s="2125"/>
      <c r="CS264" s="2125"/>
      <c r="CT264" s="2125"/>
      <c r="CU264" s="2125"/>
      <c r="CV264" s="2125"/>
      <c r="CW264" s="2125"/>
      <c r="CX264" s="2125"/>
      <c r="CY264" s="2125"/>
      <c r="CZ264" s="2125"/>
    </row>
    <row r="265" s="399" customFormat="true" ht="15" customHeight="true" x14ac:dyDescent="0.2">
      <c r="B265" s="398"/>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536"/>
      <c r="BB265" s="295" t="s">
        <v>89</v>
      </c>
      <c r="BC265" s="1183" t="s">
        <v>35</v>
      </c>
      <c r="BD265" s="1203" t="s">
        <v>35</v>
      </c>
      <c r="BE265" s="1203" t="s">
        <v>35</v>
      </c>
      <c r="BF265" s="1203" t="s">
        <v>35</v>
      </c>
      <c r="BG265" s="1224" t="s">
        <v>35</v>
      </c>
      <c r="BH265" s="1245" t="s">
        <v>35</v>
      </c>
      <c r="BI265" s="1203" t="s">
        <v>35</v>
      </c>
      <c r="BJ265" s="1203" t="s">
        <v>35</v>
      </c>
      <c r="BK265" s="1203" t="s">
        <v>35</v>
      </c>
      <c r="BL265" s="1224" t="s">
        <v>35</v>
      </c>
      <c r="BM265" s="1245" t="s">
        <v>35</v>
      </c>
      <c r="BN265" s="1203" t="s">
        <v>35</v>
      </c>
      <c r="BO265" s="1203" t="s">
        <v>35</v>
      </c>
      <c r="BP265" s="1203" t="s">
        <v>35</v>
      </c>
      <c r="BQ265" s="1224" t="s">
        <v>35</v>
      </c>
      <c r="BR265" s="1245" t="s">
        <v>35</v>
      </c>
      <c r="BS265" s="1203" t="s">
        <v>35</v>
      </c>
      <c r="BT265" s="1203" t="s">
        <v>35</v>
      </c>
      <c r="BU265" s="1203" t="s">
        <v>35</v>
      </c>
      <c r="BV265" s="1203" t="s">
        <v>35</v>
      </c>
      <c r="BW265" s="1203" t="s">
        <v>35</v>
      </c>
      <c r="BX265" s="1203" t="s">
        <v>35</v>
      </c>
      <c r="BY265" s="1264" t="s">
        <v>35</v>
      </c>
      <c r="BZ265" s="1264" t="s">
        <v>35</v>
      </c>
      <c r="CA265" s="1264" t="s">
        <v>35</v>
      </c>
      <c r="CB265" s="1264" t="s">
        <v>35</v>
      </c>
      <c r="CC265" s="2125"/>
      <c r="CD265" s="2125"/>
      <c r="CE265" s="2125"/>
      <c r="CF265" s="2125"/>
      <c r="CG265" s="2125"/>
      <c r="CH265" s="2125"/>
      <c r="CI265" s="2125"/>
      <c r="CJ265" s="2125"/>
      <c r="CK265" s="2125"/>
      <c r="CL265" s="2125"/>
      <c r="CM265" s="2125"/>
      <c r="CN265" s="2125"/>
      <c r="CO265" s="2125"/>
      <c r="CP265" s="2125"/>
      <c r="CQ265" s="2125"/>
      <c r="CR265" s="2125"/>
      <c r="CS265" s="2125"/>
      <c r="CT265" s="2125"/>
      <c r="CU265" s="2125"/>
      <c r="CV265" s="2125"/>
      <c r="CW265" s="2125"/>
      <c r="CX265" s="2125"/>
      <c r="CY265" s="2125"/>
      <c r="CZ265" s="2125"/>
    </row>
    <row r="266" s="399" customFormat="true" ht="15" customHeight="true" x14ac:dyDescent="0.2">
      <c r="B266" s="398"/>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536"/>
      <c r="BB266" s="295" t="s">
        <v>90</v>
      </c>
      <c r="BC266" s="1183" t="s">
        <v>35</v>
      </c>
      <c r="BD266" s="1203" t="s">
        <v>35</v>
      </c>
      <c r="BE266" s="1203" t="s">
        <v>35</v>
      </c>
      <c r="BF266" s="1203" t="s">
        <v>35</v>
      </c>
      <c r="BG266" s="1224" t="s">
        <v>35</v>
      </c>
      <c r="BH266" s="1245" t="s">
        <v>35</v>
      </c>
      <c r="BI266" s="1203" t="s">
        <v>35</v>
      </c>
      <c r="BJ266" s="1203" t="s">
        <v>35</v>
      </c>
      <c r="BK266" s="1203" t="s">
        <v>35</v>
      </c>
      <c r="BL266" s="1224" t="s">
        <v>35</v>
      </c>
      <c r="BM266" s="1245" t="s">
        <v>35</v>
      </c>
      <c r="BN266" s="1203" t="s">
        <v>35</v>
      </c>
      <c r="BO266" s="1203" t="s">
        <v>35</v>
      </c>
      <c r="BP266" s="1203" t="s">
        <v>35</v>
      </c>
      <c r="BQ266" s="1224" t="s">
        <v>35</v>
      </c>
      <c r="BR266" s="1245" t="s">
        <v>35</v>
      </c>
      <c r="BS266" s="1203" t="s">
        <v>35</v>
      </c>
      <c r="BT266" s="1203" t="s">
        <v>35</v>
      </c>
      <c r="BU266" s="1203" t="s">
        <v>35</v>
      </c>
      <c r="BV266" s="1203" t="s">
        <v>35</v>
      </c>
      <c r="BW266" s="1203" t="s">
        <v>35</v>
      </c>
      <c r="BX266" s="1203" t="s">
        <v>35</v>
      </c>
      <c r="BY266" s="1264" t="s">
        <v>35</v>
      </c>
      <c r="BZ266" s="1264" t="s">
        <v>35</v>
      </c>
      <c r="CA266" s="1264" t="s">
        <v>35</v>
      </c>
      <c r="CB266" s="1264" t="s">
        <v>35</v>
      </c>
      <c r="CC266" s="2125"/>
      <c r="CD266" s="2125"/>
      <c r="CE266" s="2125"/>
      <c r="CF266" s="2125"/>
      <c r="CG266" s="2125"/>
      <c r="CH266" s="2125"/>
      <c r="CI266" s="2125"/>
      <c r="CJ266" s="2125"/>
      <c r="CK266" s="2125"/>
      <c r="CL266" s="2125"/>
      <c r="CM266" s="2125"/>
      <c r="CN266" s="2125"/>
      <c r="CO266" s="2125"/>
      <c r="CP266" s="2125"/>
      <c r="CQ266" s="2125"/>
      <c r="CR266" s="2125"/>
      <c r="CS266" s="2125"/>
      <c r="CT266" s="2125"/>
      <c r="CU266" s="2125"/>
      <c r="CV266" s="2125"/>
      <c r="CW266" s="2125"/>
      <c r="CX266" s="2125"/>
      <c r="CY266" s="2125"/>
      <c r="CZ266" s="2125"/>
    </row>
    <row r="267" s="399" customFormat="true" ht="15" customHeight="true" x14ac:dyDescent="0.2">
      <c r="B267" s="398"/>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536"/>
      <c r="BB267" s="295" t="s">
        <v>112</v>
      </c>
      <c r="BC267" s="1183" t="s">
        <v>35</v>
      </c>
      <c r="BD267" s="1203" t="s">
        <v>35</v>
      </c>
      <c r="BE267" s="1203" t="s">
        <v>35</v>
      </c>
      <c r="BF267" s="1203" t="s">
        <v>35</v>
      </c>
      <c r="BG267" s="1224" t="s">
        <v>35</v>
      </c>
      <c r="BH267" s="1245" t="s">
        <v>35</v>
      </c>
      <c r="BI267" s="1203" t="s">
        <v>35</v>
      </c>
      <c r="BJ267" s="1203" t="s">
        <v>35</v>
      </c>
      <c r="BK267" s="1203" t="s">
        <v>35</v>
      </c>
      <c r="BL267" s="1224" t="s">
        <v>35</v>
      </c>
      <c r="BM267" s="1245" t="s">
        <v>35</v>
      </c>
      <c r="BN267" s="1203" t="s">
        <v>35</v>
      </c>
      <c r="BO267" s="1203" t="s">
        <v>35</v>
      </c>
      <c r="BP267" s="1203" t="s">
        <v>35</v>
      </c>
      <c r="BQ267" s="1224" t="s">
        <v>35</v>
      </c>
      <c r="BR267" s="1245" t="s">
        <v>35</v>
      </c>
      <c r="BS267" s="1203" t="s">
        <v>35</v>
      </c>
      <c r="BT267" s="1203" t="s">
        <v>35</v>
      </c>
      <c r="BU267" s="1203" t="s">
        <v>35</v>
      </c>
      <c r="BV267" s="1203" t="s">
        <v>35</v>
      </c>
      <c r="BW267" s="1203" t="s">
        <v>35</v>
      </c>
      <c r="BX267" s="1203" t="s">
        <v>35</v>
      </c>
      <c r="BY267" s="1264" t="s">
        <v>35</v>
      </c>
      <c r="BZ267" s="1264" t="s">
        <v>35</v>
      </c>
      <c r="CA267" s="1264" t="s">
        <v>35</v>
      </c>
      <c r="CB267" s="1264" t="s">
        <v>35</v>
      </c>
      <c r="CC267" s="2125"/>
      <c r="CD267" s="2125"/>
      <c r="CE267" s="2125"/>
      <c r="CF267" s="2125"/>
      <c r="CG267" s="2125"/>
      <c r="CH267" s="2125"/>
      <c r="CI267" s="2125"/>
      <c r="CJ267" s="2125"/>
      <c r="CK267" s="2125"/>
      <c r="CL267" s="2125"/>
      <c r="CM267" s="2125"/>
      <c r="CN267" s="2125"/>
      <c r="CO267" s="2125"/>
      <c r="CP267" s="2125"/>
      <c r="CQ267" s="2125"/>
      <c r="CR267" s="2125"/>
      <c r="CS267" s="2125"/>
      <c r="CT267" s="2125"/>
      <c r="CU267" s="2125"/>
      <c r="CV267" s="2125"/>
      <c r="CW267" s="2125"/>
      <c r="CX267" s="2125"/>
      <c r="CY267" s="2125"/>
      <c r="CZ267" s="2125"/>
    </row>
    <row r="268" s="399" customFormat="true" ht="15" customHeight="true" x14ac:dyDescent="0.2">
      <c r="B268" s="398"/>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536" t="s">
        <v>115</v>
      </c>
      <c r="BB268" s="295" t="s">
        <v>88</v>
      </c>
      <c r="BC268" s="1183" t="s">
        <v>35</v>
      </c>
      <c r="BD268" s="1203" t="s">
        <v>35</v>
      </c>
      <c r="BE268" s="1203" t="s">
        <v>35</v>
      </c>
      <c r="BF268" s="1203" t="s">
        <v>35</v>
      </c>
      <c r="BG268" s="1224" t="s">
        <v>35</v>
      </c>
      <c r="BH268" s="1245" t="s">
        <v>35</v>
      </c>
      <c r="BI268" s="1203" t="s">
        <v>35</v>
      </c>
      <c r="BJ268" s="1203" t="s">
        <v>35</v>
      </c>
      <c r="BK268" s="1203" t="s">
        <v>35</v>
      </c>
      <c r="BL268" s="1224" t="s">
        <v>35</v>
      </c>
      <c r="BM268" s="1245" t="s">
        <v>35</v>
      </c>
      <c r="BN268" s="1203" t="s">
        <v>35</v>
      </c>
      <c r="BO268" s="1203" t="s">
        <v>35</v>
      </c>
      <c r="BP268" s="1203" t="s">
        <v>35</v>
      </c>
      <c r="BQ268" s="1224" t="s">
        <v>35</v>
      </c>
      <c r="BR268" s="1245" t="s">
        <v>35</v>
      </c>
      <c r="BS268" s="1203" t="s">
        <v>35</v>
      </c>
      <c r="BT268" s="1203" t="s">
        <v>35</v>
      </c>
      <c r="BU268" s="1203" t="s">
        <v>35</v>
      </c>
      <c r="BV268" s="1203" t="s">
        <v>35</v>
      </c>
      <c r="BW268" s="1203" t="s">
        <v>35</v>
      </c>
      <c r="BX268" s="1203" t="s">
        <v>35</v>
      </c>
      <c r="BY268" s="1264" t="s">
        <v>35</v>
      </c>
      <c r="BZ268" s="1264" t="s">
        <v>35</v>
      </c>
      <c r="CA268" s="1264" t="s">
        <v>35</v>
      </c>
      <c r="CB268" s="1264" t="s">
        <v>35</v>
      </c>
      <c r="CC268" s="2125"/>
      <c r="CD268" s="2125"/>
      <c r="CE268" s="2125"/>
      <c r="CF268" s="2125"/>
      <c r="CG268" s="2125"/>
      <c r="CH268" s="2125"/>
      <c r="CI268" s="2125"/>
      <c r="CJ268" s="2125"/>
      <c r="CK268" s="2125"/>
      <c r="CL268" s="2125"/>
      <c r="CM268" s="2125"/>
      <c r="CN268" s="2125"/>
      <c r="CO268" s="2125"/>
      <c r="CP268" s="2125"/>
      <c r="CQ268" s="2125"/>
      <c r="CR268" s="2125"/>
      <c r="CS268" s="2125"/>
      <c r="CT268" s="2125"/>
      <c r="CU268" s="2125"/>
      <c r="CV268" s="2125"/>
      <c r="CW268" s="2125"/>
      <c r="CX268" s="2125"/>
      <c r="CY268" s="2125"/>
      <c r="CZ268" s="2125"/>
    </row>
    <row r="269" s="399" customFormat="true" ht="15" customHeight="true" x14ac:dyDescent="0.2">
      <c r="B269" s="398"/>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536"/>
      <c r="BB269" s="295" t="s">
        <v>89</v>
      </c>
      <c r="BC269" s="1183" t="s">
        <v>35</v>
      </c>
      <c r="BD269" s="1203" t="s">
        <v>35</v>
      </c>
      <c r="BE269" s="1203" t="s">
        <v>35</v>
      </c>
      <c r="BF269" s="1203" t="s">
        <v>35</v>
      </c>
      <c r="BG269" s="1224" t="s">
        <v>35</v>
      </c>
      <c r="BH269" s="1245" t="s">
        <v>35</v>
      </c>
      <c r="BI269" s="1203" t="s">
        <v>35</v>
      </c>
      <c r="BJ269" s="1203" t="s">
        <v>35</v>
      </c>
      <c r="BK269" s="1203" t="s">
        <v>35</v>
      </c>
      <c r="BL269" s="1224" t="s">
        <v>35</v>
      </c>
      <c r="BM269" s="1245" t="s">
        <v>35</v>
      </c>
      <c r="BN269" s="1203" t="s">
        <v>35</v>
      </c>
      <c r="BO269" s="1203" t="s">
        <v>35</v>
      </c>
      <c r="BP269" s="1203" t="s">
        <v>35</v>
      </c>
      <c r="BQ269" s="1224" t="s">
        <v>35</v>
      </c>
      <c r="BR269" s="1245" t="s">
        <v>35</v>
      </c>
      <c r="BS269" s="1203" t="s">
        <v>35</v>
      </c>
      <c r="BT269" s="1203" t="s">
        <v>35</v>
      </c>
      <c r="BU269" s="1203" t="s">
        <v>35</v>
      </c>
      <c r="BV269" s="1203" t="s">
        <v>35</v>
      </c>
      <c r="BW269" s="1203" t="s">
        <v>35</v>
      </c>
      <c r="BX269" s="1203" t="s">
        <v>35</v>
      </c>
      <c r="BY269" s="1264" t="s">
        <v>35</v>
      </c>
      <c r="BZ269" s="1264" t="s">
        <v>35</v>
      </c>
      <c r="CA269" s="1264" t="s">
        <v>35</v>
      </c>
      <c r="CB269" s="1264" t="s">
        <v>35</v>
      </c>
      <c r="CC269" s="2125"/>
      <c r="CD269" s="2125"/>
      <c r="CE269" s="2125"/>
      <c r="CF269" s="2125"/>
      <c r="CG269" s="2125"/>
      <c r="CH269" s="2125"/>
      <c r="CI269" s="2125"/>
      <c r="CJ269" s="2125"/>
      <c r="CK269" s="2125"/>
      <c r="CL269" s="2125"/>
      <c r="CM269" s="2125"/>
      <c r="CN269" s="2125"/>
      <c r="CO269" s="2125"/>
      <c r="CP269" s="2125"/>
      <c r="CQ269" s="2125"/>
      <c r="CR269" s="2125"/>
      <c r="CS269" s="2125"/>
      <c r="CT269" s="2125"/>
      <c r="CU269" s="2125"/>
      <c r="CV269" s="2125"/>
      <c r="CW269" s="2125"/>
      <c r="CX269" s="2125"/>
      <c r="CY269" s="2125"/>
      <c r="CZ269" s="2125"/>
    </row>
    <row r="270" s="399" customFormat="true" ht="15" customHeight="true" x14ac:dyDescent="0.2">
      <c r="B270" s="398"/>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536"/>
      <c r="BB270" s="295" t="s">
        <v>90</v>
      </c>
      <c r="BC270" s="1183" t="s">
        <v>35</v>
      </c>
      <c r="BD270" s="1203" t="s">
        <v>35</v>
      </c>
      <c r="BE270" s="1203" t="s">
        <v>35</v>
      </c>
      <c r="BF270" s="1203" t="s">
        <v>35</v>
      </c>
      <c r="BG270" s="1224" t="s">
        <v>35</v>
      </c>
      <c r="BH270" s="1245" t="s">
        <v>35</v>
      </c>
      <c r="BI270" s="1203" t="s">
        <v>35</v>
      </c>
      <c r="BJ270" s="1203" t="s">
        <v>35</v>
      </c>
      <c r="BK270" s="1203" t="s">
        <v>35</v>
      </c>
      <c r="BL270" s="1224" t="s">
        <v>35</v>
      </c>
      <c r="BM270" s="1245" t="s">
        <v>35</v>
      </c>
      <c r="BN270" s="1203" t="s">
        <v>35</v>
      </c>
      <c r="BO270" s="1203" t="s">
        <v>35</v>
      </c>
      <c r="BP270" s="1203" t="s">
        <v>35</v>
      </c>
      <c r="BQ270" s="1224" t="s">
        <v>35</v>
      </c>
      <c r="BR270" s="1245" t="s">
        <v>35</v>
      </c>
      <c r="BS270" s="1203" t="s">
        <v>35</v>
      </c>
      <c r="BT270" s="1203" t="s">
        <v>35</v>
      </c>
      <c r="BU270" s="1203" t="s">
        <v>35</v>
      </c>
      <c r="BV270" s="1203" t="s">
        <v>35</v>
      </c>
      <c r="BW270" s="1203" t="s">
        <v>35</v>
      </c>
      <c r="BX270" s="1203" t="s">
        <v>35</v>
      </c>
      <c r="BY270" s="1264" t="s">
        <v>35</v>
      </c>
      <c r="BZ270" s="1264" t="s">
        <v>35</v>
      </c>
      <c r="CA270" s="1264" t="s">
        <v>35</v>
      </c>
      <c r="CB270" s="1264" t="s">
        <v>35</v>
      </c>
      <c r="CC270" s="2125"/>
      <c r="CD270" s="2125"/>
      <c r="CE270" s="2125"/>
      <c r="CF270" s="2125"/>
      <c r="CG270" s="2125"/>
      <c r="CH270" s="2125"/>
      <c r="CI270" s="2125"/>
      <c r="CJ270" s="2125"/>
      <c r="CK270" s="2125"/>
      <c r="CL270" s="2125"/>
      <c r="CM270" s="2125"/>
      <c r="CN270" s="2125"/>
      <c r="CO270" s="2125"/>
      <c r="CP270" s="2125"/>
      <c r="CQ270" s="2125"/>
      <c r="CR270" s="2125"/>
      <c r="CS270" s="2125"/>
      <c r="CT270" s="2125"/>
      <c r="CU270" s="2125"/>
      <c r="CV270" s="2125"/>
      <c r="CW270" s="2125"/>
      <c r="CX270" s="2125"/>
      <c r="CY270" s="2125"/>
      <c r="CZ270" s="2125"/>
    </row>
    <row r="271" s="399" customFormat="true" ht="15" customHeight="true" x14ac:dyDescent="0.2">
      <c r="B271" s="398"/>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536" t="s">
        <v>75</v>
      </c>
      <c r="BB271" s="295" t="s">
        <v>49</v>
      </c>
      <c r="BC271" s="1183" t="s">
        <v>35</v>
      </c>
      <c r="BD271" s="1204" t="s">
        <v>35</v>
      </c>
      <c r="BE271" s="1204" t="s">
        <v>35</v>
      </c>
      <c r="BF271" s="1204" t="s">
        <v>35</v>
      </c>
      <c r="BG271" s="1225" t="s">
        <v>35</v>
      </c>
      <c r="BH271" s="1183" t="s">
        <v>35</v>
      </c>
      <c r="BI271" s="1204" t="s">
        <v>35</v>
      </c>
      <c r="BJ271" s="1204" t="s">
        <v>35</v>
      </c>
      <c r="BK271" s="1204" t="s">
        <v>35</v>
      </c>
      <c r="BL271" s="1225" t="s">
        <v>35</v>
      </c>
      <c r="BM271" s="1183" t="s">
        <v>35</v>
      </c>
      <c r="BN271" s="1204" t="s">
        <v>35</v>
      </c>
      <c r="BO271" s="1204" t="s">
        <v>35</v>
      </c>
      <c r="BP271" s="1204" t="s">
        <v>35</v>
      </c>
      <c r="BQ271" s="1225" t="s">
        <v>35</v>
      </c>
      <c r="BR271" s="1183" t="s">
        <v>35</v>
      </c>
      <c r="BS271" s="1204" t="s">
        <v>35</v>
      </c>
      <c r="BT271" s="1204" t="s">
        <v>35</v>
      </c>
      <c r="BU271" s="1204" t="s">
        <v>35</v>
      </c>
      <c r="BV271" s="1204" t="s">
        <v>35</v>
      </c>
      <c r="BW271" s="1204" t="s">
        <v>35</v>
      </c>
      <c r="BX271" s="1204" t="s">
        <v>35</v>
      </c>
      <c r="BY271" s="1265" t="s">
        <v>35</v>
      </c>
      <c r="BZ271" s="1265" t="s">
        <v>35</v>
      </c>
      <c r="CA271" s="1265" t="s">
        <v>35</v>
      </c>
      <c r="CB271" s="1265" t="s">
        <v>35</v>
      </c>
      <c r="CC271" s="2126"/>
      <c r="CD271" s="2126"/>
      <c r="CE271" s="2126"/>
      <c r="CF271" s="2126"/>
      <c r="CG271" s="2126"/>
      <c r="CH271" s="2126"/>
      <c r="CI271" s="2126"/>
      <c r="CJ271" s="2126"/>
      <c r="CK271" s="2126"/>
      <c r="CL271" s="2126"/>
      <c r="CM271" s="2126"/>
      <c r="CN271" s="2126"/>
      <c r="CO271" s="2126"/>
      <c r="CP271" s="2126"/>
      <c r="CQ271" s="2126"/>
      <c r="CR271" s="2126"/>
      <c r="CS271" s="2126"/>
      <c r="CT271" s="2126"/>
      <c r="CU271" s="2126"/>
      <c r="CV271" s="2126"/>
      <c r="CW271" s="2126"/>
      <c r="CX271" s="2126"/>
      <c r="CY271" s="2126"/>
      <c r="CZ271" s="2126"/>
    </row>
    <row r="272" s="399" customFormat="true" ht="15" customHeight="true" x14ac:dyDescent="0.2">
      <c r="B272" s="398"/>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536"/>
      <c r="BB272" s="295" t="s">
        <v>48</v>
      </c>
      <c r="BC272" s="1183" t="s">
        <v>35</v>
      </c>
      <c r="BD272" s="1204" t="s">
        <v>35</v>
      </c>
      <c r="BE272" s="1204" t="s">
        <v>35</v>
      </c>
      <c r="BF272" s="1204" t="s">
        <v>35</v>
      </c>
      <c r="BG272" s="1225" t="s">
        <v>35</v>
      </c>
      <c r="BH272" s="1183" t="s">
        <v>35</v>
      </c>
      <c r="BI272" s="1204" t="s">
        <v>35</v>
      </c>
      <c r="BJ272" s="1204" t="s">
        <v>35</v>
      </c>
      <c r="BK272" s="1204" t="s">
        <v>35</v>
      </c>
      <c r="BL272" s="1225" t="s">
        <v>35</v>
      </c>
      <c r="BM272" s="1183" t="s">
        <v>35</v>
      </c>
      <c r="BN272" s="1204" t="s">
        <v>35</v>
      </c>
      <c r="BO272" s="1204" t="s">
        <v>35</v>
      </c>
      <c r="BP272" s="1204" t="s">
        <v>35</v>
      </c>
      <c r="BQ272" s="1225" t="s">
        <v>35</v>
      </c>
      <c r="BR272" s="1183" t="s">
        <v>35</v>
      </c>
      <c r="BS272" s="1204" t="s">
        <v>35</v>
      </c>
      <c r="BT272" s="1204" t="s">
        <v>35</v>
      </c>
      <c r="BU272" s="1204" t="s">
        <v>35</v>
      </c>
      <c r="BV272" s="1204" t="s">
        <v>35</v>
      </c>
      <c r="BW272" s="1204" t="s">
        <v>35</v>
      </c>
      <c r="BX272" s="1204" t="s">
        <v>35</v>
      </c>
      <c r="BY272" s="1265" t="s">
        <v>35</v>
      </c>
      <c r="BZ272" s="1265" t="s">
        <v>35</v>
      </c>
      <c r="CA272" s="1265" t="s">
        <v>35</v>
      </c>
      <c r="CB272" s="1265" t="s">
        <v>35</v>
      </c>
      <c r="CC272" s="2126"/>
      <c r="CD272" s="2126"/>
      <c r="CE272" s="2126"/>
      <c r="CF272" s="2126"/>
      <c r="CG272" s="2126"/>
      <c r="CH272" s="2126"/>
      <c r="CI272" s="2126"/>
      <c r="CJ272" s="2126"/>
      <c r="CK272" s="2126"/>
      <c r="CL272" s="2126"/>
      <c r="CM272" s="2126"/>
      <c r="CN272" s="2126"/>
      <c r="CO272" s="2126"/>
      <c r="CP272" s="2126"/>
      <c r="CQ272" s="2126"/>
      <c r="CR272" s="2126"/>
      <c r="CS272" s="2126"/>
      <c r="CT272" s="2126"/>
      <c r="CU272" s="2126"/>
      <c r="CV272" s="2126"/>
      <c r="CW272" s="2126"/>
      <c r="CX272" s="2126"/>
      <c r="CY272" s="2126"/>
      <c r="CZ272" s="2126"/>
    </row>
    <row r="273" s="399" customFormat="true" ht="15" customHeight="true" x14ac:dyDescent="0.2">
      <c r="B273" s="398"/>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536"/>
      <c r="BB273" s="295" t="s">
        <v>112</v>
      </c>
      <c r="BC273" s="1183" t="s">
        <v>35</v>
      </c>
      <c r="BD273" s="1204" t="s">
        <v>35</v>
      </c>
      <c r="BE273" s="1204" t="s">
        <v>35</v>
      </c>
      <c r="BF273" s="1204" t="s">
        <v>35</v>
      </c>
      <c r="BG273" s="1225" t="s">
        <v>35</v>
      </c>
      <c r="BH273" s="1183" t="s">
        <v>35</v>
      </c>
      <c r="BI273" s="1204" t="s">
        <v>35</v>
      </c>
      <c r="BJ273" s="1204" t="s">
        <v>35</v>
      </c>
      <c r="BK273" s="1204" t="s">
        <v>35</v>
      </c>
      <c r="BL273" s="1225" t="s">
        <v>35</v>
      </c>
      <c r="BM273" s="1183" t="s">
        <v>35</v>
      </c>
      <c r="BN273" s="1204" t="s">
        <v>35</v>
      </c>
      <c r="BO273" s="1204" t="s">
        <v>35</v>
      </c>
      <c r="BP273" s="1204" t="s">
        <v>35</v>
      </c>
      <c r="BQ273" s="1225" t="s">
        <v>35</v>
      </c>
      <c r="BR273" s="1183" t="s">
        <v>35</v>
      </c>
      <c r="BS273" s="1204" t="s">
        <v>35</v>
      </c>
      <c r="BT273" s="1204" t="s">
        <v>35</v>
      </c>
      <c r="BU273" s="1204" t="s">
        <v>35</v>
      </c>
      <c r="BV273" s="1204" t="s">
        <v>35</v>
      </c>
      <c r="BW273" s="1204" t="s">
        <v>35</v>
      </c>
      <c r="BX273" s="1204" t="s">
        <v>35</v>
      </c>
      <c r="BY273" s="1265" t="s">
        <v>35</v>
      </c>
      <c r="BZ273" s="1265" t="s">
        <v>35</v>
      </c>
      <c r="CA273" s="1265" t="s">
        <v>35</v>
      </c>
      <c r="CB273" s="1265" t="s">
        <v>35</v>
      </c>
      <c r="CC273" s="2126"/>
      <c r="CD273" s="2126"/>
      <c r="CE273" s="2126"/>
      <c r="CF273" s="2126"/>
      <c r="CG273" s="2126"/>
      <c r="CH273" s="2126"/>
      <c r="CI273" s="2126"/>
      <c r="CJ273" s="2126"/>
      <c r="CK273" s="2126"/>
      <c r="CL273" s="2126"/>
      <c r="CM273" s="2126"/>
      <c r="CN273" s="2126"/>
      <c r="CO273" s="2126"/>
      <c r="CP273" s="2126"/>
      <c r="CQ273" s="2126"/>
      <c r="CR273" s="2126"/>
      <c r="CS273" s="2126"/>
      <c r="CT273" s="2126"/>
      <c r="CU273" s="2126"/>
      <c r="CV273" s="2126"/>
      <c r="CW273" s="2126"/>
      <c r="CX273" s="2126"/>
      <c r="CY273" s="2126"/>
      <c r="CZ273" s="2126"/>
    </row>
    <row r="274" s="399" customFormat="true" ht="15" customHeight="true" x14ac:dyDescent="0.2">
      <c r="B274" s="398"/>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536" t="s">
        <v>76</v>
      </c>
      <c r="BB274" s="295" t="s">
        <v>49</v>
      </c>
      <c r="BC274" s="1183" t="s">
        <v>35</v>
      </c>
      <c r="BD274" s="1203" t="s">
        <v>35</v>
      </c>
      <c r="BE274" s="1203" t="s">
        <v>35</v>
      </c>
      <c r="BF274" s="1203" t="s">
        <v>35</v>
      </c>
      <c r="BG274" s="1224" t="s">
        <v>35</v>
      </c>
      <c r="BH274" s="1245" t="s">
        <v>35</v>
      </c>
      <c r="BI274" s="1203" t="s">
        <v>35</v>
      </c>
      <c r="BJ274" s="1203" t="s">
        <v>35</v>
      </c>
      <c r="BK274" s="1203" t="s">
        <v>35</v>
      </c>
      <c r="BL274" s="1224" t="s">
        <v>35</v>
      </c>
      <c r="BM274" s="1245" t="s">
        <v>35</v>
      </c>
      <c r="BN274" s="1203" t="s">
        <v>35</v>
      </c>
      <c r="BO274" s="1203" t="s">
        <v>35</v>
      </c>
      <c r="BP274" s="1203" t="s">
        <v>35</v>
      </c>
      <c r="BQ274" s="1224" t="s">
        <v>35</v>
      </c>
      <c r="BR274" s="1245" t="s">
        <v>35</v>
      </c>
      <c r="BS274" s="1203" t="s">
        <v>35</v>
      </c>
      <c r="BT274" s="1203" t="s">
        <v>35</v>
      </c>
      <c r="BU274" s="1203" t="s">
        <v>35</v>
      </c>
      <c r="BV274" s="1203" t="s">
        <v>35</v>
      </c>
      <c r="BW274" s="1203" t="s">
        <v>35</v>
      </c>
      <c r="BX274" s="1203" t="s">
        <v>35</v>
      </c>
      <c r="BY274" s="1264" t="s">
        <v>35</v>
      </c>
      <c r="BZ274" s="1264" t="s">
        <v>35</v>
      </c>
      <c r="CA274" s="1264" t="s">
        <v>35</v>
      </c>
      <c r="CB274" s="1264" t="s">
        <v>35</v>
      </c>
      <c r="CC274" s="2125"/>
      <c r="CD274" s="2125"/>
      <c r="CE274" s="2125"/>
      <c r="CF274" s="2125"/>
      <c r="CG274" s="2125"/>
      <c r="CH274" s="2125"/>
      <c r="CI274" s="2125"/>
      <c r="CJ274" s="2125"/>
      <c r="CK274" s="2125"/>
      <c r="CL274" s="2125"/>
      <c r="CM274" s="2125"/>
      <c r="CN274" s="2125"/>
      <c r="CO274" s="2125"/>
      <c r="CP274" s="2125"/>
      <c r="CQ274" s="2125"/>
      <c r="CR274" s="2125"/>
      <c r="CS274" s="2125"/>
      <c r="CT274" s="2125"/>
      <c r="CU274" s="2125"/>
      <c r="CV274" s="2125"/>
      <c r="CW274" s="2125"/>
      <c r="CX274" s="2125"/>
      <c r="CY274" s="2125"/>
      <c r="CZ274" s="2125"/>
    </row>
    <row r="275" s="399" customFormat="true" ht="15" customHeight="true" x14ac:dyDescent="0.2">
      <c r="B275" s="398"/>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536"/>
      <c r="BB275" s="295" t="s">
        <v>48</v>
      </c>
      <c r="BC275" s="1183" t="s">
        <v>35</v>
      </c>
      <c r="BD275" s="1203" t="s">
        <v>35</v>
      </c>
      <c r="BE275" s="1203" t="s">
        <v>35</v>
      </c>
      <c r="BF275" s="1203" t="s">
        <v>35</v>
      </c>
      <c r="BG275" s="1224" t="s">
        <v>35</v>
      </c>
      <c r="BH275" s="1245" t="s">
        <v>35</v>
      </c>
      <c r="BI275" s="1203" t="s">
        <v>35</v>
      </c>
      <c r="BJ275" s="1203" t="s">
        <v>35</v>
      </c>
      <c r="BK275" s="1203" t="s">
        <v>35</v>
      </c>
      <c r="BL275" s="1224" t="s">
        <v>35</v>
      </c>
      <c r="BM275" s="1245" t="s">
        <v>35</v>
      </c>
      <c r="BN275" s="1203" t="s">
        <v>35</v>
      </c>
      <c r="BO275" s="1203" t="s">
        <v>35</v>
      </c>
      <c r="BP275" s="1203" t="s">
        <v>35</v>
      </c>
      <c r="BQ275" s="1224" t="s">
        <v>35</v>
      </c>
      <c r="BR275" s="1245" t="s">
        <v>35</v>
      </c>
      <c r="BS275" s="1203" t="s">
        <v>35</v>
      </c>
      <c r="BT275" s="1203" t="s">
        <v>35</v>
      </c>
      <c r="BU275" s="1203" t="s">
        <v>35</v>
      </c>
      <c r="BV275" s="1203" t="s">
        <v>35</v>
      </c>
      <c r="BW275" s="1203" t="s">
        <v>35</v>
      </c>
      <c r="BX275" s="1203" t="s">
        <v>35</v>
      </c>
      <c r="BY275" s="1264" t="s">
        <v>35</v>
      </c>
      <c r="BZ275" s="1264" t="s">
        <v>35</v>
      </c>
      <c r="CA275" s="1264" t="s">
        <v>35</v>
      </c>
      <c r="CB275" s="1264" t="s">
        <v>35</v>
      </c>
      <c r="CC275" s="2125"/>
      <c r="CD275" s="2125"/>
      <c r="CE275" s="2125"/>
      <c r="CF275" s="2125"/>
      <c r="CG275" s="2125"/>
      <c r="CH275" s="2125"/>
      <c r="CI275" s="2125"/>
      <c r="CJ275" s="2125"/>
      <c r="CK275" s="2125"/>
      <c r="CL275" s="2125"/>
      <c r="CM275" s="2125"/>
      <c r="CN275" s="2125"/>
      <c r="CO275" s="2125"/>
      <c r="CP275" s="2125"/>
      <c r="CQ275" s="2125"/>
      <c r="CR275" s="2125"/>
      <c r="CS275" s="2125"/>
      <c r="CT275" s="2125"/>
      <c r="CU275" s="2125"/>
      <c r="CV275" s="2125"/>
      <c r="CW275" s="2125"/>
      <c r="CX275" s="2125"/>
      <c r="CY275" s="2125"/>
      <c r="CZ275" s="2125"/>
    </row>
    <row r="276" s="399" customFormat="true" ht="15" customHeight="true" x14ac:dyDescent="0.2">
      <c r="B276" s="398"/>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536"/>
      <c r="BB276" s="295" t="s">
        <v>113</v>
      </c>
      <c r="BC276" s="1183" t="s">
        <v>35</v>
      </c>
      <c r="BD276" s="1203" t="s">
        <v>35</v>
      </c>
      <c r="BE276" s="1203" t="s">
        <v>35</v>
      </c>
      <c r="BF276" s="1203" t="s">
        <v>35</v>
      </c>
      <c r="BG276" s="1224" t="s">
        <v>35</v>
      </c>
      <c r="BH276" s="1245" t="s">
        <v>35</v>
      </c>
      <c r="BI276" s="1203" t="s">
        <v>35</v>
      </c>
      <c r="BJ276" s="1203" t="s">
        <v>35</v>
      </c>
      <c r="BK276" s="1203" t="s">
        <v>35</v>
      </c>
      <c r="BL276" s="1224" t="s">
        <v>35</v>
      </c>
      <c r="BM276" s="1245" t="s">
        <v>35</v>
      </c>
      <c r="BN276" s="1203" t="s">
        <v>35</v>
      </c>
      <c r="BO276" s="1203" t="s">
        <v>35</v>
      </c>
      <c r="BP276" s="1203" t="s">
        <v>35</v>
      </c>
      <c r="BQ276" s="1224" t="s">
        <v>35</v>
      </c>
      <c r="BR276" s="1245" t="s">
        <v>35</v>
      </c>
      <c r="BS276" s="1203" t="s">
        <v>35</v>
      </c>
      <c r="BT276" s="1203" t="s">
        <v>35</v>
      </c>
      <c r="BU276" s="1203" t="s">
        <v>35</v>
      </c>
      <c r="BV276" s="1203" t="s">
        <v>35</v>
      </c>
      <c r="BW276" s="1203" t="s">
        <v>35</v>
      </c>
      <c r="BX276" s="1203" t="s">
        <v>35</v>
      </c>
      <c r="BY276" s="1264" t="s">
        <v>35</v>
      </c>
      <c r="BZ276" s="1264" t="s">
        <v>35</v>
      </c>
      <c r="CA276" s="1264" t="s">
        <v>35</v>
      </c>
      <c r="CB276" s="1264" t="s">
        <v>35</v>
      </c>
      <c r="CC276" s="2125"/>
      <c r="CD276" s="2125"/>
      <c r="CE276" s="2125"/>
      <c r="CF276" s="2125"/>
      <c r="CG276" s="2125"/>
      <c r="CH276" s="2125"/>
      <c r="CI276" s="2125"/>
      <c r="CJ276" s="2125"/>
      <c r="CK276" s="2125"/>
      <c r="CL276" s="2125"/>
      <c r="CM276" s="2125"/>
      <c r="CN276" s="2125"/>
      <c r="CO276" s="2125"/>
      <c r="CP276" s="2125"/>
      <c r="CQ276" s="2125"/>
      <c r="CR276" s="2125"/>
      <c r="CS276" s="2125"/>
      <c r="CT276" s="2125"/>
      <c r="CU276" s="2125"/>
      <c r="CV276" s="2125"/>
      <c r="CW276" s="2125"/>
      <c r="CX276" s="2125"/>
      <c r="CY276" s="2125"/>
      <c r="CZ276" s="2125"/>
    </row>
    <row r="277" s="399" customFormat="true" ht="15" customHeight="true" x14ac:dyDescent="0.2">
      <c r="B277" s="398"/>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536" t="s">
        <v>77</v>
      </c>
      <c r="BB277" s="295" t="s">
        <v>78</v>
      </c>
      <c r="BC277" s="1183" t="s">
        <v>35</v>
      </c>
      <c r="BD277" s="1203" t="s">
        <v>35</v>
      </c>
      <c r="BE277" s="1203" t="s">
        <v>35</v>
      </c>
      <c r="BF277" s="1203" t="s">
        <v>35</v>
      </c>
      <c r="BG277" s="1224" t="s">
        <v>35</v>
      </c>
      <c r="BH277" s="1245" t="s">
        <v>35</v>
      </c>
      <c r="BI277" s="1203" t="s">
        <v>35</v>
      </c>
      <c r="BJ277" s="1203" t="s">
        <v>35</v>
      </c>
      <c r="BK277" s="1203" t="s">
        <v>35</v>
      </c>
      <c r="BL277" s="1224" t="s">
        <v>35</v>
      </c>
      <c r="BM277" s="1245" t="s">
        <v>35</v>
      </c>
      <c r="BN277" s="1203" t="s">
        <v>35</v>
      </c>
      <c r="BO277" s="1203" t="s">
        <v>35</v>
      </c>
      <c r="BP277" s="1203" t="s">
        <v>35</v>
      </c>
      <c r="BQ277" s="1224" t="s">
        <v>35</v>
      </c>
      <c r="BR277" s="1245" t="s">
        <v>35</v>
      </c>
      <c r="BS277" s="1203" t="s">
        <v>35</v>
      </c>
      <c r="BT277" s="1203" t="s">
        <v>35</v>
      </c>
      <c r="BU277" s="1203" t="s">
        <v>35</v>
      </c>
      <c r="BV277" s="1203" t="s">
        <v>35</v>
      </c>
      <c r="BW277" s="1203" t="s">
        <v>35</v>
      </c>
      <c r="BX277" s="1203" t="s">
        <v>35</v>
      </c>
      <c r="BY277" s="1264" t="s">
        <v>35</v>
      </c>
      <c r="BZ277" s="1264" t="s">
        <v>35</v>
      </c>
      <c r="CA277" s="1264" t="s">
        <v>35</v>
      </c>
      <c r="CB277" s="1264" t="s">
        <v>35</v>
      </c>
      <c r="CC277" s="2125"/>
      <c r="CD277" s="2125"/>
      <c r="CE277" s="2125"/>
      <c r="CF277" s="2125"/>
      <c r="CG277" s="2125"/>
      <c r="CH277" s="2125"/>
      <c r="CI277" s="2125"/>
      <c r="CJ277" s="2125"/>
      <c r="CK277" s="2125"/>
      <c r="CL277" s="2125"/>
      <c r="CM277" s="2125"/>
      <c r="CN277" s="2125"/>
      <c r="CO277" s="2125"/>
      <c r="CP277" s="2125"/>
      <c r="CQ277" s="2125"/>
      <c r="CR277" s="2125"/>
      <c r="CS277" s="2125"/>
      <c r="CT277" s="2125"/>
      <c r="CU277" s="2125"/>
      <c r="CV277" s="2125"/>
      <c r="CW277" s="2125"/>
      <c r="CX277" s="2125"/>
      <c r="CY277" s="2125"/>
      <c r="CZ277" s="2125"/>
    </row>
    <row r="278" s="399" customFormat="true" ht="15" customHeight="true" x14ac:dyDescent="0.2">
      <c r="B278" s="398"/>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536"/>
      <c r="BB278" s="295" t="s">
        <v>79</v>
      </c>
      <c r="BC278" s="1183" t="s">
        <v>35</v>
      </c>
      <c r="BD278" s="1203" t="s">
        <v>35</v>
      </c>
      <c r="BE278" s="1203" t="s">
        <v>35</v>
      </c>
      <c r="BF278" s="1203" t="s">
        <v>35</v>
      </c>
      <c r="BG278" s="1224" t="s">
        <v>35</v>
      </c>
      <c r="BH278" s="1245" t="s">
        <v>35</v>
      </c>
      <c r="BI278" s="1203" t="s">
        <v>35</v>
      </c>
      <c r="BJ278" s="1203" t="s">
        <v>35</v>
      </c>
      <c r="BK278" s="1203" t="s">
        <v>35</v>
      </c>
      <c r="BL278" s="1224" t="s">
        <v>35</v>
      </c>
      <c r="BM278" s="1245" t="s">
        <v>35</v>
      </c>
      <c r="BN278" s="1203" t="s">
        <v>35</v>
      </c>
      <c r="BO278" s="1203" t="s">
        <v>35</v>
      </c>
      <c r="BP278" s="1203" t="s">
        <v>35</v>
      </c>
      <c r="BQ278" s="1224" t="s">
        <v>35</v>
      </c>
      <c r="BR278" s="1245" t="s">
        <v>35</v>
      </c>
      <c r="BS278" s="1203" t="s">
        <v>35</v>
      </c>
      <c r="BT278" s="1203" t="s">
        <v>35</v>
      </c>
      <c r="BU278" s="1203" t="s">
        <v>35</v>
      </c>
      <c r="BV278" s="1203" t="s">
        <v>35</v>
      </c>
      <c r="BW278" s="1203" t="s">
        <v>35</v>
      </c>
      <c r="BX278" s="1203" t="s">
        <v>35</v>
      </c>
      <c r="BY278" s="1264" t="s">
        <v>35</v>
      </c>
      <c r="BZ278" s="1264" t="s">
        <v>35</v>
      </c>
      <c r="CA278" s="1264" t="s">
        <v>35</v>
      </c>
      <c r="CB278" s="1264" t="s">
        <v>35</v>
      </c>
      <c r="CC278" s="2125"/>
      <c r="CD278" s="2125"/>
      <c r="CE278" s="2125"/>
      <c r="CF278" s="2125"/>
      <c r="CG278" s="2125"/>
      <c r="CH278" s="2125"/>
      <c r="CI278" s="2125"/>
      <c r="CJ278" s="2125"/>
      <c r="CK278" s="2125"/>
      <c r="CL278" s="2125"/>
      <c r="CM278" s="2125"/>
      <c r="CN278" s="2125"/>
      <c r="CO278" s="2125"/>
      <c r="CP278" s="2125"/>
      <c r="CQ278" s="2125"/>
      <c r="CR278" s="2125"/>
      <c r="CS278" s="2125"/>
      <c r="CT278" s="2125"/>
      <c r="CU278" s="2125"/>
      <c r="CV278" s="2125"/>
      <c r="CW278" s="2125"/>
      <c r="CX278" s="2125"/>
      <c r="CY278" s="2125"/>
      <c r="CZ278" s="2125"/>
    </row>
    <row r="279" s="399" customFormat="true" ht="15" customHeight="true" x14ac:dyDescent="0.2">
      <c r="B279" s="398"/>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536"/>
      <c r="BB279" s="295" t="s">
        <v>80</v>
      </c>
      <c r="BC279" s="1183" t="s">
        <v>35</v>
      </c>
      <c r="BD279" s="1204" t="s">
        <v>35</v>
      </c>
      <c r="BE279" s="1204" t="s">
        <v>35</v>
      </c>
      <c r="BF279" s="1204" t="s">
        <v>35</v>
      </c>
      <c r="BG279" s="1225" t="s">
        <v>35</v>
      </c>
      <c r="BH279" s="1183" t="s">
        <v>35</v>
      </c>
      <c r="BI279" s="1204" t="s">
        <v>35</v>
      </c>
      <c r="BJ279" s="1204" t="s">
        <v>35</v>
      </c>
      <c r="BK279" s="1204" t="s">
        <v>35</v>
      </c>
      <c r="BL279" s="1225" t="s">
        <v>35</v>
      </c>
      <c r="BM279" s="1183" t="s">
        <v>35</v>
      </c>
      <c r="BN279" s="1204" t="s">
        <v>35</v>
      </c>
      <c r="BO279" s="1204" t="s">
        <v>35</v>
      </c>
      <c r="BP279" s="1204" t="s">
        <v>35</v>
      </c>
      <c r="BQ279" s="1225" t="s">
        <v>35</v>
      </c>
      <c r="BR279" s="1183" t="s">
        <v>35</v>
      </c>
      <c r="BS279" s="1204" t="s">
        <v>35</v>
      </c>
      <c r="BT279" s="1204" t="s">
        <v>35</v>
      </c>
      <c r="BU279" s="1204" t="s">
        <v>35</v>
      </c>
      <c r="BV279" s="1204" t="s">
        <v>35</v>
      </c>
      <c r="BW279" s="1204" t="s">
        <v>35</v>
      </c>
      <c r="BX279" s="1204" t="s">
        <v>35</v>
      </c>
      <c r="BY279" s="1265" t="s">
        <v>35</v>
      </c>
      <c r="BZ279" s="1265" t="s">
        <v>35</v>
      </c>
      <c r="CA279" s="1265" t="s">
        <v>35</v>
      </c>
      <c r="CB279" s="1265" t="s">
        <v>35</v>
      </c>
      <c r="CC279" s="2126"/>
      <c r="CD279" s="2126"/>
      <c r="CE279" s="2126"/>
      <c r="CF279" s="2126"/>
      <c r="CG279" s="2126"/>
      <c r="CH279" s="2126"/>
      <c r="CI279" s="2126"/>
      <c r="CJ279" s="2126"/>
      <c r="CK279" s="2126"/>
      <c r="CL279" s="2126"/>
      <c r="CM279" s="2126"/>
      <c r="CN279" s="2126"/>
      <c r="CO279" s="2126"/>
      <c r="CP279" s="2126"/>
      <c r="CQ279" s="2126"/>
      <c r="CR279" s="2126"/>
      <c r="CS279" s="2126"/>
      <c r="CT279" s="2126"/>
      <c r="CU279" s="2126"/>
      <c r="CV279" s="2126"/>
      <c r="CW279" s="2126"/>
      <c r="CX279" s="2126"/>
      <c r="CY279" s="2126"/>
      <c r="CZ279" s="2126"/>
    </row>
    <row r="280" s="399" customFormat="true" ht="15" customHeight="true" x14ac:dyDescent="0.2">
      <c r="B280" s="398"/>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536"/>
      <c r="BB280" s="295" t="s">
        <v>81</v>
      </c>
      <c r="BC280" s="1183" t="s">
        <v>35</v>
      </c>
      <c r="BD280" s="1204" t="s">
        <v>35</v>
      </c>
      <c r="BE280" s="1204" t="s">
        <v>35</v>
      </c>
      <c r="BF280" s="1204" t="s">
        <v>35</v>
      </c>
      <c r="BG280" s="1225" t="s">
        <v>35</v>
      </c>
      <c r="BH280" s="1183" t="s">
        <v>35</v>
      </c>
      <c r="BI280" s="1204" t="s">
        <v>35</v>
      </c>
      <c r="BJ280" s="1204" t="s">
        <v>35</v>
      </c>
      <c r="BK280" s="1204" t="s">
        <v>35</v>
      </c>
      <c r="BL280" s="1225" t="s">
        <v>35</v>
      </c>
      <c r="BM280" s="1183" t="s">
        <v>35</v>
      </c>
      <c r="BN280" s="1204" t="s">
        <v>35</v>
      </c>
      <c r="BO280" s="1204" t="s">
        <v>35</v>
      </c>
      <c r="BP280" s="1204" t="s">
        <v>35</v>
      </c>
      <c r="BQ280" s="1225" t="s">
        <v>35</v>
      </c>
      <c r="BR280" s="1183" t="s">
        <v>35</v>
      </c>
      <c r="BS280" s="1204" t="s">
        <v>35</v>
      </c>
      <c r="BT280" s="1204" t="s">
        <v>35</v>
      </c>
      <c r="BU280" s="1204" t="s">
        <v>35</v>
      </c>
      <c r="BV280" s="1204" t="s">
        <v>35</v>
      </c>
      <c r="BW280" s="1204" t="s">
        <v>35</v>
      </c>
      <c r="BX280" s="1204" t="s">
        <v>35</v>
      </c>
      <c r="BY280" s="1265" t="s">
        <v>35</v>
      </c>
      <c r="BZ280" s="1265" t="s">
        <v>35</v>
      </c>
      <c r="CA280" s="1265" t="s">
        <v>35</v>
      </c>
      <c r="CB280" s="1265" t="s">
        <v>35</v>
      </c>
      <c r="CC280" s="2126"/>
      <c r="CD280" s="2126"/>
      <c r="CE280" s="2126"/>
      <c r="CF280" s="2126"/>
      <c r="CG280" s="2126"/>
      <c r="CH280" s="2126"/>
      <c r="CI280" s="2126"/>
      <c r="CJ280" s="2126"/>
      <c r="CK280" s="2126"/>
      <c r="CL280" s="2126"/>
      <c r="CM280" s="2126"/>
      <c r="CN280" s="2126"/>
      <c r="CO280" s="2126"/>
      <c r="CP280" s="2126"/>
      <c r="CQ280" s="2126"/>
      <c r="CR280" s="2126"/>
      <c r="CS280" s="2126"/>
      <c r="CT280" s="2126"/>
      <c r="CU280" s="2126"/>
      <c r="CV280" s="2126"/>
      <c r="CW280" s="2126"/>
      <c r="CX280" s="2126"/>
      <c r="CY280" s="2126"/>
      <c r="CZ280" s="2126"/>
    </row>
    <row r="281" s="399" customFormat="true" ht="15" customHeight="true" x14ac:dyDescent="0.2">
      <c r="B281" s="398"/>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536"/>
      <c r="BB281" s="295" t="s">
        <v>82</v>
      </c>
      <c r="BC281" s="1183" t="s">
        <v>35</v>
      </c>
      <c r="BD281" s="1204" t="s">
        <v>35</v>
      </c>
      <c r="BE281" s="1204" t="s">
        <v>35</v>
      </c>
      <c r="BF281" s="1204" t="s">
        <v>35</v>
      </c>
      <c r="BG281" s="1225" t="s">
        <v>35</v>
      </c>
      <c r="BH281" s="1183" t="s">
        <v>35</v>
      </c>
      <c r="BI281" s="1204" t="s">
        <v>35</v>
      </c>
      <c r="BJ281" s="1204" t="s">
        <v>35</v>
      </c>
      <c r="BK281" s="1204" t="s">
        <v>35</v>
      </c>
      <c r="BL281" s="1225" t="s">
        <v>35</v>
      </c>
      <c r="BM281" s="1183" t="s">
        <v>35</v>
      </c>
      <c r="BN281" s="1204" t="s">
        <v>35</v>
      </c>
      <c r="BO281" s="1204" t="s">
        <v>35</v>
      </c>
      <c r="BP281" s="1204" t="s">
        <v>35</v>
      </c>
      <c r="BQ281" s="1225" t="s">
        <v>35</v>
      </c>
      <c r="BR281" s="1183" t="s">
        <v>35</v>
      </c>
      <c r="BS281" s="1204" t="s">
        <v>35</v>
      </c>
      <c r="BT281" s="1204" t="s">
        <v>35</v>
      </c>
      <c r="BU281" s="1204" t="s">
        <v>35</v>
      </c>
      <c r="BV281" s="1204" t="s">
        <v>35</v>
      </c>
      <c r="BW281" s="1204" t="s">
        <v>35</v>
      </c>
      <c r="BX281" s="1204" t="s">
        <v>35</v>
      </c>
      <c r="BY281" s="1265" t="s">
        <v>35</v>
      </c>
      <c r="BZ281" s="1265" t="s">
        <v>35</v>
      </c>
      <c r="CA281" s="1265" t="s">
        <v>35</v>
      </c>
      <c r="CB281" s="1265" t="s">
        <v>35</v>
      </c>
      <c r="CC281" s="2126"/>
      <c r="CD281" s="2126"/>
      <c r="CE281" s="2126"/>
      <c r="CF281" s="2126"/>
      <c r="CG281" s="2126"/>
      <c r="CH281" s="2126"/>
      <c r="CI281" s="2126"/>
      <c r="CJ281" s="2126"/>
      <c r="CK281" s="2126"/>
      <c r="CL281" s="2126"/>
      <c r="CM281" s="2126"/>
      <c r="CN281" s="2126"/>
      <c r="CO281" s="2126"/>
      <c r="CP281" s="2126"/>
      <c r="CQ281" s="2126"/>
      <c r="CR281" s="2126"/>
      <c r="CS281" s="2126"/>
      <c r="CT281" s="2126"/>
      <c r="CU281" s="2126"/>
      <c r="CV281" s="2126"/>
      <c r="CW281" s="2126"/>
      <c r="CX281" s="2126"/>
      <c r="CY281" s="2126"/>
      <c r="CZ281" s="2126"/>
    </row>
    <row r="282" s="399" customFormat="true" ht="15" customHeight="true" x14ac:dyDescent="0.2">
      <c r="B282" s="398"/>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536"/>
      <c r="BB282" s="295" t="s">
        <v>83</v>
      </c>
      <c r="BC282" s="1183" t="s">
        <v>35</v>
      </c>
      <c r="BD282" s="1204" t="s">
        <v>35</v>
      </c>
      <c r="BE282" s="1204" t="s">
        <v>35</v>
      </c>
      <c r="BF282" s="1204" t="s">
        <v>35</v>
      </c>
      <c r="BG282" s="1225" t="s">
        <v>35</v>
      </c>
      <c r="BH282" s="1183" t="s">
        <v>35</v>
      </c>
      <c r="BI282" s="1204" t="s">
        <v>35</v>
      </c>
      <c r="BJ282" s="1204" t="s">
        <v>35</v>
      </c>
      <c r="BK282" s="1204" t="s">
        <v>35</v>
      </c>
      <c r="BL282" s="1225" t="s">
        <v>35</v>
      </c>
      <c r="BM282" s="1183" t="s">
        <v>35</v>
      </c>
      <c r="BN282" s="1204" t="s">
        <v>35</v>
      </c>
      <c r="BO282" s="1204" t="s">
        <v>35</v>
      </c>
      <c r="BP282" s="1204" t="s">
        <v>35</v>
      </c>
      <c r="BQ282" s="1225" t="s">
        <v>35</v>
      </c>
      <c r="BR282" s="1183" t="s">
        <v>35</v>
      </c>
      <c r="BS282" s="1204" t="s">
        <v>35</v>
      </c>
      <c r="BT282" s="1204" t="s">
        <v>35</v>
      </c>
      <c r="BU282" s="1204" t="s">
        <v>35</v>
      </c>
      <c r="BV282" s="1204" t="s">
        <v>35</v>
      </c>
      <c r="BW282" s="1204" t="s">
        <v>35</v>
      </c>
      <c r="BX282" s="1204" t="s">
        <v>35</v>
      </c>
      <c r="BY282" s="1265" t="s">
        <v>35</v>
      </c>
      <c r="BZ282" s="1265" t="s">
        <v>35</v>
      </c>
      <c r="CA282" s="1265" t="s">
        <v>35</v>
      </c>
      <c r="CB282" s="1265" t="s">
        <v>35</v>
      </c>
      <c r="CC282" s="2126"/>
      <c r="CD282" s="2126"/>
      <c r="CE282" s="2126"/>
      <c r="CF282" s="2126"/>
      <c r="CG282" s="2126"/>
      <c r="CH282" s="2126"/>
      <c r="CI282" s="2126"/>
      <c r="CJ282" s="2126"/>
      <c r="CK282" s="2126"/>
      <c r="CL282" s="2126"/>
      <c r="CM282" s="2126"/>
      <c r="CN282" s="2126"/>
      <c r="CO282" s="2126"/>
      <c r="CP282" s="2126"/>
      <c r="CQ282" s="2126"/>
      <c r="CR282" s="2126"/>
      <c r="CS282" s="2126"/>
      <c r="CT282" s="2126"/>
      <c r="CU282" s="2126"/>
      <c r="CV282" s="2126"/>
      <c r="CW282" s="2126"/>
      <c r="CX282" s="2126"/>
      <c r="CY282" s="2126"/>
      <c r="CZ282" s="2126"/>
    </row>
    <row r="283" s="399" customFormat="true" ht="15" customHeight="true" x14ac:dyDescent="0.2">
      <c r="B283" s="398"/>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536"/>
      <c r="BB283" s="295" t="s">
        <v>84</v>
      </c>
      <c r="BC283" s="1183" t="s">
        <v>35</v>
      </c>
      <c r="BD283" s="1204" t="s">
        <v>35</v>
      </c>
      <c r="BE283" s="1204" t="s">
        <v>35</v>
      </c>
      <c r="BF283" s="1204" t="s">
        <v>35</v>
      </c>
      <c r="BG283" s="1225" t="s">
        <v>35</v>
      </c>
      <c r="BH283" s="1183" t="s">
        <v>35</v>
      </c>
      <c r="BI283" s="1204" t="s">
        <v>35</v>
      </c>
      <c r="BJ283" s="1204" t="s">
        <v>35</v>
      </c>
      <c r="BK283" s="1204" t="s">
        <v>35</v>
      </c>
      <c r="BL283" s="1225" t="s">
        <v>35</v>
      </c>
      <c r="BM283" s="1183" t="s">
        <v>35</v>
      </c>
      <c r="BN283" s="1204" t="s">
        <v>35</v>
      </c>
      <c r="BO283" s="1204" t="s">
        <v>35</v>
      </c>
      <c r="BP283" s="1204" t="s">
        <v>35</v>
      </c>
      <c r="BQ283" s="1225" t="s">
        <v>35</v>
      </c>
      <c r="BR283" s="1183" t="s">
        <v>35</v>
      </c>
      <c r="BS283" s="1204" t="s">
        <v>35</v>
      </c>
      <c r="BT283" s="1204" t="s">
        <v>35</v>
      </c>
      <c r="BU283" s="1204" t="s">
        <v>35</v>
      </c>
      <c r="BV283" s="1204" t="s">
        <v>35</v>
      </c>
      <c r="BW283" s="1204" t="s">
        <v>35</v>
      </c>
      <c r="BX283" s="1204" t="s">
        <v>35</v>
      </c>
      <c r="BY283" s="1265" t="s">
        <v>35</v>
      </c>
      <c r="BZ283" s="1265" t="s">
        <v>35</v>
      </c>
      <c r="CA283" s="1265" t="s">
        <v>35</v>
      </c>
      <c r="CB283" s="1265" t="s">
        <v>35</v>
      </c>
      <c r="CC283" s="2126"/>
      <c r="CD283" s="2126"/>
      <c r="CE283" s="2126"/>
      <c r="CF283" s="2126"/>
      <c r="CG283" s="2126"/>
      <c r="CH283" s="2126"/>
      <c r="CI283" s="2126"/>
      <c r="CJ283" s="2126"/>
      <c r="CK283" s="2126"/>
      <c r="CL283" s="2126"/>
      <c r="CM283" s="2126"/>
      <c r="CN283" s="2126"/>
      <c r="CO283" s="2126"/>
      <c r="CP283" s="2126"/>
      <c r="CQ283" s="2126"/>
      <c r="CR283" s="2126"/>
      <c r="CS283" s="2126"/>
      <c r="CT283" s="2126"/>
      <c r="CU283" s="2126"/>
      <c r="CV283" s="2126"/>
      <c r="CW283" s="2126"/>
      <c r="CX283" s="2126"/>
      <c r="CY283" s="2126"/>
      <c r="CZ283" s="2126"/>
    </row>
    <row r="284" s="399" customFormat="true" ht="15" customHeight="true" x14ac:dyDescent="0.2">
      <c r="B284" s="398"/>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541"/>
      <c r="BB284" s="296" t="s">
        <v>113</v>
      </c>
      <c r="BC284" s="1184" t="s">
        <v>35</v>
      </c>
      <c r="BD284" s="1205" t="s">
        <v>35</v>
      </c>
      <c r="BE284" s="1205" t="s">
        <v>35</v>
      </c>
      <c r="BF284" s="1205" t="s">
        <v>35</v>
      </c>
      <c r="BG284" s="1226" t="s">
        <v>35</v>
      </c>
      <c r="BH284" s="1246" t="s">
        <v>35</v>
      </c>
      <c r="BI284" s="1205" t="s">
        <v>35</v>
      </c>
      <c r="BJ284" s="1205" t="s">
        <v>35</v>
      </c>
      <c r="BK284" s="1205" t="s">
        <v>35</v>
      </c>
      <c r="BL284" s="1226" t="s">
        <v>35</v>
      </c>
      <c r="BM284" s="1246" t="s">
        <v>35</v>
      </c>
      <c r="BN284" s="1205" t="s">
        <v>35</v>
      </c>
      <c r="BO284" s="1205" t="s">
        <v>35</v>
      </c>
      <c r="BP284" s="1205" t="s">
        <v>35</v>
      </c>
      <c r="BQ284" s="1226" t="s">
        <v>35</v>
      </c>
      <c r="BR284" s="1246" t="s">
        <v>35</v>
      </c>
      <c r="BS284" s="1205" t="s">
        <v>35</v>
      </c>
      <c r="BT284" s="1205" t="s">
        <v>35</v>
      </c>
      <c r="BU284" s="1205" t="s">
        <v>35</v>
      </c>
      <c r="BV284" s="1205" t="s">
        <v>35</v>
      </c>
      <c r="BW284" s="1205" t="s">
        <v>35</v>
      </c>
      <c r="BX284" s="1205" t="s">
        <v>35</v>
      </c>
      <c r="BY284" s="1266" t="s">
        <v>35</v>
      </c>
      <c r="BZ284" s="1266" t="s">
        <v>35</v>
      </c>
      <c r="CA284" s="1266" t="s">
        <v>35</v>
      </c>
      <c r="CB284" s="1266" t="s">
        <v>35</v>
      </c>
      <c r="CC284" s="2127"/>
      <c r="CD284" s="2127"/>
      <c r="CE284" s="2127"/>
      <c r="CF284" s="2127"/>
      <c r="CG284" s="2127"/>
      <c r="CH284" s="2127"/>
      <c r="CI284" s="2127"/>
      <c r="CJ284" s="2127"/>
      <c r="CK284" s="2127"/>
      <c r="CL284" s="2127"/>
      <c r="CM284" s="2127"/>
      <c r="CN284" s="2127"/>
      <c r="CO284" s="2127"/>
      <c r="CP284" s="2127"/>
      <c r="CQ284" s="2127"/>
      <c r="CR284" s="2127"/>
      <c r="CS284" s="2127"/>
      <c r="CT284" s="2127"/>
      <c r="CU284" s="2127"/>
      <c r="CV284" s="2127"/>
      <c r="CW284" s="2127"/>
      <c r="CX284" s="2127"/>
      <c r="CY284" s="2127"/>
      <c r="CZ284" s="2127"/>
    </row>
    <row r="285" s="399" customFormat="true" ht="15" customHeight="true" x14ac:dyDescent="0.2">
      <c r="B285" s="398"/>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9" customFormat="true" ht="15" customHeight="true" x14ac:dyDescent="0.2">
      <c r="B286" s="398"/>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9" customFormat="true" ht="15" customHeight="true" x14ac:dyDescent="0.2">
      <c r="B287" s="398"/>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9" customFormat="true" ht="15" customHeight="true" x14ac:dyDescent="0.2">
      <c r="B288" s="398"/>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9" customFormat="true" ht="15" customHeight="true" x14ac:dyDescent="0.2">
      <c r="A289" s="411"/>
      <c r="B289" s="412"/>
      <c r="C289" s="413"/>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9" customFormat="true" ht="15" customHeight="true" x14ac:dyDescent="0.2">
      <c r="A290" s="658"/>
      <c r="B290" s="659"/>
      <c r="C290" s="660"/>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9" customFormat="true" ht="15" customHeight="true" x14ac:dyDescent="0.2">
      <c r="A291" s="661"/>
      <c r="B291" s="662"/>
      <c r="C291" s="663"/>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9" customFormat="true" ht="15" customHeight="true" x14ac:dyDescent="0.2">
      <c r="A292" s="664"/>
      <c r="B292" s="665"/>
      <c r="C292" s="66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9" customFormat="true" ht="15" customHeight="true" x14ac:dyDescent="0.2">
      <c r="A293" s="667"/>
      <c r="B293" s="668"/>
      <c r="C293" s="669"/>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9" customFormat="true" ht="15" customHeight="true" x14ac:dyDescent="0.2">
      <c r="A294" s="670"/>
      <c r="B294" s="671"/>
      <c r="C294" s="672"/>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9" customFormat="true" ht="15" customHeight="true" x14ac:dyDescent="0.2">
      <c r="A295" s="670"/>
      <c r="B295" s="671"/>
      <c r="C295" s="672"/>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9" customFormat="true" ht="15" customHeight="true" x14ac:dyDescent="0.2">
      <c r="A296" s="670"/>
      <c r="B296" s="673"/>
      <c r="C296" s="672"/>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9" customFormat="true" ht="15" customHeight="true" x14ac:dyDescent="0.2">
      <c r="A297" s="674"/>
      <c r="B297" s="675"/>
      <c r="C297" s="67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9" customFormat="true" ht="15" customHeight="true" x14ac:dyDescent="0.2">
      <c r="B298" s="398"/>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9" customFormat="true" ht="15" customHeight="true" x14ac:dyDescent="0.2">
      <c r="A299" s="414"/>
      <c r="B299" s="415"/>
      <c r="C299" s="416"/>
      <c r="D299" s="417"/>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9" customFormat="true" ht="15" customHeight="true" x14ac:dyDescent="0.2">
      <c r="A300" s="677"/>
      <c r="B300" s="678"/>
      <c r="C300" s="679"/>
      <c r="D300" s="680"/>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9" customFormat="true" ht="15" customHeight="true" x14ac:dyDescent="0.2">
      <c r="A301" s="681"/>
      <c r="B301" s="682"/>
      <c r="C301" s="683"/>
      <c r="D301" s="684"/>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9" customFormat="true" ht="15" customHeight="true" x14ac:dyDescent="0.2">
      <c r="A302" s="685"/>
      <c r="B302" s="686"/>
      <c r="C302" s="687"/>
      <c r="D302" s="688"/>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9" customFormat="true" ht="15" customHeight="true" x14ac:dyDescent="0.2">
      <c r="A303" s="689"/>
      <c r="B303" s="690"/>
      <c r="C303" s="691"/>
      <c r="D303" s="692"/>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9" customFormat="true" ht="15" customHeight="true" x14ac:dyDescent="0.2">
      <c r="A304" s="693"/>
      <c r="B304" s="694"/>
      <c r="C304" s="695"/>
      <c r="D304" s="69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9" customFormat="true" ht="15" customHeight="true" x14ac:dyDescent="0.2">
      <c r="A305" s="697"/>
      <c r="B305" s="698"/>
      <c r="C305" s="699"/>
      <c r="D305" s="700"/>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9" customFormat="true" ht="15" customHeight="true" x14ac:dyDescent="0.2">
      <c r="B306" s="398"/>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9" customFormat="true" ht="15" customHeight="true" x14ac:dyDescent="0.2">
      <c r="B307" s="398"/>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9" customFormat="true" ht="15" customHeight="true" x14ac:dyDescent="0.2">
      <c r="B308" s="398"/>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9" customFormat="true" ht="15" customHeight="true" x14ac:dyDescent="0.2">
      <c r="B309" s="398"/>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9" customFormat="true" ht="15" customHeight="true" x14ac:dyDescent="0.2">
      <c r="B310" s="398"/>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9" customFormat="true" ht="15" customHeight="true" x14ac:dyDescent="0.2">
      <c r="B311" s="398"/>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9" customFormat="true" ht="15" customHeight="true" x14ac:dyDescent="0.2">
      <c r="B312" s="398"/>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9" customFormat="true" ht="15" customHeight="true" x14ac:dyDescent="0.2">
      <c r="B313" s="398"/>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9" customFormat="true" ht="15" customHeight="true" x14ac:dyDescent="0.2">
      <c r="B314" s="398"/>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9" customFormat="true" ht="15" customHeight="true" x14ac:dyDescent="0.2">
      <c r="B315" s="398"/>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9" customFormat="true" ht="15" customHeight="true" x14ac:dyDescent="0.2">
      <c r="B316" s="398"/>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9" customFormat="true" ht="15" customHeight="true" x14ac:dyDescent="0.2">
      <c r="B317" s="398"/>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9" customFormat="true" ht="15" customHeight="true" x14ac:dyDescent="0.2">
      <c r="B318" s="398"/>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9" customFormat="true" ht="15" customHeight="true" x14ac:dyDescent="0.2">
      <c r="B319" s="398"/>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9" customFormat="true" ht="15" customHeight="true" x14ac:dyDescent="0.2">
      <c r="B320" s="398"/>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9" customFormat="true" ht="15" customHeight="true" x14ac:dyDescent="0.2">
      <c r="B321" s="398"/>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9" customFormat="true" ht="15" customHeight="true" x14ac:dyDescent="0.2">
      <c r="B322" s="398"/>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9" customFormat="true" ht="15" customHeight="true" x14ac:dyDescent="0.2">
      <c r="B323" s="398"/>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9" customFormat="true" ht="15" customHeight="true" x14ac:dyDescent="0.2">
      <c r="B324" s="398"/>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9" customFormat="true" ht="15" customHeight="true" x14ac:dyDescent="0.2">
      <c r="B325" s="398"/>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9" customFormat="true" ht="15" customHeight="true" x14ac:dyDescent="0.2">
      <c r="B326" s="398"/>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9" customFormat="true" ht="15" customHeight="true" x14ac:dyDescent="0.2">
      <c r="B327" s="398"/>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9" customFormat="true" ht="15" customHeight="true" x14ac:dyDescent="0.2">
      <c r="B328" s="398"/>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9" customFormat="true" ht="250.15" customHeight="true" x14ac:dyDescent="0.2">
      <c r="B329" s="398"/>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9" customFormat="true" ht="15" customHeight="true" x14ac:dyDescent="0.2">
      <c r="B339" s="398"/>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542" t="s">
        <v>114</v>
      </c>
      <c r="BD339" s="2522"/>
      <c r="BE339" s="2522"/>
      <c r="BF339" s="2522"/>
      <c r="BG339" s="2523"/>
      <c r="BH339" s="2521" t="s">
        <v>38</v>
      </c>
      <c r="BI339" s="2522"/>
      <c r="BJ339" s="2522"/>
      <c r="BK339" s="2522"/>
      <c r="BL339" s="2523"/>
      <c r="BM339" s="2521" t="s">
        <v>37</v>
      </c>
      <c r="BN339" s="2522"/>
      <c r="BO339" s="2522"/>
      <c r="BP339" s="2522"/>
      <c r="BQ339" s="2524"/>
      <c r="BR339" s="2040" t="s">
        <v>137</v>
      </c>
      <c r="BS339" s="2041"/>
      <c r="BT339" s="2041"/>
      <c r="BU339" s="2041"/>
      <c r="BV339" s="2041"/>
      <c r="BW339" s="2041"/>
      <c r="BX339" s="2041"/>
      <c r="BY339" s="2042"/>
      <c r="BZ339" s="313"/>
      <c r="CA339" s="313"/>
      <c r="CB339" s="313"/>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9" customFormat="true" ht="36" x14ac:dyDescent="0.2">
      <c r="B340" s="398"/>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331</v>
      </c>
      <c r="BS340" s="180" t="s">
        <v>332</v>
      </c>
      <c r="BT340" s="180" t="s">
        <v>333</v>
      </c>
      <c r="BU340" s="180" t="s">
        <v>334</v>
      </c>
      <c r="BV340" s="180" t="s">
        <v>335</v>
      </c>
      <c r="BW340" s="180" t="s">
        <v>336</v>
      </c>
      <c r="BX340" s="180" t="s">
        <v>337</v>
      </c>
      <c r="BY340" s="181" t="s">
        <v>338</v>
      </c>
      <c r="BZ340" s="181" t="s">
        <v>339</v>
      </c>
      <c r="CA340" s="181" t="s">
        <v>340</v>
      </c>
      <c r="CB340" s="181" t="s">
        <v>341</v>
      </c>
      <c r="CC340" s="2128"/>
      <c r="CD340" s="2128"/>
      <c r="CE340" s="2128"/>
      <c r="CF340" s="2128"/>
      <c r="CG340" s="2128"/>
      <c r="CH340" s="2128"/>
      <c r="CI340" s="2128"/>
      <c r="CJ340" s="2128"/>
      <c r="CK340" s="2128"/>
      <c r="CL340" s="2128"/>
      <c r="CM340" s="2128"/>
      <c r="CN340" s="2128"/>
      <c r="CO340" s="2128"/>
      <c r="CP340" s="2128"/>
      <c r="CQ340" s="2128"/>
      <c r="CR340" s="2128"/>
      <c r="CS340" s="2128"/>
      <c r="CT340" s="2128"/>
      <c r="CU340" s="2128"/>
      <c r="CV340" s="2128"/>
      <c r="CW340" s="2128"/>
      <c r="CX340" s="2128"/>
      <c r="CY340" s="2128"/>
      <c r="CZ340" s="2128"/>
    </row>
    <row r="341" s="399" customFormat="true" ht="15" customHeight="true" x14ac:dyDescent="0.2">
      <c r="B341" s="398"/>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525" t="s">
        <v>144</v>
      </c>
      <c r="BB341" s="162" t="s">
        <v>49</v>
      </c>
      <c r="BC341" s="1185" t="s">
        <v>35</v>
      </c>
      <c r="BD341" s="1206" t="s">
        <v>35</v>
      </c>
      <c r="BE341" s="1206" t="s">
        <v>35</v>
      </c>
      <c r="BF341" s="1206" t="s">
        <v>35</v>
      </c>
      <c r="BG341" s="1227" t="s">
        <v>35</v>
      </c>
      <c r="BH341" s="1247" t="s">
        <v>35</v>
      </c>
      <c r="BI341" s="1206" t="s">
        <v>35</v>
      </c>
      <c r="BJ341" s="1206" t="s">
        <v>35</v>
      </c>
      <c r="BK341" s="1206" t="s">
        <v>35</v>
      </c>
      <c r="BL341" s="1227" t="s">
        <v>35</v>
      </c>
      <c r="BM341" s="1247" t="s">
        <v>35</v>
      </c>
      <c r="BN341" s="1206" t="s">
        <v>35</v>
      </c>
      <c r="BO341" s="1206" t="s">
        <v>35</v>
      </c>
      <c r="BP341" s="1206" t="s">
        <v>35</v>
      </c>
      <c r="BQ341" s="1227" t="s">
        <v>35</v>
      </c>
      <c r="BR341" s="1247" t="s">
        <v>35</v>
      </c>
      <c r="BS341" s="1206" t="s">
        <v>35</v>
      </c>
      <c r="BT341" s="1206" t="s">
        <v>35</v>
      </c>
      <c r="BU341" s="1206" t="s">
        <v>35</v>
      </c>
      <c r="BV341" s="1206" t="s">
        <v>35</v>
      </c>
      <c r="BW341" s="1206" t="s">
        <v>35</v>
      </c>
      <c r="BX341" s="1206" t="s">
        <v>35</v>
      </c>
      <c r="BY341" s="1267" t="s">
        <v>35</v>
      </c>
      <c r="BZ341" s="1267" t="s">
        <v>35</v>
      </c>
      <c r="CA341" s="1267" t="s">
        <v>35</v>
      </c>
      <c r="CB341" s="1267" t="s">
        <v>35</v>
      </c>
      <c r="CC341" s="2129"/>
      <c r="CD341" s="2129"/>
      <c r="CE341" s="2129"/>
      <c r="CF341" s="2129"/>
      <c r="CG341" s="2129"/>
      <c r="CH341" s="2129"/>
      <c r="CI341" s="2129"/>
      <c r="CJ341" s="2129"/>
      <c r="CK341" s="2129"/>
      <c r="CL341" s="2129"/>
      <c r="CM341" s="2129"/>
      <c r="CN341" s="2129"/>
      <c r="CO341" s="2129"/>
      <c r="CP341" s="2129"/>
      <c r="CQ341" s="2129"/>
      <c r="CR341" s="2129"/>
      <c r="CS341" s="2129"/>
      <c r="CT341" s="2129"/>
      <c r="CU341" s="2129"/>
      <c r="CV341" s="2129"/>
      <c r="CW341" s="2129"/>
      <c r="CX341" s="2129"/>
      <c r="CY341" s="2129"/>
      <c r="CZ341" s="2129"/>
    </row>
    <row r="342" s="399" customFormat="true" ht="15" customHeight="true" x14ac:dyDescent="0.2">
      <c r="B342" s="398"/>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526"/>
      <c r="BB342" s="163" t="s">
        <v>48</v>
      </c>
      <c r="BC342" s="1186" t="s">
        <v>35</v>
      </c>
      <c r="BD342" s="1207" t="s">
        <v>35</v>
      </c>
      <c r="BE342" s="1207" t="s">
        <v>35</v>
      </c>
      <c r="BF342" s="1207" t="s">
        <v>35</v>
      </c>
      <c r="BG342" s="1228" t="s">
        <v>35</v>
      </c>
      <c r="BH342" s="1248" t="s">
        <v>35</v>
      </c>
      <c r="BI342" s="1207" t="s">
        <v>35</v>
      </c>
      <c r="BJ342" s="1207" t="s">
        <v>35</v>
      </c>
      <c r="BK342" s="1207" t="s">
        <v>35</v>
      </c>
      <c r="BL342" s="1228" t="s">
        <v>35</v>
      </c>
      <c r="BM342" s="1248" t="s">
        <v>35</v>
      </c>
      <c r="BN342" s="1207" t="s">
        <v>35</v>
      </c>
      <c r="BO342" s="1207" t="s">
        <v>35</v>
      </c>
      <c r="BP342" s="1207" t="s">
        <v>35</v>
      </c>
      <c r="BQ342" s="1228" t="s">
        <v>35</v>
      </c>
      <c r="BR342" s="1248" t="s">
        <v>35</v>
      </c>
      <c r="BS342" s="1207" t="s">
        <v>35</v>
      </c>
      <c r="BT342" s="1207" t="s">
        <v>35</v>
      </c>
      <c r="BU342" s="1207" t="s">
        <v>35</v>
      </c>
      <c r="BV342" s="1207" t="s">
        <v>35</v>
      </c>
      <c r="BW342" s="1207" t="s">
        <v>35</v>
      </c>
      <c r="BX342" s="1207" t="s">
        <v>35</v>
      </c>
      <c r="BY342" s="1268" t="s">
        <v>35</v>
      </c>
      <c r="BZ342" s="1268" t="s">
        <v>35</v>
      </c>
      <c r="CA342" s="1268" t="s">
        <v>35</v>
      </c>
      <c r="CB342" s="1268" t="s">
        <v>35</v>
      </c>
      <c r="CC342" s="2130"/>
      <c r="CD342" s="2130"/>
      <c r="CE342" s="2130"/>
      <c r="CF342" s="2130"/>
      <c r="CG342" s="2130"/>
      <c r="CH342" s="2130"/>
      <c r="CI342" s="2130"/>
      <c r="CJ342" s="2130"/>
      <c r="CK342" s="2130"/>
      <c r="CL342" s="2130"/>
      <c r="CM342" s="2130"/>
      <c r="CN342" s="2130"/>
      <c r="CO342" s="2130"/>
      <c r="CP342" s="2130"/>
      <c r="CQ342" s="2130"/>
      <c r="CR342" s="2130"/>
      <c r="CS342" s="2130"/>
      <c r="CT342" s="2130"/>
      <c r="CU342" s="2130"/>
      <c r="CV342" s="2130"/>
      <c r="CW342" s="2130"/>
      <c r="CX342" s="2130"/>
      <c r="CY342" s="2130"/>
      <c r="CZ342" s="2130"/>
    </row>
    <row r="343" s="399" customFormat="true" ht="15" customHeight="true" x14ac:dyDescent="0.2">
      <c r="B343" s="398"/>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527" t="s">
        <v>139</v>
      </c>
      <c r="BB343" s="163" t="s">
        <v>49</v>
      </c>
      <c r="BC343" s="1186" t="s">
        <v>35</v>
      </c>
      <c r="BD343" s="1207" t="s">
        <v>35</v>
      </c>
      <c r="BE343" s="1207" t="s">
        <v>35</v>
      </c>
      <c r="BF343" s="1207" t="s">
        <v>35</v>
      </c>
      <c r="BG343" s="1228" t="s">
        <v>35</v>
      </c>
      <c r="BH343" s="1248" t="s">
        <v>35</v>
      </c>
      <c r="BI343" s="1207" t="s">
        <v>35</v>
      </c>
      <c r="BJ343" s="1207" t="s">
        <v>35</v>
      </c>
      <c r="BK343" s="1207" t="s">
        <v>35</v>
      </c>
      <c r="BL343" s="1228" t="s">
        <v>35</v>
      </c>
      <c r="BM343" s="1248" t="s">
        <v>35</v>
      </c>
      <c r="BN343" s="1207" t="s">
        <v>35</v>
      </c>
      <c r="BO343" s="1207" t="s">
        <v>35</v>
      </c>
      <c r="BP343" s="1207" t="s">
        <v>35</v>
      </c>
      <c r="BQ343" s="1228" t="s">
        <v>35</v>
      </c>
      <c r="BR343" s="1248" t="s">
        <v>35</v>
      </c>
      <c r="BS343" s="1207" t="s">
        <v>35</v>
      </c>
      <c r="BT343" s="1207" t="s">
        <v>35</v>
      </c>
      <c r="BU343" s="1207" t="s">
        <v>35</v>
      </c>
      <c r="BV343" s="1207" t="s">
        <v>35</v>
      </c>
      <c r="BW343" s="1207" t="s">
        <v>35</v>
      </c>
      <c r="BX343" s="1207" t="s">
        <v>35</v>
      </c>
      <c r="BY343" s="1268" t="s">
        <v>35</v>
      </c>
      <c r="BZ343" s="1268" t="s">
        <v>35</v>
      </c>
      <c r="CA343" s="1268" t="s">
        <v>35</v>
      </c>
      <c r="CB343" s="1268" t="s">
        <v>35</v>
      </c>
      <c r="CC343" s="2130"/>
      <c r="CD343" s="2130"/>
      <c r="CE343" s="2130"/>
      <c r="CF343" s="2130"/>
      <c r="CG343" s="2130"/>
      <c r="CH343" s="2130"/>
      <c r="CI343" s="2130"/>
      <c r="CJ343" s="2130"/>
      <c r="CK343" s="2130"/>
      <c r="CL343" s="2130"/>
      <c r="CM343" s="2130"/>
      <c r="CN343" s="2130"/>
      <c r="CO343" s="2130"/>
      <c r="CP343" s="2130"/>
      <c r="CQ343" s="2130"/>
      <c r="CR343" s="2130"/>
      <c r="CS343" s="2130"/>
      <c r="CT343" s="2130"/>
      <c r="CU343" s="2130"/>
      <c r="CV343" s="2130"/>
      <c r="CW343" s="2130"/>
      <c r="CX343" s="2130"/>
      <c r="CY343" s="2130"/>
      <c r="CZ343" s="2130"/>
    </row>
    <row r="344" s="399" customFormat="true" ht="15" customHeight="true" x14ac:dyDescent="0.2">
      <c r="B344" s="398"/>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526"/>
      <c r="BB344" s="163" t="s">
        <v>48</v>
      </c>
      <c r="BC344" s="1186" t="s">
        <v>35</v>
      </c>
      <c r="BD344" s="1207" t="s">
        <v>35</v>
      </c>
      <c r="BE344" s="1207" t="s">
        <v>35</v>
      </c>
      <c r="BF344" s="1207" t="s">
        <v>35</v>
      </c>
      <c r="BG344" s="1228" t="s">
        <v>35</v>
      </c>
      <c r="BH344" s="1248" t="s">
        <v>35</v>
      </c>
      <c r="BI344" s="1207" t="s">
        <v>35</v>
      </c>
      <c r="BJ344" s="1207" t="s">
        <v>35</v>
      </c>
      <c r="BK344" s="1207" t="s">
        <v>35</v>
      </c>
      <c r="BL344" s="1228" t="s">
        <v>35</v>
      </c>
      <c r="BM344" s="1248" t="s">
        <v>35</v>
      </c>
      <c r="BN344" s="1207" t="s">
        <v>35</v>
      </c>
      <c r="BO344" s="1207" t="s">
        <v>35</v>
      </c>
      <c r="BP344" s="1207" t="s">
        <v>35</v>
      </c>
      <c r="BQ344" s="1228" t="s">
        <v>35</v>
      </c>
      <c r="BR344" s="1248" t="s">
        <v>35</v>
      </c>
      <c r="BS344" s="1207" t="s">
        <v>35</v>
      </c>
      <c r="BT344" s="1207" t="s">
        <v>35</v>
      </c>
      <c r="BU344" s="1207" t="s">
        <v>35</v>
      </c>
      <c r="BV344" s="1207" t="s">
        <v>35</v>
      </c>
      <c r="BW344" s="1207" t="s">
        <v>35</v>
      </c>
      <c r="BX344" s="1207" t="s">
        <v>35</v>
      </c>
      <c r="BY344" s="1268" t="s">
        <v>35</v>
      </c>
      <c r="BZ344" s="1268" t="s">
        <v>35</v>
      </c>
      <c r="CA344" s="1268" t="s">
        <v>35</v>
      </c>
      <c r="CB344" s="1268" t="s">
        <v>35</v>
      </c>
      <c r="CC344" s="2130"/>
      <c r="CD344" s="2130"/>
      <c r="CE344" s="2130"/>
      <c r="CF344" s="2130"/>
      <c r="CG344" s="2130"/>
      <c r="CH344" s="2130"/>
      <c r="CI344" s="2130"/>
      <c r="CJ344" s="2130"/>
      <c r="CK344" s="2130"/>
      <c r="CL344" s="2130"/>
      <c r="CM344" s="2130"/>
      <c r="CN344" s="2130"/>
      <c r="CO344" s="2130"/>
      <c r="CP344" s="2130"/>
      <c r="CQ344" s="2130"/>
      <c r="CR344" s="2130"/>
      <c r="CS344" s="2130"/>
      <c r="CT344" s="2130"/>
      <c r="CU344" s="2130"/>
      <c r="CV344" s="2130"/>
      <c r="CW344" s="2130"/>
      <c r="CX344" s="2130"/>
      <c r="CY344" s="2130"/>
      <c r="CZ344" s="2130"/>
    </row>
    <row r="345" s="399" customFormat="true" ht="15" customHeight="true" x14ac:dyDescent="0.2">
      <c r="B345" s="398"/>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527" t="s">
        <v>140</v>
      </c>
      <c r="BB345" s="163" t="s">
        <v>49</v>
      </c>
      <c r="BC345" s="1186" t="s">
        <v>35</v>
      </c>
      <c r="BD345" s="1207" t="s">
        <v>35</v>
      </c>
      <c r="BE345" s="1207" t="s">
        <v>35</v>
      </c>
      <c r="BF345" s="1207" t="s">
        <v>35</v>
      </c>
      <c r="BG345" s="1228" t="s">
        <v>35</v>
      </c>
      <c r="BH345" s="1248" t="s">
        <v>35</v>
      </c>
      <c r="BI345" s="1207" t="s">
        <v>35</v>
      </c>
      <c r="BJ345" s="1207" t="s">
        <v>35</v>
      </c>
      <c r="BK345" s="1207" t="s">
        <v>35</v>
      </c>
      <c r="BL345" s="1228" t="s">
        <v>35</v>
      </c>
      <c r="BM345" s="1248" t="s">
        <v>35</v>
      </c>
      <c r="BN345" s="1207" t="s">
        <v>35</v>
      </c>
      <c r="BO345" s="1207" t="s">
        <v>35</v>
      </c>
      <c r="BP345" s="1207" t="s">
        <v>35</v>
      </c>
      <c r="BQ345" s="1228" t="s">
        <v>35</v>
      </c>
      <c r="BR345" s="1248" t="s">
        <v>35</v>
      </c>
      <c r="BS345" s="1207" t="s">
        <v>35</v>
      </c>
      <c r="BT345" s="1207" t="s">
        <v>35</v>
      </c>
      <c r="BU345" s="1207" t="s">
        <v>35</v>
      </c>
      <c r="BV345" s="1207" t="s">
        <v>35</v>
      </c>
      <c r="BW345" s="1207" t="s">
        <v>35</v>
      </c>
      <c r="BX345" s="1207" t="s">
        <v>35</v>
      </c>
      <c r="BY345" s="1268" t="s">
        <v>35</v>
      </c>
      <c r="BZ345" s="1268" t="s">
        <v>35</v>
      </c>
      <c r="CA345" s="1268" t="s">
        <v>35</v>
      </c>
      <c r="CB345" s="1268" t="s">
        <v>35</v>
      </c>
      <c r="CC345" s="2130"/>
      <c r="CD345" s="2130"/>
      <c r="CE345" s="2130"/>
      <c r="CF345" s="2130"/>
      <c r="CG345" s="2130"/>
      <c r="CH345" s="2130"/>
      <c r="CI345" s="2130"/>
      <c r="CJ345" s="2130"/>
      <c r="CK345" s="2130"/>
      <c r="CL345" s="2130"/>
      <c r="CM345" s="2130"/>
      <c r="CN345" s="2130"/>
      <c r="CO345" s="2130"/>
      <c r="CP345" s="2130"/>
      <c r="CQ345" s="2130"/>
      <c r="CR345" s="2130"/>
      <c r="CS345" s="2130"/>
      <c r="CT345" s="2130"/>
      <c r="CU345" s="2130"/>
      <c r="CV345" s="2130"/>
      <c r="CW345" s="2130"/>
      <c r="CX345" s="2130"/>
      <c r="CY345" s="2130"/>
      <c r="CZ345" s="2130"/>
    </row>
    <row r="346" s="399" customFormat="true" ht="15" customHeight="true" x14ac:dyDescent="0.2">
      <c r="B346" s="398"/>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526"/>
      <c r="BB346" s="163" t="s">
        <v>48</v>
      </c>
      <c r="BC346" s="1186" t="s">
        <v>35</v>
      </c>
      <c r="BD346" s="1207" t="s">
        <v>35</v>
      </c>
      <c r="BE346" s="1207" t="s">
        <v>35</v>
      </c>
      <c r="BF346" s="1207" t="s">
        <v>35</v>
      </c>
      <c r="BG346" s="1228" t="s">
        <v>35</v>
      </c>
      <c r="BH346" s="1248" t="s">
        <v>35</v>
      </c>
      <c r="BI346" s="1207" t="s">
        <v>35</v>
      </c>
      <c r="BJ346" s="1207" t="s">
        <v>35</v>
      </c>
      <c r="BK346" s="1207" t="s">
        <v>35</v>
      </c>
      <c r="BL346" s="1228" t="s">
        <v>35</v>
      </c>
      <c r="BM346" s="1248" t="s">
        <v>35</v>
      </c>
      <c r="BN346" s="1207" t="s">
        <v>35</v>
      </c>
      <c r="BO346" s="1207" t="s">
        <v>35</v>
      </c>
      <c r="BP346" s="1207" t="s">
        <v>35</v>
      </c>
      <c r="BQ346" s="1228" t="s">
        <v>35</v>
      </c>
      <c r="BR346" s="1248" t="s">
        <v>35</v>
      </c>
      <c r="BS346" s="1207" t="s">
        <v>35</v>
      </c>
      <c r="BT346" s="1207" t="s">
        <v>35</v>
      </c>
      <c r="BU346" s="1207" t="s">
        <v>35</v>
      </c>
      <c r="BV346" s="1207" t="s">
        <v>35</v>
      </c>
      <c r="BW346" s="1207" t="s">
        <v>35</v>
      </c>
      <c r="BX346" s="1207" t="s">
        <v>35</v>
      </c>
      <c r="BY346" s="1268" t="s">
        <v>35</v>
      </c>
      <c r="BZ346" s="1268" t="s">
        <v>35</v>
      </c>
      <c r="CA346" s="1268" t="s">
        <v>35</v>
      </c>
      <c r="CB346" s="1268" t="s">
        <v>35</v>
      </c>
      <c r="CC346" s="2130"/>
      <c r="CD346" s="2130"/>
      <c r="CE346" s="2130"/>
      <c r="CF346" s="2130"/>
      <c r="CG346" s="2130"/>
      <c r="CH346" s="2130"/>
      <c r="CI346" s="2130"/>
      <c r="CJ346" s="2130"/>
      <c r="CK346" s="2130"/>
      <c r="CL346" s="2130"/>
      <c r="CM346" s="2130"/>
      <c r="CN346" s="2130"/>
      <c r="CO346" s="2130"/>
      <c r="CP346" s="2130"/>
      <c r="CQ346" s="2130"/>
      <c r="CR346" s="2130"/>
      <c r="CS346" s="2130"/>
      <c r="CT346" s="2130"/>
      <c r="CU346" s="2130"/>
      <c r="CV346" s="2130"/>
      <c r="CW346" s="2130"/>
      <c r="CX346" s="2130"/>
      <c r="CY346" s="2130"/>
      <c r="CZ346" s="2130"/>
    </row>
    <row r="347" s="399" customFormat="true" ht="15" customHeight="true" x14ac:dyDescent="0.2">
      <c r="B347" s="398"/>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527" t="s">
        <v>141</v>
      </c>
      <c r="BB347" s="163" t="s">
        <v>49</v>
      </c>
      <c r="BC347" s="1186" t="s">
        <v>35</v>
      </c>
      <c r="BD347" s="1207" t="s">
        <v>35</v>
      </c>
      <c r="BE347" s="1207" t="s">
        <v>35</v>
      </c>
      <c r="BF347" s="1207" t="s">
        <v>35</v>
      </c>
      <c r="BG347" s="1228" t="s">
        <v>35</v>
      </c>
      <c r="BH347" s="1248" t="s">
        <v>35</v>
      </c>
      <c r="BI347" s="1207" t="s">
        <v>35</v>
      </c>
      <c r="BJ347" s="1207" t="s">
        <v>35</v>
      </c>
      <c r="BK347" s="1207" t="s">
        <v>35</v>
      </c>
      <c r="BL347" s="1228" t="s">
        <v>35</v>
      </c>
      <c r="BM347" s="1248" t="s">
        <v>35</v>
      </c>
      <c r="BN347" s="1207" t="s">
        <v>35</v>
      </c>
      <c r="BO347" s="1207" t="s">
        <v>35</v>
      </c>
      <c r="BP347" s="1207" t="s">
        <v>35</v>
      </c>
      <c r="BQ347" s="1228" t="s">
        <v>35</v>
      </c>
      <c r="BR347" s="1248" t="s">
        <v>35</v>
      </c>
      <c r="BS347" s="1207" t="s">
        <v>35</v>
      </c>
      <c r="BT347" s="1207" t="s">
        <v>35</v>
      </c>
      <c r="BU347" s="1207" t="s">
        <v>35</v>
      </c>
      <c r="BV347" s="1207" t="s">
        <v>35</v>
      </c>
      <c r="BW347" s="1207" t="s">
        <v>35</v>
      </c>
      <c r="BX347" s="1207" t="s">
        <v>35</v>
      </c>
      <c r="BY347" s="1268" t="s">
        <v>35</v>
      </c>
      <c r="BZ347" s="1268" t="s">
        <v>35</v>
      </c>
      <c r="CA347" s="1268" t="s">
        <v>35</v>
      </c>
      <c r="CB347" s="1268" t="s">
        <v>35</v>
      </c>
      <c r="CC347" s="2130"/>
      <c r="CD347" s="2130"/>
      <c r="CE347" s="2130"/>
      <c r="CF347" s="2130"/>
      <c r="CG347" s="2130"/>
      <c r="CH347" s="2130"/>
      <c r="CI347" s="2130"/>
      <c r="CJ347" s="2130"/>
      <c r="CK347" s="2130"/>
      <c r="CL347" s="2130"/>
      <c r="CM347" s="2130"/>
      <c r="CN347" s="2130"/>
      <c r="CO347" s="2130"/>
      <c r="CP347" s="2130"/>
      <c r="CQ347" s="2130"/>
      <c r="CR347" s="2130"/>
      <c r="CS347" s="2130"/>
      <c r="CT347" s="2130"/>
      <c r="CU347" s="2130"/>
      <c r="CV347" s="2130"/>
      <c r="CW347" s="2130"/>
      <c r="CX347" s="2130"/>
      <c r="CY347" s="2130"/>
      <c r="CZ347" s="2130"/>
    </row>
    <row r="348" s="399" customFormat="true" ht="15" customHeight="true" x14ac:dyDescent="0.2">
      <c r="B348" s="398"/>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526"/>
      <c r="BB348" s="163" t="s">
        <v>48</v>
      </c>
      <c r="BC348" s="1186" t="s">
        <v>35</v>
      </c>
      <c r="BD348" s="1207" t="s">
        <v>35</v>
      </c>
      <c r="BE348" s="1207" t="s">
        <v>35</v>
      </c>
      <c r="BF348" s="1207" t="s">
        <v>35</v>
      </c>
      <c r="BG348" s="1228" t="s">
        <v>35</v>
      </c>
      <c r="BH348" s="1248" t="s">
        <v>35</v>
      </c>
      <c r="BI348" s="1207" t="s">
        <v>35</v>
      </c>
      <c r="BJ348" s="1207" t="s">
        <v>35</v>
      </c>
      <c r="BK348" s="1207" t="s">
        <v>35</v>
      </c>
      <c r="BL348" s="1228" t="s">
        <v>35</v>
      </c>
      <c r="BM348" s="1248" t="s">
        <v>35</v>
      </c>
      <c r="BN348" s="1207" t="s">
        <v>35</v>
      </c>
      <c r="BO348" s="1207" t="s">
        <v>35</v>
      </c>
      <c r="BP348" s="1207" t="s">
        <v>35</v>
      </c>
      <c r="BQ348" s="1228" t="s">
        <v>35</v>
      </c>
      <c r="BR348" s="1248" t="s">
        <v>35</v>
      </c>
      <c r="BS348" s="1207" t="s">
        <v>35</v>
      </c>
      <c r="BT348" s="1207" t="s">
        <v>35</v>
      </c>
      <c r="BU348" s="1207" t="s">
        <v>35</v>
      </c>
      <c r="BV348" s="1207" t="s">
        <v>35</v>
      </c>
      <c r="BW348" s="1207" t="s">
        <v>35</v>
      </c>
      <c r="BX348" s="1207" t="s">
        <v>35</v>
      </c>
      <c r="BY348" s="1268" t="s">
        <v>35</v>
      </c>
      <c r="BZ348" s="1268" t="s">
        <v>35</v>
      </c>
      <c r="CA348" s="1268" t="s">
        <v>35</v>
      </c>
      <c r="CB348" s="1268" t="s">
        <v>35</v>
      </c>
      <c r="CC348" s="2130"/>
      <c r="CD348" s="2130"/>
      <c r="CE348" s="2130"/>
      <c r="CF348" s="2130"/>
      <c r="CG348" s="2130"/>
      <c r="CH348" s="2130"/>
      <c r="CI348" s="2130"/>
      <c r="CJ348" s="2130"/>
      <c r="CK348" s="2130"/>
      <c r="CL348" s="2130"/>
      <c r="CM348" s="2130"/>
      <c r="CN348" s="2130"/>
      <c r="CO348" s="2130"/>
      <c r="CP348" s="2130"/>
      <c r="CQ348" s="2130"/>
      <c r="CR348" s="2130"/>
      <c r="CS348" s="2130"/>
      <c r="CT348" s="2130"/>
      <c r="CU348" s="2130"/>
      <c r="CV348" s="2130"/>
      <c r="CW348" s="2130"/>
      <c r="CX348" s="2130"/>
      <c r="CY348" s="2130"/>
      <c r="CZ348" s="2130"/>
    </row>
    <row r="349" s="399" customFormat="true" ht="15" customHeight="true" x14ac:dyDescent="0.2">
      <c r="B349" s="398"/>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527" t="s">
        <v>142</v>
      </c>
      <c r="BB349" s="163" t="s">
        <v>49</v>
      </c>
      <c r="BC349" s="1186" t="s">
        <v>35</v>
      </c>
      <c r="BD349" s="1207" t="s">
        <v>35</v>
      </c>
      <c r="BE349" s="1207" t="s">
        <v>35</v>
      </c>
      <c r="BF349" s="1207" t="s">
        <v>35</v>
      </c>
      <c r="BG349" s="1228" t="s">
        <v>35</v>
      </c>
      <c r="BH349" s="1248" t="s">
        <v>35</v>
      </c>
      <c r="BI349" s="1207" t="s">
        <v>35</v>
      </c>
      <c r="BJ349" s="1207" t="s">
        <v>35</v>
      </c>
      <c r="BK349" s="1207" t="s">
        <v>35</v>
      </c>
      <c r="BL349" s="1228" t="s">
        <v>35</v>
      </c>
      <c r="BM349" s="1248" t="s">
        <v>35</v>
      </c>
      <c r="BN349" s="1207" t="s">
        <v>35</v>
      </c>
      <c r="BO349" s="1207" t="s">
        <v>35</v>
      </c>
      <c r="BP349" s="1207" t="s">
        <v>35</v>
      </c>
      <c r="BQ349" s="1228" t="s">
        <v>35</v>
      </c>
      <c r="BR349" s="1248" t="s">
        <v>35</v>
      </c>
      <c r="BS349" s="1207" t="s">
        <v>35</v>
      </c>
      <c r="BT349" s="1207" t="s">
        <v>35</v>
      </c>
      <c r="BU349" s="1207" t="s">
        <v>35</v>
      </c>
      <c r="BV349" s="1207" t="s">
        <v>35</v>
      </c>
      <c r="BW349" s="1207" t="s">
        <v>35</v>
      </c>
      <c r="BX349" s="1207" t="s">
        <v>35</v>
      </c>
      <c r="BY349" s="1268" t="s">
        <v>35</v>
      </c>
      <c r="BZ349" s="1268" t="s">
        <v>35</v>
      </c>
      <c r="CA349" s="1268" t="s">
        <v>35</v>
      </c>
      <c r="CB349" s="1268" t="s">
        <v>35</v>
      </c>
      <c r="CC349" s="2130"/>
      <c r="CD349" s="2130"/>
      <c r="CE349" s="2130"/>
      <c r="CF349" s="2130"/>
      <c r="CG349" s="2130"/>
      <c r="CH349" s="2130"/>
      <c r="CI349" s="2130"/>
      <c r="CJ349" s="2130"/>
      <c r="CK349" s="2130"/>
      <c r="CL349" s="2130"/>
      <c r="CM349" s="2130"/>
      <c r="CN349" s="2130"/>
      <c r="CO349" s="2130"/>
      <c r="CP349" s="2130"/>
      <c r="CQ349" s="2130"/>
      <c r="CR349" s="2130"/>
      <c r="CS349" s="2130"/>
      <c r="CT349" s="2130"/>
      <c r="CU349" s="2130"/>
      <c r="CV349" s="2130"/>
      <c r="CW349" s="2130"/>
      <c r="CX349" s="2130"/>
      <c r="CY349" s="2130"/>
      <c r="CZ349" s="2130"/>
    </row>
    <row r="350" s="399" customFormat="true" ht="15" customHeight="true" x14ac:dyDescent="0.2">
      <c r="B350" s="398"/>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526"/>
      <c r="BB350" s="163" t="s">
        <v>48</v>
      </c>
      <c r="BC350" s="1186" t="s">
        <v>35</v>
      </c>
      <c r="BD350" s="1207" t="s">
        <v>35</v>
      </c>
      <c r="BE350" s="1207" t="s">
        <v>35</v>
      </c>
      <c r="BF350" s="1207" t="s">
        <v>35</v>
      </c>
      <c r="BG350" s="1228" t="s">
        <v>35</v>
      </c>
      <c r="BH350" s="1248" t="s">
        <v>35</v>
      </c>
      <c r="BI350" s="1207" t="s">
        <v>35</v>
      </c>
      <c r="BJ350" s="1207" t="s">
        <v>35</v>
      </c>
      <c r="BK350" s="1207" t="s">
        <v>35</v>
      </c>
      <c r="BL350" s="1228" t="s">
        <v>35</v>
      </c>
      <c r="BM350" s="1248" t="s">
        <v>35</v>
      </c>
      <c r="BN350" s="1207" t="s">
        <v>35</v>
      </c>
      <c r="BO350" s="1207" t="s">
        <v>35</v>
      </c>
      <c r="BP350" s="1207" t="s">
        <v>35</v>
      </c>
      <c r="BQ350" s="1228" t="s">
        <v>35</v>
      </c>
      <c r="BR350" s="1248" t="s">
        <v>35</v>
      </c>
      <c r="BS350" s="1207" t="s">
        <v>35</v>
      </c>
      <c r="BT350" s="1207" t="s">
        <v>35</v>
      </c>
      <c r="BU350" s="1207" t="s">
        <v>35</v>
      </c>
      <c r="BV350" s="1207" t="s">
        <v>35</v>
      </c>
      <c r="BW350" s="1207" t="s">
        <v>35</v>
      </c>
      <c r="BX350" s="1207" t="s">
        <v>35</v>
      </c>
      <c r="BY350" s="1268" t="s">
        <v>35</v>
      </c>
      <c r="BZ350" s="1268" t="s">
        <v>35</v>
      </c>
      <c r="CA350" s="1268" t="s">
        <v>35</v>
      </c>
      <c r="CB350" s="1268" t="s">
        <v>35</v>
      </c>
      <c r="CC350" s="2130"/>
      <c r="CD350" s="2130"/>
      <c r="CE350" s="2130"/>
      <c r="CF350" s="2130"/>
      <c r="CG350" s="2130"/>
      <c r="CH350" s="2130"/>
      <c r="CI350" s="2130"/>
      <c r="CJ350" s="2130"/>
      <c r="CK350" s="2130"/>
      <c r="CL350" s="2130"/>
      <c r="CM350" s="2130"/>
      <c r="CN350" s="2130"/>
      <c r="CO350" s="2130"/>
      <c r="CP350" s="2130"/>
      <c r="CQ350" s="2130"/>
      <c r="CR350" s="2130"/>
      <c r="CS350" s="2130"/>
      <c r="CT350" s="2130"/>
      <c r="CU350" s="2130"/>
      <c r="CV350" s="2130"/>
      <c r="CW350" s="2130"/>
      <c r="CX350" s="2130"/>
      <c r="CY350" s="2130"/>
      <c r="CZ350" s="2130"/>
    </row>
    <row r="351" s="399" customFormat="true" ht="15" customHeight="true" x14ac:dyDescent="0.2">
      <c r="B351" s="398"/>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527" t="s">
        <v>143</v>
      </c>
      <c r="BB351" s="163" t="s">
        <v>49</v>
      </c>
      <c r="BC351" s="1186" t="s">
        <v>35</v>
      </c>
      <c r="BD351" s="1207" t="s">
        <v>35</v>
      </c>
      <c r="BE351" s="1207" t="s">
        <v>35</v>
      </c>
      <c r="BF351" s="1207" t="s">
        <v>35</v>
      </c>
      <c r="BG351" s="1228" t="s">
        <v>35</v>
      </c>
      <c r="BH351" s="1248" t="s">
        <v>35</v>
      </c>
      <c r="BI351" s="1207" t="s">
        <v>35</v>
      </c>
      <c r="BJ351" s="1207" t="s">
        <v>35</v>
      </c>
      <c r="BK351" s="1207" t="s">
        <v>35</v>
      </c>
      <c r="BL351" s="1228" t="s">
        <v>35</v>
      </c>
      <c r="BM351" s="1248" t="s">
        <v>35</v>
      </c>
      <c r="BN351" s="1207" t="s">
        <v>35</v>
      </c>
      <c r="BO351" s="1207" t="s">
        <v>35</v>
      </c>
      <c r="BP351" s="1207" t="s">
        <v>35</v>
      </c>
      <c r="BQ351" s="1228" t="s">
        <v>35</v>
      </c>
      <c r="BR351" s="1248" t="s">
        <v>35</v>
      </c>
      <c r="BS351" s="1207" t="s">
        <v>35</v>
      </c>
      <c r="BT351" s="1207" t="s">
        <v>35</v>
      </c>
      <c r="BU351" s="1207" t="s">
        <v>35</v>
      </c>
      <c r="BV351" s="1207" t="s">
        <v>35</v>
      </c>
      <c r="BW351" s="1207" t="s">
        <v>35</v>
      </c>
      <c r="BX351" s="1207" t="s">
        <v>35</v>
      </c>
      <c r="BY351" s="1268" t="s">
        <v>35</v>
      </c>
      <c r="BZ351" s="1268" t="s">
        <v>35</v>
      </c>
      <c r="CA351" s="1268" t="s">
        <v>35</v>
      </c>
      <c r="CB351" s="1268" t="s">
        <v>35</v>
      </c>
      <c r="CC351" s="2130"/>
      <c r="CD351" s="2130"/>
      <c r="CE351" s="2130"/>
      <c r="CF351" s="2130"/>
      <c r="CG351" s="2130"/>
      <c r="CH351" s="2130"/>
      <c r="CI351" s="2130"/>
      <c r="CJ351" s="2130"/>
      <c r="CK351" s="2130"/>
      <c r="CL351" s="2130"/>
      <c r="CM351" s="2130"/>
      <c r="CN351" s="2130"/>
      <c r="CO351" s="2130"/>
      <c r="CP351" s="2130"/>
      <c r="CQ351" s="2130"/>
      <c r="CR351" s="2130"/>
      <c r="CS351" s="2130"/>
      <c r="CT351" s="2130"/>
      <c r="CU351" s="2130"/>
      <c r="CV351" s="2130"/>
      <c r="CW351" s="2130"/>
      <c r="CX351" s="2130"/>
      <c r="CY351" s="2130"/>
      <c r="CZ351" s="2130"/>
    </row>
    <row r="352" s="399" customFormat="true" ht="15" customHeight="true" x14ac:dyDescent="0.2">
      <c r="B352" s="398"/>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526"/>
      <c r="BB352" s="163" t="s">
        <v>48</v>
      </c>
      <c r="BC352" s="1186" t="s">
        <v>35</v>
      </c>
      <c r="BD352" s="1207" t="s">
        <v>35</v>
      </c>
      <c r="BE352" s="1207" t="s">
        <v>35</v>
      </c>
      <c r="BF352" s="1207" t="s">
        <v>35</v>
      </c>
      <c r="BG352" s="1228" t="s">
        <v>35</v>
      </c>
      <c r="BH352" s="1248" t="s">
        <v>35</v>
      </c>
      <c r="BI352" s="1207" t="s">
        <v>35</v>
      </c>
      <c r="BJ352" s="1207" t="s">
        <v>35</v>
      </c>
      <c r="BK352" s="1207" t="s">
        <v>35</v>
      </c>
      <c r="BL352" s="1228" t="s">
        <v>35</v>
      </c>
      <c r="BM352" s="1248" t="s">
        <v>35</v>
      </c>
      <c r="BN352" s="1207" t="s">
        <v>35</v>
      </c>
      <c r="BO352" s="1207" t="s">
        <v>35</v>
      </c>
      <c r="BP352" s="1207" t="s">
        <v>35</v>
      </c>
      <c r="BQ352" s="1228" t="s">
        <v>35</v>
      </c>
      <c r="BR352" s="1248" t="s">
        <v>35</v>
      </c>
      <c r="BS352" s="1207" t="s">
        <v>35</v>
      </c>
      <c r="BT352" s="1207" t="s">
        <v>35</v>
      </c>
      <c r="BU352" s="1207" t="s">
        <v>35</v>
      </c>
      <c r="BV352" s="1207" t="s">
        <v>35</v>
      </c>
      <c r="BW352" s="1207" t="s">
        <v>35</v>
      </c>
      <c r="BX352" s="1207" t="s">
        <v>35</v>
      </c>
      <c r="BY352" s="1268" t="s">
        <v>35</v>
      </c>
      <c r="BZ352" s="1268" t="s">
        <v>35</v>
      </c>
      <c r="CA352" s="1268" t="s">
        <v>35</v>
      </c>
      <c r="CB352" s="1268" t="s">
        <v>35</v>
      </c>
      <c r="CC352" s="2130"/>
      <c r="CD352" s="2130"/>
      <c r="CE352" s="2130"/>
      <c r="CF352" s="2130"/>
      <c r="CG352" s="2130"/>
      <c r="CH352" s="2130"/>
      <c r="CI352" s="2130"/>
      <c r="CJ352" s="2130"/>
      <c r="CK352" s="2130"/>
      <c r="CL352" s="2130"/>
      <c r="CM352" s="2130"/>
      <c r="CN352" s="2130"/>
      <c r="CO352" s="2130"/>
      <c r="CP352" s="2130"/>
      <c r="CQ352" s="2130"/>
      <c r="CR352" s="2130"/>
      <c r="CS352" s="2130"/>
      <c r="CT352" s="2130"/>
      <c r="CU352" s="2130"/>
      <c r="CV352" s="2130"/>
      <c r="CW352" s="2130"/>
      <c r="CX352" s="2130"/>
      <c r="CY352" s="2130"/>
      <c r="CZ352" s="2130"/>
    </row>
    <row r="353" s="399" customFormat="true" ht="15" customHeight="true" x14ac:dyDescent="0.2">
      <c r="B353" s="398"/>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527" t="s">
        <v>138</v>
      </c>
      <c r="BB353" s="163" t="s">
        <v>49</v>
      </c>
      <c r="BC353" s="1186" t="s">
        <v>35</v>
      </c>
      <c r="BD353" s="1207" t="s">
        <v>35</v>
      </c>
      <c r="BE353" s="1207" t="s">
        <v>35</v>
      </c>
      <c r="BF353" s="1207" t="s">
        <v>35</v>
      </c>
      <c r="BG353" s="1228" t="s">
        <v>35</v>
      </c>
      <c r="BH353" s="1248" t="s">
        <v>35</v>
      </c>
      <c r="BI353" s="1207" t="s">
        <v>35</v>
      </c>
      <c r="BJ353" s="1207" t="s">
        <v>35</v>
      </c>
      <c r="BK353" s="1207" t="s">
        <v>35</v>
      </c>
      <c r="BL353" s="1228" t="s">
        <v>35</v>
      </c>
      <c r="BM353" s="1248" t="s">
        <v>35</v>
      </c>
      <c r="BN353" s="1207" t="s">
        <v>35</v>
      </c>
      <c r="BO353" s="1207" t="s">
        <v>35</v>
      </c>
      <c r="BP353" s="1207" t="s">
        <v>35</v>
      </c>
      <c r="BQ353" s="1228" t="s">
        <v>35</v>
      </c>
      <c r="BR353" s="1248" t="s">
        <v>35</v>
      </c>
      <c r="BS353" s="1207" t="s">
        <v>35</v>
      </c>
      <c r="BT353" s="1207" t="s">
        <v>35</v>
      </c>
      <c r="BU353" s="1207" t="s">
        <v>35</v>
      </c>
      <c r="BV353" s="1207" t="s">
        <v>35</v>
      </c>
      <c r="BW353" s="1207" t="s">
        <v>35</v>
      </c>
      <c r="BX353" s="1207" t="s">
        <v>35</v>
      </c>
      <c r="BY353" s="1268" t="s">
        <v>35</v>
      </c>
      <c r="BZ353" s="1268" t="s">
        <v>35</v>
      </c>
      <c r="CA353" s="1268" t="s">
        <v>35</v>
      </c>
      <c r="CB353" s="1268" t="s">
        <v>35</v>
      </c>
      <c r="CC353" s="2130"/>
      <c r="CD353" s="2130"/>
      <c r="CE353" s="2130"/>
      <c r="CF353" s="2130"/>
      <c r="CG353" s="2130"/>
      <c r="CH353" s="2130"/>
      <c r="CI353" s="2130"/>
      <c r="CJ353" s="2130"/>
      <c r="CK353" s="2130"/>
      <c r="CL353" s="2130"/>
      <c r="CM353" s="2130"/>
      <c r="CN353" s="2130"/>
      <c r="CO353" s="2130"/>
      <c r="CP353" s="2130"/>
      <c r="CQ353" s="2130"/>
      <c r="CR353" s="2130"/>
      <c r="CS353" s="2130"/>
      <c r="CT353" s="2130"/>
      <c r="CU353" s="2130"/>
      <c r="CV353" s="2130"/>
      <c r="CW353" s="2130"/>
      <c r="CX353" s="2130"/>
      <c r="CY353" s="2130"/>
      <c r="CZ353" s="2130"/>
    </row>
    <row r="354" s="399" customFormat="true" ht="15" customHeight="true" x14ac:dyDescent="0.2">
      <c r="B354" s="398"/>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537"/>
      <c r="BB354" s="164" t="s">
        <v>48</v>
      </c>
      <c r="BC354" s="1187" t="s">
        <v>35</v>
      </c>
      <c r="BD354" s="1208" t="s">
        <v>35</v>
      </c>
      <c r="BE354" s="1208" t="s">
        <v>35</v>
      </c>
      <c r="BF354" s="1208" t="s">
        <v>35</v>
      </c>
      <c r="BG354" s="1229" t="s">
        <v>35</v>
      </c>
      <c r="BH354" s="1249" t="s">
        <v>35</v>
      </c>
      <c r="BI354" s="1208" t="s">
        <v>35</v>
      </c>
      <c r="BJ354" s="1208" t="s">
        <v>35</v>
      </c>
      <c r="BK354" s="1208" t="s">
        <v>35</v>
      </c>
      <c r="BL354" s="1229" t="s">
        <v>35</v>
      </c>
      <c r="BM354" s="1249" t="s">
        <v>35</v>
      </c>
      <c r="BN354" s="1208" t="s">
        <v>35</v>
      </c>
      <c r="BO354" s="1208" t="s">
        <v>35</v>
      </c>
      <c r="BP354" s="1208" t="s">
        <v>35</v>
      </c>
      <c r="BQ354" s="1229" t="s">
        <v>35</v>
      </c>
      <c r="BR354" s="1249" t="s">
        <v>35</v>
      </c>
      <c r="BS354" s="1208" t="s">
        <v>35</v>
      </c>
      <c r="BT354" s="1208" t="s">
        <v>35</v>
      </c>
      <c r="BU354" s="1208" t="s">
        <v>35</v>
      </c>
      <c r="BV354" s="1208" t="s">
        <v>35</v>
      </c>
      <c r="BW354" s="1208" t="s">
        <v>35</v>
      </c>
      <c r="BX354" s="1208" t="s">
        <v>35</v>
      </c>
      <c r="BY354" s="1269" t="s">
        <v>35</v>
      </c>
      <c r="BZ354" s="1269" t="s">
        <v>35</v>
      </c>
      <c r="CA354" s="1269" t="s">
        <v>35</v>
      </c>
      <c r="CB354" s="1269" t="s">
        <v>35</v>
      </c>
      <c r="CC354" s="2131"/>
      <c r="CD354" s="2131"/>
      <c r="CE354" s="2131"/>
      <c r="CF354" s="2131"/>
      <c r="CG354" s="2131"/>
      <c r="CH354" s="2131"/>
      <c r="CI354" s="2131"/>
      <c r="CJ354" s="2131"/>
      <c r="CK354" s="2131"/>
      <c r="CL354" s="2131"/>
      <c r="CM354" s="2131"/>
      <c r="CN354" s="2131"/>
      <c r="CO354" s="2131"/>
      <c r="CP354" s="2131"/>
      <c r="CQ354" s="2131"/>
      <c r="CR354" s="2131"/>
      <c r="CS354" s="2131"/>
      <c r="CT354" s="2131"/>
      <c r="CU354" s="2131"/>
      <c r="CV354" s="2131"/>
      <c r="CW354" s="2131"/>
      <c r="CX354" s="2131"/>
      <c r="CY354" s="2131"/>
      <c r="CZ354" s="2131"/>
    </row>
    <row r="355" s="399" customFormat="true" ht="15" customHeight="true" x14ac:dyDescent="0.2">
      <c r="B355" s="398"/>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9" customFormat="true" ht="15" customHeight="true" x14ac:dyDescent="0.2">
      <c r="B356" s="398"/>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9" customFormat="true" ht="15" customHeight="true" x14ac:dyDescent="0.2">
      <c r="B390" s="398"/>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9" customFormat="true" ht="15" customHeight="true" x14ac:dyDescent="0.2">
      <c r="B391" s="398"/>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9" customFormat="true" ht="15" customHeight="true" x14ac:dyDescent="0.2">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9" customFormat="true" ht="15" customHeight="true" x14ac:dyDescent="0.2">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9" customFormat="true" ht="15" customHeight="true" x14ac:dyDescent="0.2">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9" customFormat="true" ht="15" customHeight="true" x14ac:dyDescent="0.2">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9" customFormat="true" ht="15" customHeight="true" x14ac:dyDescent="0.2">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9" customFormat="true" ht="15" customHeight="true" x14ac:dyDescent="0.2">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9" customFormat="true" ht="15" customHeight="true" x14ac:dyDescent="0.2">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8" customFormat="true" ht="15" customHeight="true" x14ac:dyDescent="0.25">
      <c r="A399" s="136"/>
      <c r="B399" s="136"/>
      <c r="C399" s="2420" t="s">
        <v>129</v>
      </c>
      <c r="D399" s="2421"/>
      <c r="E399" s="2421"/>
      <c r="F399" s="2421"/>
      <c r="G399" s="136"/>
      <c r="H399" s="2393" t="s">
        <v>130</v>
      </c>
      <c r="I399" s="2394"/>
      <c r="J399" s="2394"/>
      <c r="K399" s="2394"/>
      <c r="M399" s="2393" t="s">
        <v>131</v>
      </c>
      <c r="N399" s="2394"/>
      <c r="O399" s="2394"/>
      <c r="P399" s="2394"/>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8"/>
      <c r="BB400" s="136"/>
      <c r="BC400" s="418"/>
      <c r="BD400" s="418"/>
      <c r="BE400" s="418"/>
      <c r="BF400" s="418"/>
      <c r="BG400" s="418"/>
      <c r="BH400" s="418"/>
      <c r="BI400" s="418"/>
      <c r="BJ400" s="418"/>
      <c r="BK400" s="418"/>
      <c r="BL400" s="418"/>
      <c r="BM400" s="418"/>
      <c r="BN400" s="418"/>
      <c r="BO400" s="418"/>
      <c r="BP400" s="418"/>
      <c r="BQ400" s="418"/>
      <c r="BR400" s="418"/>
      <c r="BS400" s="418"/>
      <c r="BT400" s="418"/>
      <c r="BU400" s="418"/>
      <c r="BV400" s="418"/>
      <c r="BW400" s="418"/>
      <c r="BX400" s="418"/>
      <c r="BY400" s="41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15" customHeight="true" x14ac:dyDescent="0.2">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8"/>
      <c r="BB401" s="136"/>
      <c r="BC401" s="418"/>
      <c r="BD401" s="418"/>
      <c r="BE401" s="418"/>
      <c r="BF401" s="418"/>
      <c r="BG401" s="418"/>
      <c r="BH401" s="418"/>
      <c r="BI401" s="418"/>
      <c r="BJ401" s="418"/>
      <c r="BK401" s="418"/>
      <c r="BL401" s="418"/>
      <c r="BM401" s="418"/>
      <c r="BN401" s="418"/>
      <c r="BO401" s="418"/>
      <c r="BP401" s="418"/>
      <c r="BQ401" s="418"/>
      <c r="BR401" s="418"/>
      <c r="BS401" s="418"/>
      <c r="BT401" s="418"/>
      <c r="BU401" s="418"/>
      <c r="BV401" s="418"/>
      <c r="BW401" s="418"/>
      <c r="BX401" s="418"/>
      <c r="BY401" s="41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385" t="s">
        <v>135</v>
      </c>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8"/>
      <c r="BB402" s="136"/>
      <c r="BC402" s="418"/>
      <c r="BD402" s="418"/>
      <c r="BE402" s="418"/>
      <c r="BF402" s="418"/>
      <c r="BG402" s="418"/>
      <c r="BH402" s="418"/>
      <c r="BI402" s="418"/>
      <c r="BJ402" s="418"/>
      <c r="BK402" s="418"/>
      <c r="BL402" s="418"/>
      <c r="BM402" s="418"/>
      <c r="BN402" s="418"/>
      <c r="BO402" s="418"/>
      <c r="BP402" s="418"/>
      <c r="BQ402" s="418"/>
      <c r="BR402" s="418"/>
      <c r="BS402" s="418"/>
      <c r="BT402" s="418"/>
      <c r="BU402" s="418"/>
      <c r="BV402" s="418"/>
      <c r="BW402" s="418"/>
      <c r="BX402" s="418"/>
      <c r="BY402" s="41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386"/>
      <c r="C403" s="471"/>
      <c r="D403" s="471"/>
      <c r="E403" s="471"/>
      <c r="F403" s="471"/>
      <c r="G403" s="471"/>
      <c r="H403" s="471"/>
      <c r="I403" s="471"/>
      <c r="J403" s="471"/>
      <c r="K403" s="471"/>
      <c r="L403" s="471"/>
      <c r="M403" s="471"/>
      <c r="N403" s="471"/>
      <c r="O403" s="471"/>
      <c r="P403" s="47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386"/>
      <c r="C404" s="471"/>
      <c r="D404" s="471"/>
      <c r="E404" s="471"/>
      <c r="F404" s="471"/>
      <c r="G404" s="471"/>
      <c r="H404" s="471"/>
      <c r="I404" s="471"/>
      <c r="J404" s="471"/>
      <c r="K404" s="471"/>
      <c r="L404" s="471"/>
      <c r="M404" s="471"/>
      <c r="N404" s="471"/>
      <c r="O404" s="471"/>
      <c r="P404" s="47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386"/>
      <c r="C405" s="471"/>
      <c r="D405" s="471"/>
      <c r="E405" s="471"/>
      <c r="F405" s="471"/>
      <c r="G405" s="471"/>
      <c r="H405" s="471"/>
      <c r="I405" s="471"/>
      <c r="J405" s="471"/>
      <c r="K405" s="471"/>
      <c r="L405" s="471"/>
      <c r="M405" s="471"/>
      <c r="N405" s="471"/>
      <c r="O405" s="471"/>
      <c r="P405" s="47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386"/>
      <c r="C406" s="471"/>
      <c r="D406" s="471"/>
      <c r="E406" s="471"/>
      <c r="F406" s="471"/>
      <c r="G406" s="471"/>
      <c r="H406" s="471"/>
      <c r="I406" s="471"/>
      <c r="J406" s="471"/>
      <c r="K406" s="471"/>
      <c r="L406" s="471"/>
      <c r="M406" s="471"/>
      <c r="N406" s="471"/>
      <c r="O406" s="471"/>
      <c r="P406" s="47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386"/>
      <c r="C407" s="471"/>
      <c r="D407" s="471"/>
      <c r="E407" s="471"/>
      <c r="F407" s="471"/>
      <c r="G407" s="471"/>
      <c r="H407" s="471"/>
      <c r="I407" s="471"/>
      <c r="J407" s="471"/>
      <c r="K407" s="471"/>
      <c r="L407" s="471"/>
      <c r="M407" s="471"/>
      <c r="N407" s="471"/>
      <c r="O407" s="471"/>
      <c r="P407" s="47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386"/>
      <c r="C408" s="471"/>
      <c r="D408" s="471"/>
      <c r="E408" s="471"/>
      <c r="F408" s="471"/>
      <c r="G408" s="471"/>
      <c r="H408" s="471"/>
      <c r="I408" s="471"/>
      <c r="J408" s="471"/>
      <c r="K408" s="471"/>
      <c r="L408" s="471"/>
      <c r="M408" s="471"/>
      <c r="N408" s="471"/>
      <c r="O408" s="471"/>
      <c r="P408" s="47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386"/>
      <c r="C409" s="471"/>
      <c r="D409" s="471"/>
      <c r="E409" s="471"/>
      <c r="F409" s="471"/>
      <c r="G409" s="471"/>
      <c r="H409" s="471"/>
      <c r="I409" s="471"/>
      <c r="J409" s="471"/>
      <c r="K409" s="471"/>
      <c r="L409" s="471"/>
      <c r="M409" s="471"/>
      <c r="N409" s="471"/>
      <c r="O409" s="471"/>
      <c r="P409" s="47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386"/>
      <c r="C410" s="471"/>
      <c r="D410" s="471"/>
      <c r="E410" s="471"/>
      <c r="F410" s="471"/>
      <c r="G410" s="471"/>
      <c r="H410" s="471"/>
      <c r="I410" s="471"/>
      <c r="J410" s="471"/>
      <c r="K410" s="471"/>
      <c r="L410" s="471"/>
      <c r="M410" s="471"/>
      <c r="N410" s="471"/>
      <c r="O410" s="471"/>
      <c r="P410" s="47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386"/>
      <c r="C411" s="471"/>
      <c r="D411" s="471"/>
      <c r="E411" s="471"/>
      <c r="F411" s="471"/>
      <c r="G411" s="471"/>
      <c r="H411" s="471"/>
      <c r="I411" s="471"/>
      <c r="J411" s="471"/>
      <c r="K411" s="471"/>
      <c r="L411" s="471"/>
      <c r="M411" s="471"/>
      <c r="N411" s="471"/>
      <c r="O411" s="471"/>
      <c r="P411" s="47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386"/>
      <c r="C412" s="471"/>
      <c r="D412" s="471"/>
      <c r="E412" s="471"/>
      <c r="F412" s="471"/>
      <c r="G412" s="471"/>
      <c r="H412" s="471"/>
      <c r="I412" s="471"/>
      <c r="J412" s="471"/>
      <c r="K412" s="471"/>
      <c r="L412" s="471"/>
      <c r="M412" s="471"/>
      <c r="N412" s="471"/>
      <c r="O412" s="471"/>
      <c r="P412" s="47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386"/>
      <c r="C413" s="471"/>
      <c r="D413" s="471"/>
      <c r="E413" s="471"/>
      <c r="F413" s="471"/>
      <c r="G413" s="471"/>
      <c r="H413" s="471"/>
      <c r="I413" s="471"/>
      <c r="J413" s="471"/>
      <c r="K413" s="471"/>
      <c r="L413" s="471"/>
      <c r="M413" s="471"/>
      <c r="N413" s="471"/>
      <c r="O413" s="471"/>
      <c r="P413" s="47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386"/>
      <c r="C414" s="471"/>
      <c r="D414" s="471"/>
      <c r="E414" s="471"/>
      <c r="F414" s="471"/>
      <c r="G414" s="471"/>
      <c r="H414" s="471"/>
      <c r="I414" s="471"/>
      <c r="J414" s="471"/>
      <c r="K414" s="471"/>
      <c r="L414" s="471"/>
      <c r="M414" s="471"/>
      <c r="N414" s="471"/>
      <c r="O414" s="471"/>
      <c r="P414" s="47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386"/>
      <c r="C415" s="471"/>
      <c r="D415" s="471"/>
      <c r="E415" s="471"/>
      <c r="F415" s="471"/>
      <c r="G415" s="471"/>
      <c r="H415" s="471"/>
      <c r="I415" s="471"/>
      <c r="J415" s="471"/>
      <c r="K415" s="471"/>
      <c r="L415" s="471"/>
      <c r="M415" s="471"/>
      <c r="N415" s="471"/>
      <c r="O415" s="471"/>
      <c r="P415" s="47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386"/>
      <c r="C416" s="471"/>
      <c r="D416" s="471"/>
      <c r="E416" s="471"/>
      <c r="F416" s="471"/>
      <c r="G416" s="471"/>
      <c r="H416" s="471"/>
      <c r="I416" s="471"/>
      <c r="J416" s="471"/>
      <c r="K416" s="471"/>
      <c r="L416" s="471"/>
      <c r="M416" s="471"/>
      <c r="N416" s="471"/>
      <c r="O416" s="471"/>
      <c r="P416" s="47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386"/>
      <c r="C417" s="471"/>
      <c r="D417" s="471"/>
      <c r="E417" s="471"/>
      <c r="F417" s="471"/>
      <c r="G417" s="471"/>
      <c r="H417" s="471"/>
      <c r="I417" s="471"/>
      <c r="J417" s="471"/>
      <c r="K417" s="471"/>
      <c r="L417" s="471"/>
      <c r="M417" s="471"/>
      <c r="N417" s="471"/>
      <c r="O417" s="471"/>
      <c r="P417" s="47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386"/>
      <c r="C418" s="471"/>
      <c r="D418" s="471"/>
      <c r="E418" s="471"/>
      <c r="F418" s="471"/>
      <c r="G418" s="471"/>
      <c r="H418" s="471"/>
      <c r="I418" s="471"/>
      <c r="J418" s="471"/>
      <c r="K418" s="471"/>
      <c r="L418" s="471"/>
      <c r="M418" s="471"/>
      <c r="N418" s="471"/>
      <c r="O418" s="471"/>
      <c r="P418" s="47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386"/>
      <c r="C419" s="471"/>
      <c r="D419" s="471"/>
      <c r="E419" s="471"/>
      <c r="F419" s="471"/>
      <c r="G419" s="471"/>
      <c r="H419" s="471"/>
      <c r="I419" s="471"/>
      <c r="J419" s="471"/>
      <c r="K419" s="471"/>
      <c r="L419" s="471"/>
      <c r="M419" s="471"/>
      <c r="N419" s="471"/>
      <c r="O419" s="471"/>
      <c r="P419" s="47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386"/>
      <c r="C420" s="471"/>
      <c r="D420" s="471"/>
      <c r="E420" s="471"/>
      <c r="F420" s="471"/>
      <c r="G420" s="471"/>
      <c r="H420" s="471"/>
      <c r="I420" s="471"/>
      <c r="J420" s="471"/>
      <c r="K420" s="471"/>
      <c r="L420" s="471"/>
      <c r="M420" s="471"/>
      <c r="N420" s="471"/>
      <c r="O420" s="471"/>
      <c r="P420" s="47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386"/>
      <c r="C421" s="471"/>
      <c r="D421" s="471"/>
      <c r="E421" s="471"/>
      <c r="F421" s="471"/>
      <c r="G421" s="471"/>
      <c r="H421" s="471"/>
      <c r="I421" s="471"/>
      <c r="J421" s="471"/>
      <c r="K421" s="471"/>
      <c r="L421" s="471"/>
      <c r="M421" s="471"/>
      <c r="N421" s="471"/>
      <c r="O421" s="471"/>
      <c r="P421" s="47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386"/>
      <c r="C422" s="471"/>
      <c r="D422" s="471"/>
      <c r="E422" s="471"/>
      <c r="F422" s="471"/>
      <c r="G422" s="471"/>
      <c r="H422" s="471"/>
      <c r="I422" s="471"/>
      <c r="J422" s="471"/>
      <c r="K422" s="471"/>
      <c r="L422" s="471"/>
      <c r="M422" s="471"/>
      <c r="N422" s="471"/>
      <c r="O422" s="471"/>
      <c r="P422" s="47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386"/>
      <c r="C423" s="471"/>
      <c r="D423" s="471"/>
      <c r="E423" s="471"/>
      <c r="F423" s="471"/>
      <c r="G423" s="471"/>
      <c r="H423" s="471"/>
      <c r="I423" s="471"/>
      <c r="J423" s="471"/>
      <c r="K423" s="471"/>
      <c r="L423" s="471"/>
      <c r="M423" s="471"/>
      <c r="N423" s="471"/>
      <c r="O423" s="471"/>
      <c r="P423" s="47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386"/>
      <c r="C424" s="471"/>
      <c r="D424" s="471"/>
      <c r="E424" s="471"/>
      <c r="F424" s="471"/>
      <c r="G424" s="471"/>
      <c r="H424" s="471"/>
      <c r="I424" s="471"/>
      <c r="J424" s="471"/>
      <c r="K424" s="471"/>
      <c r="L424" s="471"/>
      <c r="M424" s="471"/>
      <c r="N424" s="471"/>
      <c r="O424" s="471"/>
      <c r="P424" s="47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386"/>
      <c r="C425" s="471"/>
      <c r="D425" s="471"/>
      <c r="E425" s="471"/>
      <c r="F425" s="471"/>
      <c r="G425" s="471"/>
      <c r="H425" s="471"/>
      <c r="I425" s="471"/>
      <c r="J425" s="471"/>
      <c r="K425" s="471"/>
      <c r="L425" s="471"/>
      <c r="M425" s="471"/>
      <c r="N425" s="471"/>
      <c r="O425" s="471"/>
      <c r="P425" s="47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386"/>
      <c r="C426" s="471"/>
      <c r="D426" s="471"/>
      <c r="E426" s="471"/>
      <c r="F426" s="471"/>
      <c r="G426" s="471"/>
      <c r="H426" s="471"/>
      <c r="I426" s="471"/>
      <c r="J426" s="471"/>
      <c r="K426" s="471"/>
      <c r="L426" s="471"/>
      <c r="M426" s="471"/>
      <c r="N426" s="471"/>
      <c r="O426" s="471"/>
      <c r="P426" s="47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386"/>
      <c r="C427" s="471"/>
      <c r="D427" s="471"/>
      <c r="E427" s="471"/>
      <c r="F427" s="471"/>
      <c r="G427" s="471"/>
      <c r="H427" s="471"/>
      <c r="I427" s="471"/>
      <c r="J427" s="471"/>
      <c r="K427" s="471"/>
      <c r="L427" s="471"/>
      <c r="M427" s="471"/>
      <c r="N427" s="471"/>
      <c r="O427" s="471"/>
      <c r="P427" s="47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386"/>
      <c r="C428" s="471"/>
      <c r="D428" s="471"/>
      <c r="E428" s="471"/>
      <c r="F428" s="471"/>
      <c r="G428" s="471"/>
      <c r="H428" s="471"/>
      <c r="I428" s="471"/>
      <c r="J428" s="471"/>
      <c r="K428" s="471"/>
      <c r="L428" s="471"/>
      <c r="M428" s="471"/>
      <c r="N428" s="471"/>
      <c r="O428" s="471"/>
      <c r="P428" s="47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386"/>
      <c r="C429" s="471"/>
      <c r="D429" s="471"/>
      <c r="E429" s="471"/>
      <c r="F429" s="471"/>
      <c r="G429" s="471"/>
      <c r="H429" s="471"/>
      <c r="I429" s="471"/>
      <c r="J429" s="471"/>
      <c r="K429" s="471"/>
      <c r="L429" s="471"/>
      <c r="M429" s="471"/>
      <c r="N429" s="471"/>
      <c r="O429" s="471"/>
      <c r="P429" s="47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386"/>
      <c r="C430" s="471"/>
      <c r="D430" s="471"/>
      <c r="E430" s="471"/>
      <c r="F430" s="471"/>
      <c r="G430" s="471"/>
      <c r="H430" s="471"/>
      <c r="I430" s="471"/>
      <c r="J430" s="471"/>
      <c r="K430" s="471"/>
      <c r="L430" s="471"/>
      <c r="M430" s="471"/>
      <c r="N430" s="471"/>
      <c r="O430" s="471"/>
      <c r="P430" s="47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386"/>
      <c r="C431" s="471"/>
      <c r="D431" s="471"/>
      <c r="E431" s="471"/>
      <c r="F431" s="471"/>
      <c r="G431" s="471"/>
      <c r="H431" s="471"/>
      <c r="I431" s="471"/>
      <c r="J431" s="471"/>
      <c r="K431" s="471"/>
      <c r="L431" s="471"/>
      <c r="M431" s="471"/>
      <c r="N431" s="471"/>
      <c r="O431" s="471"/>
      <c r="P431" s="47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386"/>
      <c r="C432" s="471"/>
      <c r="D432" s="471"/>
      <c r="E432" s="471"/>
      <c r="F432" s="471"/>
      <c r="G432" s="471"/>
      <c r="H432" s="471"/>
      <c r="I432" s="471"/>
      <c r="J432" s="471"/>
      <c r="K432" s="471"/>
      <c r="L432" s="471"/>
      <c r="M432" s="471"/>
      <c r="N432" s="471"/>
      <c r="O432" s="471"/>
      <c r="P432" s="47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386"/>
      <c r="C433" s="471"/>
      <c r="D433" s="471"/>
      <c r="E433" s="471"/>
      <c r="F433" s="471"/>
      <c r="G433" s="471"/>
      <c r="H433" s="471"/>
      <c r="I433" s="471"/>
      <c r="J433" s="471"/>
      <c r="K433" s="471"/>
      <c r="L433" s="471"/>
      <c r="M433" s="471"/>
      <c r="N433" s="471"/>
      <c r="O433" s="471"/>
      <c r="P433" s="47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386"/>
      <c r="C434" s="471"/>
      <c r="D434" s="471"/>
      <c r="E434" s="471"/>
      <c r="F434" s="471"/>
      <c r="G434" s="471"/>
      <c r="H434" s="471"/>
      <c r="I434" s="471"/>
      <c r="J434" s="471"/>
      <c r="K434" s="471"/>
      <c r="L434" s="471"/>
      <c r="M434" s="471"/>
      <c r="N434" s="471"/>
      <c r="O434" s="471"/>
      <c r="P434" s="47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386"/>
      <c r="C435" s="471"/>
      <c r="D435" s="471"/>
      <c r="E435" s="471"/>
      <c r="F435" s="471"/>
      <c r="G435" s="471"/>
      <c r="H435" s="471"/>
      <c r="I435" s="471"/>
      <c r="J435" s="471"/>
      <c r="K435" s="471"/>
      <c r="L435" s="471"/>
      <c r="M435" s="471"/>
      <c r="N435" s="471"/>
      <c r="O435" s="471"/>
      <c r="P435" s="47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386"/>
      <c r="C436" s="471"/>
      <c r="D436" s="471"/>
      <c r="E436" s="471"/>
      <c r="F436" s="471"/>
      <c r="G436" s="471"/>
      <c r="H436" s="471"/>
      <c r="I436" s="471"/>
      <c r="J436" s="471"/>
      <c r="K436" s="471"/>
      <c r="L436" s="471"/>
      <c r="M436" s="471"/>
      <c r="N436" s="471"/>
      <c r="O436" s="471"/>
      <c r="P436" s="47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386"/>
      <c r="C437" s="471"/>
      <c r="D437" s="471"/>
      <c r="E437" s="471"/>
      <c r="F437" s="471"/>
      <c r="G437" s="471"/>
      <c r="H437" s="471"/>
      <c r="I437" s="471"/>
      <c r="J437" s="471"/>
      <c r="K437" s="471"/>
      <c r="L437" s="471"/>
      <c r="M437" s="471"/>
      <c r="N437" s="471"/>
      <c r="O437" s="471"/>
      <c r="P437" s="47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386"/>
      <c r="C438" s="471"/>
      <c r="D438" s="471"/>
      <c r="E438" s="471"/>
      <c r="F438" s="471"/>
      <c r="G438" s="471"/>
      <c r="H438" s="471"/>
      <c r="I438" s="471"/>
      <c r="J438" s="471"/>
      <c r="K438" s="471"/>
      <c r="L438" s="471"/>
      <c r="M438" s="471"/>
      <c r="N438" s="471"/>
      <c r="O438" s="471"/>
      <c r="P438" s="47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386"/>
      <c r="C439" s="471"/>
      <c r="D439" s="471"/>
      <c r="E439" s="471"/>
      <c r="F439" s="471"/>
      <c r="G439" s="471"/>
      <c r="H439" s="471"/>
      <c r="I439" s="471"/>
      <c r="J439" s="471"/>
      <c r="K439" s="471"/>
      <c r="L439" s="471"/>
      <c r="M439" s="471"/>
      <c r="N439" s="471"/>
      <c r="O439" s="471"/>
      <c r="P439" s="47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386"/>
      <c r="C440" s="471"/>
      <c r="D440" s="471"/>
      <c r="E440" s="471"/>
      <c r="F440" s="471"/>
      <c r="G440" s="471"/>
      <c r="H440" s="471"/>
      <c r="I440" s="471"/>
      <c r="J440" s="471"/>
      <c r="K440" s="471"/>
      <c r="L440" s="471"/>
      <c r="M440" s="471"/>
      <c r="N440" s="471"/>
      <c r="O440" s="471"/>
      <c r="P440" s="47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386"/>
      <c r="C441" s="471"/>
      <c r="D441" s="471"/>
      <c r="E441" s="471"/>
      <c r="F441" s="471"/>
      <c r="G441" s="471"/>
      <c r="H441" s="471"/>
      <c r="I441" s="471"/>
      <c r="J441" s="471"/>
      <c r="K441" s="471"/>
      <c r="L441" s="471"/>
      <c r="M441" s="471"/>
      <c r="N441" s="471"/>
      <c r="O441" s="471"/>
      <c r="P441" s="47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386"/>
      <c r="C442" s="471"/>
      <c r="D442" s="471"/>
      <c r="E442" s="471"/>
      <c r="F442" s="471"/>
      <c r="G442" s="471"/>
      <c r="H442" s="471"/>
      <c r="I442" s="471"/>
      <c r="J442" s="471"/>
      <c r="K442" s="471"/>
      <c r="L442" s="471"/>
      <c r="M442" s="471"/>
      <c r="N442" s="471"/>
      <c r="O442" s="471"/>
      <c r="P442" s="47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386"/>
      <c r="C443" s="471"/>
      <c r="D443" s="471"/>
      <c r="E443" s="471"/>
      <c r="F443" s="471"/>
      <c r="G443" s="471"/>
      <c r="H443" s="471"/>
      <c r="I443" s="471"/>
      <c r="J443" s="471"/>
      <c r="K443" s="471"/>
      <c r="L443" s="471"/>
      <c r="M443" s="471"/>
      <c r="N443" s="471"/>
      <c r="O443" s="471"/>
      <c r="P443" s="47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386"/>
      <c r="C444" s="471"/>
      <c r="D444" s="471"/>
      <c r="E444" s="471"/>
      <c r="F444" s="471"/>
      <c r="G444" s="471"/>
      <c r="H444" s="471"/>
      <c r="I444" s="471"/>
      <c r="J444" s="471"/>
      <c r="K444" s="471"/>
      <c r="L444" s="471"/>
      <c r="M444" s="471"/>
      <c r="N444" s="471"/>
      <c r="O444" s="471"/>
      <c r="P444" s="47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386"/>
      <c r="C445" s="471"/>
      <c r="D445" s="471"/>
      <c r="E445" s="471"/>
      <c r="F445" s="471"/>
      <c r="G445" s="471"/>
      <c r="H445" s="471"/>
      <c r="I445" s="471"/>
      <c r="J445" s="471"/>
      <c r="K445" s="471"/>
      <c r="L445" s="471"/>
      <c r="M445" s="471"/>
      <c r="N445" s="471"/>
      <c r="O445" s="471"/>
      <c r="P445" s="47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471"/>
      <c r="D446" s="471"/>
      <c r="E446" s="471"/>
      <c r="F446" s="471"/>
      <c r="G446" s="471"/>
      <c r="H446" s="471"/>
      <c r="I446" s="471"/>
      <c r="J446" s="471"/>
      <c r="K446" s="471"/>
      <c r="L446" s="471"/>
      <c r="M446" s="471"/>
      <c r="N446" s="471"/>
      <c r="O446" s="471"/>
      <c r="P446" s="47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471"/>
      <c r="D447" s="471"/>
      <c r="E447" s="471"/>
      <c r="F447" s="471"/>
      <c r="G447" s="471"/>
      <c r="H447" s="471"/>
      <c r="I447" s="471"/>
      <c r="J447" s="471"/>
      <c r="K447" s="471"/>
      <c r="L447" s="471"/>
      <c r="M447" s="471"/>
      <c r="N447" s="471"/>
      <c r="O447" s="471"/>
      <c r="P447" s="47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471"/>
      <c r="D448" s="471"/>
      <c r="E448" s="471"/>
      <c r="F448" s="471"/>
      <c r="G448" s="471"/>
      <c r="H448" s="471"/>
      <c r="I448" s="471"/>
      <c r="J448" s="471"/>
      <c r="K448" s="471"/>
      <c r="L448" s="471"/>
      <c r="M448" s="471"/>
      <c r="N448" s="471"/>
      <c r="O448" s="471"/>
      <c r="P448" s="47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471"/>
      <c r="D449" s="471"/>
      <c r="E449" s="471"/>
      <c r="F449" s="471"/>
      <c r="G449" s="471"/>
      <c r="H449" s="471"/>
      <c r="I449" s="471"/>
      <c r="J449" s="471"/>
      <c r="K449" s="471"/>
      <c r="L449" s="471"/>
      <c r="M449" s="471"/>
      <c r="N449" s="471"/>
      <c r="O449" s="471"/>
      <c r="P449" s="47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471"/>
      <c r="D450" s="471"/>
      <c r="E450" s="471"/>
      <c r="F450" s="471"/>
      <c r="G450" s="471"/>
      <c r="H450" s="471"/>
      <c r="I450" s="471"/>
      <c r="J450" s="471"/>
      <c r="K450" s="471"/>
      <c r="L450" s="471"/>
      <c r="M450" s="471"/>
      <c r="N450" s="471"/>
      <c r="O450" s="471"/>
      <c r="P450" s="47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471"/>
      <c r="D451" s="471"/>
      <c r="E451" s="471"/>
      <c r="F451" s="471"/>
      <c r="G451" s="471"/>
      <c r="H451" s="471"/>
      <c r="I451" s="471"/>
      <c r="J451" s="471"/>
      <c r="K451" s="471"/>
      <c r="L451" s="471"/>
      <c r="M451" s="471"/>
      <c r="N451" s="471"/>
      <c r="O451" s="471"/>
      <c r="P451" s="47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471"/>
      <c r="D452" s="471"/>
      <c r="E452" s="471"/>
      <c r="F452" s="471"/>
      <c r="G452" s="471"/>
      <c r="H452" s="471"/>
      <c r="I452" s="471"/>
      <c r="J452" s="471"/>
      <c r="K452" s="471"/>
      <c r="L452" s="471"/>
      <c r="M452" s="471"/>
      <c r="N452" s="471"/>
      <c r="O452" s="471"/>
      <c r="P452" s="47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471"/>
      <c r="D453" s="471"/>
      <c r="E453" s="471"/>
      <c r="F453" s="471"/>
      <c r="G453" s="471"/>
      <c r="H453" s="471"/>
      <c r="I453" s="471"/>
      <c r="J453" s="471"/>
      <c r="K453" s="471"/>
      <c r="L453" s="471"/>
      <c r="M453" s="471"/>
      <c r="N453" s="471"/>
      <c r="O453" s="471"/>
      <c r="P453" s="47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471"/>
      <c r="D454" s="471"/>
      <c r="E454" s="471"/>
      <c r="F454" s="471"/>
      <c r="G454" s="471"/>
      <c r="H454" s="471"/>
      <c r="I454" s="471"/>
      <c r="J454" s="471"/>
      <c r="K454" s="471"/>
      <c r="L454" s="471"/>
      <c r="M454" s="471"/>
      <c r="N454" s="471"/>
      <c r="O454" s="471"/>
      <c r="P454" s="47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471"/>
      <c r="D455" s="471"/>
      <c r="E455" s="471"/>
      <c r="F455" s="471"/>
      <c r="G455" s="471"/>
      <c r="H455" s="471"/>
      <c r="I455" s="471"/>
      <c r="J455" s="471"/>
      <c r="K455" s="471"/>
      <c r="L455" s="471"/>
      <c r="M455" s="471"/>
      <c r="N455" s="471"/>
      <c r="O455" s="471"/>
      <c r="P455" s="47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471"/>
      <c r="D456" s="471"/>
      <c r="E456" s="471"/>
      <c r="F456" s="471"/>
      <c r="G456" s="471"/>
      <c r="H456" s="471"/>
      <c r="I456" s="471"/>
      <c r="J456" s="471"/>
      <c r="K456" s="471"/>
      <c r="L456" s="471"/>
      <c r="M456" s="471"/>
      <c r="N456" s="471"/>
      <c r="O456" s="471"/>
      <c r="P456" s="47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471"/>
      <c r="D457" s="471"/>
      <c r="E457" s="471"/>
      <c r="F457" s="471"/>
      <c r="G457" s="471"/>
      <c r="H457" s="471"/>
      <c r="I457" s="471"/>
      <c r="J457" s="471"/>
      <c r="K457" s="471"/>
      <c r="L457" s="471"/>
      <c r="M457" s="471"/>
      <c r="N457" s="471"/>
      <c r="O457" s="471"/>
      <c r="P457" s="47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471"/>
      <c r="D458" s="471"/>
      <c r="E458" s="471"/>
      <c r="F458" s="471"/>
      <c r="G458" s="471"/>
      <c r="H458" s="471"/>
      <c r="I458" s="471"/>
      <c r="J458" s="471"/>
      <c r="K458" s="471"/>
      <c r="L458" s="471"/>
      <c r="M458" s="471"/>
      <c r="N458" s="471"/>
      <c r="O458" s="471"/>
      <c r="P458" s="47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471"/>
      <c r="D459" s="471"/>
      <c r="E459" s="471"/>
      <c r="F459" s="471"/>
      <c r="G459" s="471"/>
      <c r="H459" s="471"/>
      <c r="I459" s="471"/>
      <c r="J459" s="471"/>
      <c r="K459" s="471"/>
      <c r="L459" s="471"/>
      <c r="M459" s="471"/>
      <c r="N459" s="471"/>
      <c r="O459" s="471"/>
      <c r="P459" s="47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471"/>
      <c r="D460" s="471"/>
      <c r="E460" s="471"/>
      <c r="F460" s="471"/>
      <c r="G460" s="471"/>
      <c r="H460" s="471"/>
      <c r="I460" s="471"/>
      <c r="J460" s="471"/>
      <c r="K460" s="471"/>
      <c r="L460" s="471"/>
      <c r="M460" s="471"/>
      <c r="N460" s="471"/>
      <c r="O460" s="471"/>
      <c r="P460" s="47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471"/>
      <c r="D461" s="471"/>
      <c r="E461" s="471"/>
      <c r="F461" s="471"/>
      <c r="G461" s="471"/>
      <c r="H461" s="471"/>
      <c r="I461" s="471"/>
      <c r="J461" s="471"/>
      <c r="K461" s="471"/>
      <c r="L461" s="471"/>
      <c r="M461" s="471"/>
      <c r="N461" s="471"/>
      <c r="O461" s="471"/>
      <c r="P461" s="47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471"/>
      <c r="D462" s="471"/>
      <c r="E462" s="471"/>
      <c r="F462" s="471"/>
      <c r="G462" s="471"/>
      <c r="H462" s="471"/>
      <c r="I462" s="471"/>
      <c r="J462" s="471"/>
      <c r="K462" s="471"/>
      <c r="L462" s="471"/>
      <c r="M462" s="471"/>
      <c r="N462" s="471"/>
      <c r="O462" s="471"/>
      <c r="P462" s="47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471"/>
      <c r="D463" s="471"/>
      <c r="E463" s="471"/>
      <c r="F463" s="471"/>
      <c r="G463" s="471"/>
      <c r="H463" s="471"/>
      <c r="I463" s="471"/>
      <c r="J463" s="471"/>
      <c r="K463" s="471"/>
      <c r="L463" s="471"/>
      <c r="M463" s="471"/>
      <c r="N463" s="471"/>
      <c r="O463" s="471"/>
      <c r="P463" s="47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471"/>
      <c r="D464" s="471"/>
      <c r="E464" s="471"/>
      <c r="F464" s="471"/>
      <c r="G464" s="471"/>
      <c r="H464" s="471"/>
      <c r="I464" s="471"/>
      <c r="J464" s="471"/>
      <c r="K464" s="471"/>
      <c r="L464" s="471"/>
      <c r="M464" s="471"/>
      <c r="N464" s="471"/>
      <c r="O464" s="471"/>
      <c r="P464" s="47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471"/>
      <c r="D465" s="471"/>
      <c r="E465" s="471"/>
      <c r="F465" s="471"/>
      <c r="G465" s="471"/>
      <c r="H465" s="471"/>
      <c r="I465" s="471"/>
      <c r="J465" s="471"/>
      <c r="K465" s="471"/>
      <c r="L465" s="471"/>
      <c r="M465" s="471"/>
      <c r="N465" s="471"/>
      <c r="O465" s="471"/>
      <c r="P465" s="47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471"/>
      <c r="D466" s="471"/>
      <c r="E466" s="471"/>
      <c r="F466" s="471"/>
      <c r="G466" s="471"/>
      <c r="H466" s="471"/>
      <c r="I466" s="471"/>
      <c r="J466" s="471"/>
      <c r="K466" s="471"/>
      <c r="L466" s="471"/>
      <c r="M466" s="471"/>
      <c r="N466" s="471"/>
      <c r="O466" s="471"/>
      <c r="P466" s="47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471"/>
      <c r="D467" s="471"/>
      <c r="E467" s="471"/>
      <c r="F467" s="471"/>
      <c r="G467" s="471"/>
      <c r="H467" s="471"/>
      <c r="I467" s="471"/>
      <c r="J467" s="471"/>
      <c r="K467" s="471"/>
      <c r="L467" s="471"/>
      <c r="M467" s="471"/>
      <c r="N467" s="471"/>
      <c r="O467" s="471"/>
      <c r="P467" s="47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471"/>
      <c r="D468" s="471"/>
      <c r="E468" s="471"/>
      <c r="F468" s="471"/>
      <c r="G468" s="471"/>
      <c r="H468" s="471"/>
      <c r="I468" s="471"/>
      <c r="J468" s="471"/>
      <c r="K468" s="471"/>
      <c r="L468" s="471"/>
      <c r="M468" s="471"/>
      <c r="N468" s="471"/>
      <c r="O468" s="471"/>
      <c r="P468" s="47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471"/>
      <c r="D469" s="471"/>
      <c r="E469" s="471"/>
      <c r="F469" s="471"/>
      <c r="G469" s="471"/>
      <c r="H469" s="471"/>
      <c r="I469" s="471"/>
      <c r="J469" s="471"/>
      <c r="K469" s="471"/>
      <c r="L469" s="471"/>
      <c r="M469" s="471"/>
      <c r="N469" s="471"/>
      <c r="O469" s="471"/>
      <c r="P469" s="47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471"/>
      <c r="D470" s="471"/>
      <c r="E470" s="471"/>
      <c r="F470" s="471"/>
      <c r="G470" s="471"/>
      <c r="H470" s="471"/>
      <c r="I470" s="471"/>
      <c r="J470" s="471"/>
      <c r="K470" s="471"/>
      <c r="L470" s="471"/>
      <c r="M470" s="471"/>
      <c r="N470" s="471"/>
      <c r="O470" s="471"/>
      <c r="P470" s="47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471"/>
      <c r="D471" s="471"/>
      <c r="E471" s="471"/>
      <c r="F471" s="471"/>
      <c r="G471" s="471"/>
      <c r="H471" s="471"/>
      <c r="I471" s="471"/>
      <c r="J471" s="471"/>
      <c r="K471" s="471"/>
      <c r="L471" s="471"/>
      <c r="M471" s="471"/>
      <c r="N471" s="471"/>
      <c r="O471" s="471"/>
      <c r="P471" s="47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471"/>
      <c r="D472" s="471"/>
      <c r="E472" s="471"/>
      <c r="F472" s="471"/>
      <c r="G472" s="471"/>
      <c r="H472" s="471"/>
      <c r="I472" s="471"/>
      <c r="J472" s="471"/>
      <c r="K472" s="471"/>
      <c r="L472" s="471"/>
      <c r="M472" s="471"/>
      <c r="N472" s="471"/>
      <c r="O472" s="471"/>
      <c r="P472" s="47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471"/>
      <c r="D473" s="471"/>
      <c r="E473" s="471"/>
      <c r="F473" s="471"/>
      <c r="G473" s="471"/>
      <c r="H473" s="471"/>
      <c r="I473" s="471"/>
      <c r="J473" s="471"/>
      <c r="K473" s="471"/>
      <c r="L473" s="471"/>
      <c r="M473" s="471"/>
      <c r="N473" s="471"/>
      <c r="O473" s="471"/>
      <c r="P473" s="47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471"/>
      <c r="D474" s="471"/>
      <c r="E474" s="471"/>
      <c r="F474" s="471"/>
      <c r="G474" s="471"/>
      <c r="H474" s="471"/>
      <c r="I474" s="471"/>
      <c r="J474" s="471"/>
      <c r="K474" s="471"/>
      <c r="L474" s="471"/>
      <c r="M474" s="471"/>
      <c r="N474" s="471"/>
      <c r="O474" s="471"/>
      <c r="P474" s="47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471"/>
      <c r="D475" s="471"/>
      <c r="E475" s="471"/>
      <c r="F475" s="471"/>
      <c r="G475" s="471"/>
      <c r="H475" s="471"/>
      <c r="I475" s="471"/>
      <c r="J475" s="471"/>
      <c r="K475" s="471"/>
      <c r="L475" s="471"/>
      <c r="M475" s="471"/>
      <c r="N475" s="471"/>
      <c r="O475" s="471"/>
      <c r="P475" s="47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471"/>
      <c r="D476" s="471"/>
      <c r="E476" s="471"/>
      <c r="F476" s="471"/>
      <c r="G476" s="471"/>
      <c r="H476" s="471"/>
      <c r="I476" s="471"/>
      <c r="J476" s="471"/>
      <c r="K476" s="471"/>
      <c r="L476" s="471"/>
      <c r="M476" s="471"/>
      <c r="N476" s="471"/>
      <c r="O476" s="471"/>
      <c r="P476" s="47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471"/>
      <c r="D477" s="471"/>
      <c r="E477" s="471"/>
      <c r="F477" s="471"/>
      <c r="G477" s="471"/>
      <c r="H477" s="471"/>
      <c r="I477" s="471"/>
      <c r="J477" s="471"/>
      <c r="K477" s="471"/>
      <c r="L477" s="471"/>
      <c r="M477" s="471"/>
      <c r="N477" s="471"/>
      <c r="O477" s="471"/>
      <c r="P477" s="47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471"/>
      <c r="D478" s="471"/>
      <c r="E478" s="471"/>
      <c r="F478" s="471"/>
      <c r="G478" s="471"/>
      <c r="H478" s="471"/>
      <c r="I478" s="471"/>
      <c r="J478" s="471"/>
      <c r="K478" s="471"/>
      <c r="L478" s="471"/>
      <c r="M478" s="471"/>
      <c r="N478" s="471"/>
      <c r="O478" s="471"/>
      <c r="P478" s="47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471"/>
      <c r="D479" s="471"/>
      <c r="E479" s="471"/>
      <c r="F479" s="471"/>
      <c r="G479" s="471"/>
      <c r="H479" s="471"/>
      <c r="I479" s="471"/>
      <c r="J479" s="471"/>
      <c r="K479" s="471"/>
      <c r="L479" s="471"/>
      <c r="M479" s="471"/>
      <c r="N479" s="471"/>
      <c r="O479" s="471"/>
      <c r="P479" s="47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471"/>
      <c r="D480" s="471"/>
      <c r="E480" s="471"/>
      <c r="F480" s="471"/>
      <c r="G480" s="471"/>
      <c r="H480" s="471"/>
      <c r="I480" s="471"/>
      <c r="J480" s="471"/>
      <c r="K480" s="471"/>
      <c r="L480" s="471"/>
      <c r="M480" s="471"/>
      <c r="N480" s="471"/>
      <c r="O480" s="471"/>
      <c r="P480" s="47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471"/>
      <c r="D481" s="471"/>
      <c r="E481" s="471"/>
      <c r="F481" s="471"/>
      <c r="G481" s="471"/>
      <c r="H481" s="471"/>
      <c r="I481" s="471"/>
      <c r="J481" s="471"/>
      <c r="K481" s="471"/>
      <c r="L481" s="471"/>
      <c r="M481" s="471"/>
      <c r="N481" s="471"/>
      <c r="O481" s="471"/>
      <c r="P481" s="47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471"/>
      <c r="D482" s="471"/>
      <c r="E482" s="471"/>
      <c r="F482" s="471"/>
      <c r="G482" s="471"/>
      <c r="H482" s="471"/>
      <c r="I482" s="471"/>
      <c r="J482" s="471"/>
      <c r="K482" s="471"/>
      <c r="L482" s="471"/>
      <c r="M482" s="471"/>
      <c r="N482" s="471"/>
      <c r="O482" s="471"/>
      <c r="P482" s="47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471"/>
      <c r="D483" s="471"/>
      <c r="E483" s="471"/>
      <c r="F483" s="471"/>
      <c r="G483" s="471"/>
      <c r="H483" s="471"/>
      <c r="I483" s="471"/>
      <c r="J483" s="471"/>
      <c r="K483" s="471"/>
      <c r="L483" s="471"/>
      <c r="M483" s="471"/>
      <c r="N483" s="471"/>
      <c r="O483" s="471"/>
      <c r="P483" s="47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471"/>
      <c r="D484" s="471"/>
      <c r="E484" s="471"/>
      <c r="F484" s="471"/>
      <c r="G484" s="471"/>
      <c r="H484" s="471"/>
      <c r="I484" s="471"/>
      <c r="J484" s="471"/>
      <c r="K484" s="471"/>
      <c r="L484" s="471"/>
      <c r="M484" s="471"/>
      <c r="N484" s="471"/>
      <c r="O484" s="471"/>
      <c r="P484" s="47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471"/>
      <c r="D485" s="471"/>
      <c r="E485" s="471"/>
      <c r="F485" s="471"/>
      <c r="G485" s="471"/>
      <c r="H485" s="471"/>
      <c r="I485" s="471"/>
      <c r="J485" s="471"/>
      <c r="K485" s="471"/>
      <c r="L485" s="471"/>
      <c r="M485" s="471"/>
      <c r="N485" s="471"/>
      <c r="O485" s="471"/>
      <c r="P485" s="47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471"/>
      <c r="D486" s="471"/>
      <c r="E486" s="471"/>
      <c r="F486" s="471"/>
      <c r="G486" s="471"/>
      <c r="H486" s="471"/>
      <c r="I486" s="471"/>
      <c r="J486" s="471"/>
      <c r="K486" s="471"/>
      <c r="L486" s="471"/>
      <c r="M486" s="471"/>
      <c r="N486" s="471"/>
      <c r="O486" s="471"/>
      <c r="P486" s="47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471"/>
      <c r="D487" s="471"/>
      <c r="E487" s="471"/>
      <c r="F487" s="471"/>
      <c r="G487" s="471"/>
      <c r="H487" s="471"/>
      <c r="I487" s="471"/>
      <c r="J487" s="471"/>
      <c r="K487" s="471"/>
      <c r="L487" s="471"/>
      <c r="M487" s="471"/>
      <c r="N487" s="471"/>
      <c r="O487" s="471"/>
      <c r="P487" s="47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471"/>
      <c r="D488" s="471"/>
      <c r="E488" s="471"/>
      <c r="F488" s="471"/>
      <c r="G488" s="471"/>
      <c r="H488" s="471"/>
      <c r="I488" s="471"/>
      <c r="J488" s="471"/>
      <c r="K488" s="471"/>
      <c r="L488" s="471"/>
      <c r="M488" s="471"/>
      <c r="N488" s="471"/>
      <c r="O488" s="471"/>
      <c r="P488" s="47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471"/>
      <c r="D489" s="471"/>
      <c r="E489" s="471"/>
      <c r="F489" s="471"/>
      <c r="G489" s="471"/>
      <c r="H489" s="471"/>
      <c r="I489" s="471"/>
      <c r="J489" s="471"/>
      <c r="K489" s="471"/>
      <c r="L489" s="471"/>
      <c r="M489" s="471"/>
      <c r="N489" s="471"/>
      <c r="O489" s="471"/>
      <c r="P489" s="47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471"/>
      <c r="D490" s="471"/>
      <c r="E490" s="471"/>
      <c r="F490" s="471"/>
      <c r="G490" s="471"/>
      <c r="H490" s="471"/>
      <c r="I490" s="471"/>
      <c r="J490" s="471"/>
      <c r="K490" s="471"/>
      <c r="L490" s="471"/>
      <c r="M490" s="471"/>
      <c r="N490" s="471"/>
      <c r="O490" s="471"/>
      <c r="P490" s="47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471"/>
      <c r="D491" s="471"/>
      <c r="E491" s="471"/>
      <c r="F491" s="471"/>
      <c r="G491" s="471"/>
      <c r="H491" s="471"/>
      <c r="I491" s="471"/>
      <c r="J491" s="471"/>
      <c r="K491" s="471"/>
      <c r="L491" s="471"/>
      <c r="M491" s="471"/>
      <c r="N491" s="471"/>
      <c r="O491" s="471"/>
      <c r="P491" s="47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471"/>
      <c r="D492" s="471"/>
      <c r="E492" s="471"/>
      <c r="F492" s="471"/>
      <c r="G492" s="471"/>
      <c r="H492" s="471"/>
      <c r="I492" s="471"/>
      <c r="J492" s="471"/>
      <c r="K492" s="471"/>
      <c r="L492" s="471"/>
      <c r="M492" s="471"/>
      <c r="N492" s="471"/>
      <c r="O492" s="471"/>
      <c r="P492" s="47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471"/>
      <c r="D493" s="471"/>
      <c r="E493" s="471"/>
      <c r="F493" s="471"/>
      <c r="G493" s="471"/>
      <c r="H493" s="471"/>
      <c r="I493" s="471"/>
      <c r="J493" s="471"/>
      <c r="K493" s="471"/>
      <c r="L493" s="471"/>
      <c r="M493" s="471"/>
      <c r="N493" s="471"/>
      <c r="O493" s="471"/>
      <c r="P493" s="47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471"/>
      <c r="D494" s="471"/>
      <c r="E494" s="471"/>
      <c r="F494" s="471"/>
      <c r="G494" s="471"/>
      <c r="H494" s="471"/>
      <c r="I494" s="471"/>
      <c r="J494" s="471"/>
      <c r="K494" s="471"/>
      <c r="L494" s="471"/>
      <c r="M494" s="471"/>
      <c r="N494" s="471"/>
      <c r="O494" s="471"/>
      <c r="P494" s="47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471"/>
      <c r="D495" s="471"/>
      <c r="E495" s="471"/>
      <c r="F495" s="471"/>
      <c r="G495" s="471"/>
      <c r="H495" s="471"/>
      <c r="I495" s="471"/>
      <c r="J495" s="471"/>
      <c r="K495" s="471"/>
      <c r="L495" s="471"/>
      <c r="M495" s="471"/>
      <c r="N495" s="471"/>
      <c r="O495" s="471"/>
      <c r="P495" s="47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471"/>
      <c r="D496" s="471"/>
      <c r="E496" s="471"/>
      <c r="F496" s="471"/>
      <c r="G496" s="471"/>
      <c r="H496" s="471"/>
      <c r="I496" s="471"/>
      <c r="J496" s="471"/>
      <c r="K496" s="471"/>
      <c r="L496" s="471"/>
      <c r="M496" s="471"/>
      <c r="N496" s="471"/>
      <c r="O496" s="471"/>
      <c r="P496" s="47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471"/>
      <c r="D497" s="471"/>
      <c r="E497" s="471"/>
      <c r="F497" s="471"/>
      <c r="G497" s="471"/>
      <c r="H497" s="471"/>
      <c r="I497" s="471"/>
      <c r="J497" s="471"/>
      <c r="K497" s="471"/>
      <c r="L497" s="471"/>
      <c r="M497" s="471"/>
      <c r="N497" s="471"/>
      <c r="O497" s="471"/>
      <c r="P497" s="47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471"/>
      <c r="D498" s="471"/>
      <c r="E498" s="471"/>
      <c r="F498" s="471"/>
      <c r="G498" s="471"/>
      <c r="H498" s="471"/>
      <c r="I498" s="471"/>
      <c r="J498" s="471"/>
      <c r="K498" s="471"/>
      <c r="L498" s="471"/>
      <c r="M498" s="471"/>
      <c r="N498" s="471"/>
      <c r="O498" s="471"/>
      <c r="P498" s="47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471"/>
      <c r="D499" s="471"/>
      <c r="E499" s="471"/>
      <c r="F499" s="471"/>
      <c r="G499" s="471"/>
      <c r="H499" s="471"/>
      <c r="I499" s="471"/>
      <c r="J499" s="471"/>
      <c r="K499" s="471"/>
      <c r="L499" s="471"/>
      <c r="M499" s="471"/>
      <c r="N499" s="471"/>
      <c r="O499" s="471"/>
      <c r="P499" s="47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471"/>
      <c r="D500" s="471"/>
      <c r="E500" s="471"/>
      <c r="F500" s="471"/>
      <c r="G500" s="471"/>
      <c r="H500" s="471"/>
      <c r="I500" s="471"/>
      <c r="J500" s="471"/>
      <c r="K500" s="471"/>
      <c r="L500" s="471"/>
      <c r="M500" s="471"/>
      <c r="N500" s="471"/>
      <c r="O500" s="471"/>
      <c r="P500" s="47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471"/>
      <c r="D501" s="471"/>
      <c r="E501" s="471"/>
      <c r="F501" s="471"/>
      <c r="G501" s="471"/>
      <c r="H501" s="471"/>
      <c r="I501" s="471"/>
      <c r="J501" s="471"/>
      <c r="K501" s="471"/>
      <c r="L501" s="471"/>
      <c r="M501" s="471"/>
      <c r="N501" s="471"/>
      <c r="O501" s="471"/>
      <c r="P501" s="47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471"/>
      <c r="D502" s="471"/>
      <c r="E502" s="471"/>
      <c r="F502" s="471"/>
      <c r="G502" s="471"/>
      <c r="H502" s="471"/>
      <c r="I502" s="471"/>
      <c r="J502" s="471"/>
      <c r="K502" s="471"/>
      <c r="L502" s="471"/>
      <c r="M502" s="471"/>
      <c r="N502" s="471"/>
      <c r="O502" s="471"/>
      <c r="P502" s="47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471"/>
      <c r="D503" s="471"/>
      <c r="E503" s="471"/>
      <c r="F503" s="471"/>
      <c r="G503" s="471"/>
      <c r="H503" s="471"/>
      <c r="I503" s="471"/>
      <c r="J503" s="471"/>
      <c r="K503" s="471"/>
      <c r="L503" s="471"/>
      <c r="M503" s="471"/>
      <c r="N503" s="471"/>
      <c r="O503" s="471"/>
      <c r="P503" s="47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471"/>
      <c r="D504" s="471"/>
      <c r="E504" s="471"/>
      <c r="F504" s="471"/>
      <c r="G504" s="471"/>
      <c r="H504" s="471"/>
      <c r="I504" s="471"/>
      <c r="J504" s="471"/>
      <c r="K504" s="471"/>
      <c r="L504" s="471"/>
      <c r="M504" s="471"/>
      <c r="N504" s="471"/>
      <c r="O504" s="471"/>
      <c r="P504" s="47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471"/>
      <c r="D505" s="471"/>
      <c r="E505" s="471"/>
      <c r="F505" s="471"/>
      <c r="G505" s="471"/>
      <c r="H505" s="471"/>
      <c r="I505" s="471"/>
      <c r="J505" s="471"/>
      <c r="K505" s="471"/>
      <c r="L505" s="471"/>
      <c r="M505" s="471"/>
      <c r="N505" s="471"/>
      <c r="O505" s="471"/>
      <c r="P505" s="47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471"/>
      <c r="D506" s="471"/>
      <c r="E506" s="471"/>
      <c r="F506" s="471"/>
      <c r="G506" s="471"/>
      <c r="H506" s="471"/>
      <c r="I506" s="471"/>
      <c r="J506" s="471"/>
      <c r="K506" s="471"/>
      <c r="L506" s="471"/>
      <c r="M506" s="471"/>
      <c r="N506" s="471"/>
      <c r="O506" s="471"/>
      <c r="P506" s="47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471"/>
      <c r="D507" s="471"/>
      <c r="E507" s="471"/>
      <c r="F507" s="471"/>
      <c r="G507" s="471"/>
      <c r="H507" s="471"/>
      <c r="I507" s="471"/>
      <c r="J507" s="471"/>
      <c r="K507" s="471"/>
      <c r="L507" s="471"/>
      <c r="M507" s="471"/>
      <c r="N507" s="471"/>
      <c r="O507" s="471"/>
      <c r="P507" s="47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471"/>
      <c r="D508" s="471"/>
      <c r="E508" s="471"/>
      <c r="F508" s="471"/>
      <c r="G508" s="471"/>
      <c r="H508" s="471"/>
      <c r="I508" s="471"/>
      <c r="J508" s="471"/>
      <c r="K508" s="471"/>
      <c r="L508" s="471"/>
      <c r="M508" s="471"/>
      <c r="N508" s="471"/>
      <c r="O508" s="471"/>
      <c r="P508" s="47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471"/>
      <c r="D509" s="471"/>
      <c r="E509" s="471"/>
      <c r="F509" s="471"/>
      <c r="G509" s="471"/>
      <c r="H509" s="471"/>
      <c r="I509" s="471"/>
      <c r="J509" s="471"/>
      <c r="K509" s="471"/>
      <c r="L509" s="471"/>
      <c r="M509" s="471"/>
      <c r="N509" s="471"/>
      <c r="O509" s="471"/>
      <c r="P509" s="47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471"/>
      <c r="D510" s="471"/>
      <c r="E510" s="471"/>
      <c r="F510" s="471"/>
      <c r="G510" s="471"/>
      <c r="H510" s="471"/>
      <c r="I510" s="471"/>
      <c r="J510" s="471"/>
      <c r="K510" s="471"/>
      <c r="L510" s="471"/>
      <c r="M510" s="471"/>
      <c r="N510" s="471"/>
      <c r="O510" s="471"/>
      <c r="P510" s="47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471"/>
      <c r="D511" s="471"/>
      <c r="E511" s="471"/>
      <c r="F511" s="471"/>
      <c r="G511" s="471"/>
      <c r="H511" s="471"/>
      <c r="I511" s="471"/>
      <c r="J511" s="471"/>
      <c r="K511" s="471"/>
      <c r="L511" s="471"/>
      <c r="M511" s="471"/>
      <c r="N511" s="471"/>
      <c r="O511" s="471"/>
      <c r="P511" s="47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471"/>
      <c r="D512" s="471"/>
      <c r="E512" s="471"/>
      <c r="F512" s="471"/>
      <c r="G512" s="471"/>
      <c r="H512" s="471"/>
      <c r="I512" s="471"/>
      <c r="J512" s="471"/>
      <c r="K512" s="471"/>
      <c r="L512" s="471"/>
      <c r="M512" s="471"/>
      <c r="N512" s="471"/>
      <c r="O512" s="471"/>
      <c r="P512" s="47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471"/>
      <c r="D513" s="471"/>
      <c r="E513" s="471"/>
      <c r="F513" s="471"/>
      <c r="G513" s="471"/>
      <c r="H513" s="471"/>
      <c r="I513" s="471"/>
      <c r="J513" s="471"/>
      <c r="K513" s="471"/>
      <c r="L513" s="471"/>
      <c r="M513" s="471"/>
      <c r="N513" s="471"/>
      <c r="O513" s="471"/>
      <c r="P513" s="47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471"/>
      <c r="D514" s="471"/>
      <c r="E514" s="471"/>
      <c r="F514" s="471"/>
      <c r="G514" s="471"/>
      <c r="H514" s="471"/>
      <c r="I514" s="471"/>
      <c r="J514" s="471"/>
      <c r="K514" s="471"/>
      <c r="L514" s="471"/>
      <c r="M514" s="471"/>
      <c r="N514" s="471"/>
      <c r="O514" s="471"/>
      <c r="P514" s="47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471"/>
      <c r="D515" s="471"/>
      <c r="E515" s="471"/>
      <c r="F515" s="471"/>
      <c r="G515" s="471"/>
      <c r="H515" s="471"/>
      <c r="I515" s="471"/>
      <c r="J515" s="471"/>
      <c r="K515" s="471"/>
      <c r="L515" s="471"/>
      <c r="M515" s="471"/>
      <c r="N515" s="471"/>
      <c r="O515" s="471"/>
      <c r="P515" s="47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471"/>
      <c r="D516" s="471"/>
      <c r="E516" s="471"/>
      <c r="F516" s="471"/>
      <c r="G516" s="471"/>
      <c r="H516" s="471"/>
      <c r="I516" s="471"/>
      <c r="J516" s="471"/>
      <c r="K516" s="471"/>
      <c r="L516" s="471"/>
      <c r="M516" s="471"/>
      <c r="N516" s="471"/>
      <c r="O516" s="471"/>
      <c r="P516" s="47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471"/>
      <c r="D517" s="471"/>
      <c r="E517" s="471"/>
      <c r="F517" s="471"/>
      <c r="G517" s="471"/>
      <c r="H517" s="471"/>
      <c r="I517" s="471"/>
      <c r="J517" s="471"/>
      <c r="K517" s="471"/>
      <c r="L517" s="471"/>
      <c r="M517" s="471"/>
      <c r="N517" s="471"/>
      <c r="O517" s="471"/>
      <c r="P517" s="47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471"/>
      <c r="D518" s="471"/>
      <c r="E518" s="471"/>
      <c r="F518" s="471"/>
      <c r="G518" s="471"/>
      <c r="H518" s="471"/>
      <c r="I518" s="471"/>
      <c r="J518" s="471"/>
      <c r="K518" s="471"/>
      <c r="L518" s="471"/>
      <c r="M518" s="471"/>
      <c r="N518" s="471"/>
      <c r="O518" s="471"/>
      <c r="P518" s="47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471"/>
      <c r="D519" s="471"/>
      <c r="E519" s="471"/>
      <c r="F519" s="471"/>
      <c r="G519" s="471"/>
      <c r="H519" s="471"/>
      <c r="I519" s="471"/>
      <c r="J519" s="471"/>
      <c r="K519" s="471"/>
      <c r="L519" s="471"/>
      <c r="M519" s="471"/>
      <c r="N519" s="471"/>
      <c r="O519" s="471"/>
      <c r="P519" s="47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471"/>
      <c r="D520" s="471"/>
      <c r="E520" s="471"/>
      <c r="F520" s="471"/>
      <c r="G520" s="471"/>
      <c r="H520" s="471"/>
      <c r="I520" s="471"/>
      <c r="J520" s="471"/>
      <c r="K520" s="471"/>
      <c r="L520" s="471"/>
      <c r="M520" s="471"/>
      <c r="N520" s="471"/>
      <c r="O520" s="471"/>
      <c r="P520" s="47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471"/>
      <c r="D521" s="471"/>
      <c r="E521" s="471"/>
      <c r="F521" s="471"/>
      <c r="G521" s="471"/>
      <c r="H521" s="471"/>
      <c r="I521" s="471"/>
      <c r="J521" s="471"/>
      <c r="K521" s="471"/>
      <c r="L521" s="471"/>
      <c r="M521" s="471"/>
      <c r="N521" s="471"/>
      <c r="O521" s="471"/>
      <c r="P521" s="47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471"/>
      <c r="D522" s="471"/>
      <c r="E522" s="471"/>
      <c r="F522" s="471"/>
      <c r="G522" s="471"/>
      <c r="H522" s="471"/>
      <c r="I522" s="471"/>
      <c r="J522" s="471"/>
      <c r="K522" s="471"/>
      <c r="L522" s="471"/>
      <c r="M522" s="471"/>
      <c r="N522" s="471"/>
      <c r="O522" s="471"/>
      <c r="P522" s="47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471"/>
      <c r="D523" s="471"/>
      <c r="E523" s="471"/>
      <c r="F523" s="471"/>
      <c r="G523" s="471"/>
      <c r="H523" s="471"/>
      <c r="I523" s="471"/>
      <c r="J523" s="471"/>
      <c r="K523" s="471"/>
      <c r="L523" s="471"/>
      <c r="M523" s="471"/>
      <c r="N523" s="471"/>
      <c r="O523" s="471"/>
      <c r="P523" s="47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471"/>
      <c r="D524" s="471"/>
      <c r="E524" s="471"/>
      <c r="F524" s="471"/>
      <c r="G524" s="471"/>
      <c r="H524" s="471"/>
      <c r="I524" s="471"/>
      <c r="J524" s="471"/>
      <c r="K524" s="471"/>
      <c r="L524" s="471"/>
      <c r="M524" s="471"/>
      <c r="N524" s="471"/>
      <c r="O524" s="471"/>
      <c r="P524" s="47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471"/>
      <c r="D525" s="471"/>
      <c r="E525" s="471"/>
      <c r="F525" s="471"/>
      <c r="G525" s="471"/>
      <c r="H525" s="471"/>
      <c r="I525" s="471"/>
      <c r="J525" s="471"/>
      <c r="K525" s="471"/>
      <c r="L525" s="471"/>
      <c r="M525" s="471"/>
      <c r="N525" s="471"/>
      <c r="O525" s="471"/>
      <c r="P525" s="47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471"/>
      <c r="D526" s="471"/>
      <c r="E526" s="471"/>
      <c r="F526" s="471"/>
      <c r="G526" s="471"/>
      <c r="H526" s="471"/>
      <c r="I526" s="471"/>
      <c r="J526" s="471"/>
      <c r="K526" s="471"/>
      <c r="L526" s="471"/>
      <c r="M526" s="471"/>
      <c r="N526" s="471"/>
      <c r="O526" s="471"/>
      <c r="P526" s="47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471"/>
      <c r="D527" s="471"/>
      <c r="E527" s="471"/>
      <c r="F527" s="471"/>
      <c r="G527" s="471"/>
      <c r="H527" s="471"/>
      <c r="I527" s="471"/>
      <c r="J527" s="471"/>
      <c r="K527" s="471"/>
      <c r="L527" s="471"/>
      <c r="M527" s="471"/>
      <c r="N527" s="471"/>
      <c r="O527" s="471"/>
      <c r="P527" s="47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471"/>
      <c r="D528" s="471"/>
      <c r="E528" s="471"/>
      <c r="F528" s="471"/>
      <c r="G528" s="471"/>
      <c r="H528" s="471"/>
      <c r="I528" s="471"/>
      <c r="J528" s="471"/>
      <c r="K528" s="471"/>
      <c r="L528" s="471"/>
      <c r="M528" s="471"/>
      <c r="N528" s="471"/>
      <c r="O528" s="471"/>
      <c r="P528" s="47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471"/>
      <c r="D529" s="471"/>
      <c r="E529" s="471"/>
      <c r="F529" s="471"/>
      <c r="G529" s="471"/>
      <c r="H529" s="471"/>
      <c r="I529" s="471"/>
      <c r="J529" s="471"/>
      <c r="K529" s="471"/>
      <c r="L529" s="471"/>
      <c r="M529" s="471"/>
      <c r="N529" s="471"/>
      <c r="O529" s="471"/>
      <c r="P529" s="47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471"/>
      <c r="D530" s="471"/>
      <c r="E530" s="471"/>
      <c r="F530" s="471"/>
      <c r="G530" s="471"/>
      <c r="H530" s="471"/>
      <c r="I530" s="471"/>
      <c r="J530" s="471"/>
      <c r="K530" s="471"/>
      <c r="L530" s="471"/>
      <c r="M530" s="471"/>
      <c r="N530" s="471"/>
      <c r="O530" s="471"/>
      <c r="P530" s="47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471"/>
      <c r="D531" s="471"/>
      <c r="E531" s="471"/>
      <c r="F531" s="471"/>
      <c r="G531" s="471"/>
      <c r="H531" s="471"/>
      <c r="I531" s="471"/>
      <c r="J531" s="471"/>
      <c r="K531" s="471"/>
      <c r="L531" s="471"/>
      <c r="M531" s="471"/>
      <c r="N531" s="471"/>
      <c r="O531" s="471"/>
      <c r="P531" s="47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471"/>
      <c r="D532" s="471"/>
      <c r="E532" s="471"/>
      <c r="F532" s="471"/>
      <c r="G532" s="471"/>
      <c r="H532" s="471"/>
      <c r="I532" s="471"/>
      <c r="J532" s="471"/>
      <c r="K532" s="471"/>
      <c r="L532" s="471"/>
      <c r="M532" s="471"/>
      <c r="N532" s="471"/>
      <c r="O532" s="471"/>
      <c r="P532" s="47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471"/>
      <c r="D533" s="471"/>
      <c r="E533" s="471"/>
      <c r="F533" s="471"/>
      <c r="G533" s="471"/>
      <c r="H533" s="471"/>
      <c r="I533" s="471"/>
      <c r="J533" s="471"/>
      <c r="K533" s="471"/>
      <c r="L533" s="471"/>
      <c r="M533" s="471"/>
      <c r="N533" s="471"/>
      <c r="O533" s="471"/>
      <c r="P533" s="47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471"/>
      <c r="D534" s="471"/>
      <c r="E534" s="471"/>
      <c r="F534" s="471"/>
      <c r="G534" s="471"/>
      <c r="H534" s="471"/>
      <c r="I534" s="471"/>
      <c r="J534" s="471"/>
      <c r="K534" s="471"/>
      <c r="L534" s="471"/>
      <c r="M534" s="471"/>
      <c r="N534" s="471"/>
      <c r="O534" s="471"/>
      <c r="P534" s="47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471"/>
      <c r="D535" s="471"/>
      <c r="E535" s="471"/>
      <c r="F535" s="471"/>
      <c r="G535" s="471"/>
      <c r="H535" s="471"/>
      <c r="I535" s="471"/>
      <c r="J535" s="471"/>
      <c r="K535" s="471"/>
      <c r="L535" s="471"/>
      <c r="M535" s="471"/>
      <c r="N535" s="471"/>
      <c r="O535" s="471"/>
      <c r="P535" s="47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471"/>
      <c r="D536" s="471"/>
      <c r="E536" s="471"/>
      <c r="F536" s="471"/>
      <c r="G536" s="471"/>
      <c r="H536" s="471"/>
      <c r="I536" s="471"/>
      <c r="J536" s="471"/>
      <c r="K536" s="471"/>
      <c r="L536" s="471"/>
      <c r="M536" s="471"/>
      <c r="N536" s="471"/>
      <c r="O536" s="471"/>
      <c r="P536" s="47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471"/>
      <c r="D537" s="471"/>
      <c r="E537" s="471"/>
      <c r="F537" s="471"/>
      <c r="G537" s="471"/>
      <c r="H537" s="471"/>
      <c r="I537" s="471"/>
      <c r="J537" s="471"/>
      <c r="K537" s="471"/>
      <c r="L537" s="471"/>
      <c r="M537" s="471"/>
      <c r="N537" s="471"/>
      <c r="O537" s="471"/>
      <c r="P537" s="47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471"/>
      <c r="D538" s="471"/>
      <c r="E538" s="471"/>
      <c r="F538" s="471"/>
      <c r="G538" s="471"/>
      <c r="H538" s="471"/>
      <c r="I538" s="471"/>
      <c r="J538" s="471"/>
      <c r="K538" s="471"/>
      <c r="L538" s="471"/>
      <c r="M538" s="471"/>
      <c r="N538" s="471"/>
      <c r="O538" s="471"/>
      <c r="P538" s="47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471"/>
      <c r="D539" s="471"/>
      <c r="E539" s="471"/>
      <c r="F539" s="471"/>
      <c r="G539" s="471"/>
      <c r="H539" s="471"/>
      <c r="I539" s="471"/>
      <c r="J539" s="471"/>
      <c r="K539" s="471"/>
      <c r="L539" s="471"/>
      <c r="M539" s="471"/>
      <c r="N539" s="471"/>
      <c r="O539" s="471"/>
      <c r="P539" s="47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471"/>
      <c r="D540" s="471"/>
      <c r="E540" s="471"/>
      <c r="F540" s="471"/>
      <c r="G540" s="471"/>
      <c r="H540" s="471"/>
      <c r="I540" s="471"/>
      <c r="J540" s="471"/>
      <c r="K540" s="471"/>
      <c r="L540" s="471"/>
      <c r="M540" s="471"/>
      <c r="N540" s="471"/>
      <c r="O540" s="471"/>
      <c r="P540" s="47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471"/>
      <c r="D541" s="471"/>
      <c r="E541" s="471"/>
      <c r="F541" s="471"/>
      <c r="G541" s="471"/>
      <c r="H541" s="471"/>
      <c r="I541" s="471"/>
      <c r="J541" s="471"/>
      <c r="K541" s="471"/>
      <c r="L541" s="471"/>
      <c r="M541" s="471"/>
      <c r="N541" s="471"/>
      <c r="O541" s="471"/>
      <c r="P541" s="47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471"/>
      <c r="D542" s="471"/>
      <c r="E542" s="471"/>
      <c r="F542" s="471"/>
      <c r="G542" s="471"/>
      <c r="H542" s="471"/>
      <c r="I542" s="471"/>
      <c r="J542" s="471"/>
      <c r="K542" s="471"/>
      <c r="L542" s="471"/>
      <c r="M542" s="471"/>
      <c r="N542" s="471"/>
      <c r="O542" s="471"/>
      <c r="P542" s="47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471"/>
      <c r="D543" s="471"/>
      <c r="E543" s="471"/>
      <c r="F543" s="471"/>
      <c r="G543" s="471"/>
      <c r="H543" s="471"/>
      <c r="I543" s="471"/>
      <c r="J543" s="471"/>
      <c r="K543" s="471"/>
      <c r="L543" s="471"/>
      <c r="M543" s="471"/>
      <c r="N543" s="471"/>
      <c r="O543" s="471"/>
      <c r="P543" s="47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471"/>
      <c r="D544" s="471"/>
      <c r="E544" s="471"/>
      <c r="F544" s="471"/>
      <c r="G544" s="471"/>
      <c r="H544" s="471"/>
      <c r="I544" s="471"/>
      <c r="J544" s="471"/>
      <c r="K544" s="471"/>
      <c r="L544" s="471"/>
      <c r="M544" s="471"/>
      <c r="N544" s="471"/>
      <c r="O544" s="471"/>
      <c r="P544" s="47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471"/>
      <c r="D545" s="471"/>
      <c r="E545" s="471"/>
      <c r="F545" s="471"/>
      <c r="G545" s="471"/>
      <c r="H545" s="471"/>
      <c r="I545" s="471"/>
      <c r="J545" s="471"/>
      <c r="K545" s="471"/>
      <c r="L545" s="471"/>
      <c r="M545" s="471"/>
      <c r="N545" s="471"/>
      <c r="O545" s="471"/>
      <c r="P545" s="47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471"/>
      <c r="D546" s="471"/>
      <c r="E546" s="471"/>
      <c r="F546" s="471"/>
      <c r="G546" s="471"/>
      <c r="H546" s="471"/>
      <c r="I546" s="471"/>
      <c r="J546" s="471"/>
      <c r="K546" s="471"/>
      <c r="L546" s="471"/>
      <c r="M546" s="471"/>
      <c r="N546" s="471"/>
      <c r="O546" s="471"/>
      <c r="P546" s="47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471"/>
      <c r="D547" s="471"/>
      <c r="E547" s="471"/>
      <c r="F547" s="471"/>
      <c r="G547" s="471"/>
      <c r="H547" s="471"/>
      <c r="I547" s="471"/>
      <c r="J547" s="471"/>
      <c r="K547" s="471"/>
      <c r="L547" s="471"/>
      <c r="M547" s="471"/>
      <c r="N547" s="471"/>
      <c r="O547" s="471"/>
      <c r="P547" s="47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471"/>
      <c r="D548" s="471"/>
      <c r="E548" s="471"/>
      <c r="F548" s="471"/>
      <c r="G548" s="471"/>
      <c r="H548" s="471"/>
      <c r="I548" s="471"/>
      <c r="J548" s="471"/>
      <c r="K548" s="471"/>
      <c r="L548" s="471"/>
      <c r="M548" s="471"/>
      <c r="N548" s="471"/>
      <c r="O548" s="471"/>
      <c r="P548" s="47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471"/>
      <c r="D549" s="471"/>
      <c r="E549" s="471"/>
      <c r="F549" s="471"/>
      <c r="G549" s="471"/>
      <c r="H549" s="471"/>
      <c r="I549" s="471"/>
      <c r="J549" s="471"/>
      <c r="K549" s="471"/>
      <c r="L549" s="471"/>
      <c r="M549" s="471"/>
      <c r="N549" s="471"/>
      <c r="O549" s="471"/>
      <c r="P549" s="47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471"/>
      <c r="D550" s="471"/>
      <c r="E550" s="471"/>
      <c r="F550" s="471"/>
      <c r="G550" s="471"/>
      <c r="H550" s="471"/>
      <c r="I550" s="471"/>
      <c r="J550" s="471"/>
      <c r="K550" s="471"/>
      <c r="L550" s="471"/>
      <c r="M550" s="471"/>
      <c r="N550" s="471"/>
      <c r="O550" s="471"/>
      <c r="P550" s="47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471"/>
      <c r="D551" s="471"/>
      <c r="E551" s="471"/>
      <c r="F551" s="471"/>
      <c r="G551" s="471"/>
      <c r="H551" s="471"/>
      <c r="I551" s="471"/>
      <c r="J551" s="471"/>
      <c r="K551" s="471"/>
      <c r="L551" s="471"/>
      <c r="M551" s="471"/>
      <c r="N551" s="471"/>
      <c r="O551" s="471"/>
      <c r="P551" s="47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471"/>
      <c r="D552" s="471"/>
      <c r="E552" s="471"/>
      <c r="F552" s="471"/>
      <c r="G552" s="471"/>
      <c r="H552" s="471"/>
      <c r="I552" s="471"/>
      <c r="J552" s="471"/>
      <c r="K552" s="471"/>
      <c r="L552" s="471"/>
      <c r="M552" s="471"/>
      <c r="N552" s="471"/>
      <c r="O552" s="471"/>
      <c r="P552" s="47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471"/>
      <c r="D553" s="471"/>
      <c r="E553" s="471"/>
      <c r="F553" s="471"/>
      <c r="G553" s="471"/>
      <c r="H553" s="471"/>
      <c r="I553" s="471"/>
      <c r="J553" s="471"/>
      <c r="K553" s="471"/>
      <c r="L553" s="471"/>
      <c r="M553" s="471"/>
      <c r="N553" s="471"/>
      <c r="O553" s="471"/>
      <c r="P553" s="47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471"/>
      <c r="D554" s="471"/>
      <c r="E554" s="471"/>
      <c r="F554" s="471"/>
      <c r="G554" s="471"/>
      <c r="H554" s="471"/>
      <c r="I554" s="471"/>
      <c r="J554" s="471"/>
      <c r="K554" s="471"/>
      <c r="L554" s="471"/>
      <c r="M554" s="471"/>
      <c r="N554" s="471"/>
      <c r="O554" s="471"/>
      <c r="P554" s="47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471"/>
      <c r="D555" s="471"/>
      <c r="E555" s="471"/>
      <c r="F555" s="471"/>
      <c r="G555" s="471"/>
      <c r="H555" s="471"/>
      <c r="I555" s="471"/>
      <c r="J555" s="471"/>
      <c r="K555" s="471"/>
      <c r="L555" s="471"/>
      <c r="M555" s="471"/>
      <c r="N555" s="471"/>
      <c r="O555" s="471"/>
      <c r="P555" s="47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471"/>
      <c r="D556" s="471"/>
      <c r="E556" s="471"/>
      <c r="F556" s="471"/>
      <c r="G556" s="471"/>
      <c r="H556" s="471"/>
      <c r="I556" s="471"/>
      <c r="J556" s="471"/>
      <c r="K556" s="471"/>
      <c r="L556" s="471"/>
      <c r="M556" s="471"/>
      <c r="N556" s="471"/>
      <c r="O556" s="471"/>
      <c r="P556" s="47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471"/>
      <c r="D557" s="471"/>
      <c r="E557" s="471"/>
      <c r="F557" s="471"/>
      <c r="G557" s="471"/>
      <c r="H557" s="471"/>
      <c r="I557" s="471"/>
      <c r="J557" s="471"/>
      <c r="K557" s="471"/>
      <c r="L557" s="471"/>
      <c r="M557" s="471"/>
      <c r="N557" s="471"/>
      <c r="O557" s="471"/>
      <c r="P557" s="47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471"/>
      <c r="D558" s="471"/>
      <c r="E558" s="471"/>
      <c r="F558" s="471"/>
      <c r="G558" s="471"/>
      <c r="H558" s="471"/>
      <c r="I558" s="471"/>
      <c r="J558" s="471"/>
      <c r="K558" s="471"/>
      <c r="L558" s="471"/>
      <c r="M558" s="471"/>
      <c r="N558" s="471"/>
      <c r="O558" s="471"/>
      <c r="P558" s="47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471"/>
      <c r="D559" s="471"/>
      <c r="E559" s="471"/>
      <c r="F559" s="471"/>
      <c r="G559" s="471"/>
      <c r="H559" s="471"/>
      <c r="I559" s="471"/>
      <c r="J559" s="471"/>
      <c r="K559" s="471"/>
      <c r="L559" s="471"/>
      <c r="M559" s="471"/>
      <c r="N559" s="471"/>
      <c r="O559" s="471"/>
      <c r="P559" s="47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471"/>
      <c r="D560" s="471"/>
      <c r="E560" s="471"/>
      <c r="F560" s="471"/>
      <c r="G560" s="471"/>
      <c r="H560" s="471"/>
      <c r="I560" s="471"/>
      <c r="J560" s="471"/>
      <c r="K560" s="471"/>
      <c r="L560" s="471"/>
      <c r="M560" s="471"/>
      <c r="N560" s="471"/>
      <c r="O560" s="471"/>
      <c r="P560" s="47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471"/>
      <c r="D561" s="471"/>
      <c r="E561" s="471"/>
      <c r="F561" s="471"/>
      <c r="G561" s="471"/>
      <c r="H561" s="471"/>
      <c r="I561" s="471"/>
      <c r="J561" s="471"/>
      <c r="K561" s="471"/>
      <c r="L561" s="471"/>
      <c r="M561" s="471"/>
      <c r="N561" s="471"/>
      <c r="O561" s="471"/>
      <c r="P561" s="47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471"/>
      <c r="D562" s="471"/>
      <c r="E562" s="471"/>
      <c r="F562" s="471"/>
      <c r="G562" s="471"/>
      <c r="H562" s="471"/>
      <c r="I562" s="471"/>
      <c r="J562" s="471"/>
      <c r="K562" s="471"/>
      <c r="L562" s="471"/>
      <c r="M562" s="471"/>
      <c r="N562" s="471"/>
      <c r="O562" s="471"/>
      <c r="P562" s="47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471"/>
      <c r="D563" s="471"/>
      <c r="E563" s="471"/>
      <c r="F563" s="471"/>
      <c r="G563" s="471"/>
      <c r="H563" s="471"/>
      <c r="I563" s="471"/>
      <c r="J563" s="471"/>
      <c r="K563" s="471"/>
      <c r="L563" s="471"/>
      <c r="M563" s="471"/>
      <c r="N563" s="471"/>
      <c r="O563" s="471"/>
      <c r="P563" s="47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471"/>
      <c r="D564" s="471"/>
      <c r="E564" s="471"/>
      <c r="F564" s="471"/>
      <c r="G564" s="471"/>
      <c r="H564" s="471"/>
      <c r="I564" s="471"/>
      <c r="J564" s="471"/>
      <c r="K564" s="471"/>
      <c r="L564" s="471"/>
      <c r="M564" s="471"/>
      <c r="N564" s="471"/>
      <c r="O564" s="471"/>
      <c r="P564" s="47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471"/>
      <c r="D565" s="471"/>
      <c r="E565" s="471"/>
      <c r="F565" s="471"/>
      <c r="G565" s="471"/>
      <c r="H565" s="471"/>
      <c r="I565" s="471"/>
      <c r="J565" s="471"/>
      <c r="K565" s="471"/>
      <c r="L565" s="471"/>
      <c r="M565" s="471"/>
      <c r="N565" s="471"/>
      <c r="O565" s="471"/>
      <c r="P565" s="47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471"/>
      <c r="D566" s="471"/>
      <c r="E566" s="471"/>
      <c r="F566" s="471"/>
      <c r="G566" s="471"/>
      <c r="H566" s="471"/>
      <c r="I566" s="471"/>
      <c r="J566" s="471"/>
      <c r="K566" s="471"/>
      <c r="L566" s="471"/>
      <c r="M566" s="471"/>
      <c r="N566" s="471"/>
      <c r="O566" s="471"/>
      <c r="P566" s="47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471"/>
      <c r="D567" s="471"/>
      <c r="E567" s="471"/>
      <c r="F567" s="471"/>
      <c r="G567" s="471"/>
      <c r="H567" s="471"/>
      <c r="I567" s="471"/>
      <c r="J567" s="471"/>
      <c r="K567" s="471"/>
      <c r="L567" s="471"/>
      <c r="M567" s="471"/>
      <c r="N567" s="471"/>
      <c r="O567" s="471"/>
      <c r="P567" s="47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471"/>
      <c r="D568" s="471"/>
      <c r="E568" s="471"/>
      <c r="F568" s="471"/>
      <c r="G568" s="471"/>
      <c r="H568" s="471"/>
      <c r="I568" s="471"/>
      <c r="J568" s="471"/>
      <c r="K568" s="471"/>
      <c r="L568" s="471"/>
      <c r="M568" s="471"/>
      <c r="N568" s="471"/>
      <c r="O568" s="471"/>
      <c r="P568" s="47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471"/>
      <c r="D569" s="471"/>
      <c r="E569" s="471"/>
      <c r="F569" s="471"/>
      <c r="G569" s="471"/>
      <c r="H569" s="471"/>
      <c r="I569" s="471"/>
      <c r="J569" s="471"/>
      <c r="K569" s="471"/>
      <c r="L569" s="471"/>
      <c r="M569" s="471"/>
      <c r="N569" s="471"/>
      <c r="O569" s="471"/>
      <c r="P569" s="47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471"/>
      <c r="D570" s="471"/>
      <c r="E570" s="471"/>
      <c r="F570" s="471"/>
      <c r="G570" s="471"/>
      <c r="H570" s="471"/>
      <c r="I570" s="471"/>
      <c r="J570" s="471"/>
      <c r="K570" s="471"/>
      <c r="L570" s="471"/>
      <c r="M570" s="471"/>
      <c r="N570" s="471"/>
      <c r="O570" s="471"/>
      <c r="P570" s="47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471"/>
      <c r="D571" s="471"/>
      <c r="E571" s="471"/>
      <c r="F571" s="471"/>
      <c r="G571" s="471"/>
      <c r="H571" s="471"/>
      <c r="I571" s="471"/>
      <c r="J571" s="471"/>
      <c r="K571" s="471"/>
      <c r="L571" s="471"/>
      <c r="M571" s="471"/>
      <c r="N571" s="471"/>
      <c r="O571" s="471"/>
      <c r="P571" s="47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471"/>
      <c r="D572" s="471"/>
      <c r="E572" s="471"/>
      <c r="F572" s="471"/>
      <c r="G572" s="471"/>
      <c r="H572" s="471"/>
      <c r="I572" s="471"/>
      <c r="J572" s="471"/>
      <c r="K572" s="471"/>
      <c r="L572" s="471"/>
      <c r="M572" s="471"/>
      <c r="N572" s="471"/>
      <c r="O572" s="471"/>
      <c r="P572" s="47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471"/>
      <c r="D573" s="471"/>
      <c r="E573" s="471"/>
      <c r="F573" s="471"/>
      <c r="G573" s="471"/>
      <c r="H573" s="471"/>
      <c r="I573" s="471"/>
      <c r="J573" s="471"/>
      <c r="K573" s="471"/>
      <c r="L573" s="471"/>
      <c r="M573" s="471"/>
      <c r="N573" s="471"/>
      <c r="O573" s="471"/>
      <c r="P573" s="47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471"/>
      <c r="D574" s="471"/>
      <c r="E574" s="471"/>
      <c r="F574" s="471"/>
      <c r="G574" s="471"/>
      <c r="H574" s="471"/>
      <c r="I574" s="471"/>
      <c r="J574" s="471"/>
      <c r="K574" s="471"/>
      <c r="L574" s="471"/>
      <c r="M574" s="471"/>
      <c r="N574" s="471"/>
      <c r="O574" s="471"/>
      <c r="P574" s="47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471"/>
      <c r="D575" s="471"/>
      <c r="E575" s="471"/>
      <c r="F575" s="471"/>
      <c r="G575" s="471"/>
      <c r="H575" s="471"/>
      <c r="I575" s="471"/>
      <c r="J575" s="471"/>
      <c r="K575" s="471"/>
      <c r="L575" s="471"/>
      <c r="M575" s="471"/>
      <c r="N575" s="471"/>
      <c r="O575" s="471"/>
      <c r="P575" s="47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471"/>
      <c r="D576" s="471"/>
      <c r="E576" s="471"/>
      <c r="F576" s="471"/>
      <c r="G576" s="471"/>
      <c r="H576" s="471"/>
      <c r="I576" s="471"/>
      <c r="J576" s="471"/>
      <c r="K576" s="471"/>
      <c r="L576" s="471"/>
      <c r="M576" s="471"/>
      <c r="N576" s="471"/>
      <c r="O576" s="471"/>
      <c r="P576" s="47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471"/>
      <c r="D577" s="471"/>
      <c r="E577" s="471"/>
      <c r="F577" s="471"/>
      <c r="G577" s="471"/>
      <c r="H577" s="471"/>
      <c r="I577" s="471"/>
      <c r="J577" s="471"/>
      <c r="K577" s="471"/>
      <c r="L577" s="471"/>
      <c r="M577" s="471"/>
      <c r="N577" s="471"/>
      <c r="O577" s="471"/>
      <c r="P577" s="47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471"/>
      <c r="D578" s="471"/>
      <c r="E578" s="471"/>
      <c r="F578" s="471"/>
      <c r="G578" s="471"/>
      <c r="H578" s="471"/>
      <c r="I578" s="471"/>
      <c r="J578" s="471"/>
      <c r="K578" s="471"/>
      <c r="L578" s="471"/>
      <c r="M578" s="471"/>
      <c r="N578" s="471"/>
      <c r="O578" s="471"/>
      <c r="P578" s="47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471"/>
      <c r="D579" s="471"/>
      <c r="E579" s="471"/>
      <c r="F579" s="471"/>
      <c r="G579" s="471"/>
      <c r="H579" s="471"/>
      <c r="I579" s="471"/>
      <c r="J579" s="471"/>
      <c r="K579" s="471"/>
      <c r="L579" s="471"/>
      <c r="M579" s="471"/>
      <c r="N579" s="471"/>
      <c r="O579" s="471"/>
      <c r="P579" s="47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471"/>
      <c r="D580" s="471"/>
      <c r="E580" s="471"/>
      <c r="F580" s="471"/>
      <c r="G580" s="471"/>
      <c r="H580" s="471"/>
      <c r="I580" s="471"/>
      <c r="J580" s="471"/>
      <c r="K580" s="471"/>
      <c r="L580" s="471"/>
      <c r="M580" s="471"/>
      <c r="N580" s="471"/>
      <c r="O580" s="471"/>
      <c r="P580" s="47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471"/>
      <c r="D581" s="471"/>
      <c r="E581" s="471"/>
      <c r="F581" s="471"/>
      <c r="G581" s="471"/>
      <c r="H581" s="471"/>
      <c r="I581" s="471"/>
      <c r="J581" s="471"/>
      <c r="K581" s="471"/>
      <c r="L581" s="471"/>
      <c r="M581" s="471"/>
      <c r="N581" s="471"/>
      <c r="O581" s="471"/>
      <c r="P581" s="47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471"/>
      <c r="D582" s="471"/>
      <c r="E582" s="471"/>
      <c r="F582" s="471"/>
      <c r="G582" s="471"/>
      <c r="H582" s="471"/>
      <c r="I582" s="471"/>
      <c r="J582" s="471"/>
      <c r="K582" s="471"/>
      <c r="L582" s="471"/>
      <c r="M582" s="471"/>
      <c r="N582" s="471"/>
      <c r="O582" s="471"/>
      <c r="P582" s="47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471"/>
      <c r="D583" s="471"/>
      <c r="E583" s="471"/>
      <c r="F583" s="471"/>
      <c r="G583" s="471"/>
      <c r="H583" s="471"/>
      <c r="I583" s="471"/>
      <c r="J583" s="471"/>
      <c r="K583" s="471"/>
      <c r="L583" s="471"/>
      <c r="M583" s="471"/>
      <c r="N583" s="471"/>
      <c r="O583" s="471"/>
      <c r="P583" s="47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471"/>
      <c r="D584" s="471"/>
      <c r="E584" s="471"/>
      <c r="F584" s="471"/>
      <c r="G584" s="471"/>
      <c r="H584" s="471"/>
      <c r="I584" s="471"/>
      <c r="J584" s="471"/>
      <c r="K584" s="471"/>
      <c r="L584" s="471"/>
      <c r="M584" s="471"/>
      <c r="N584" s="471"/>
      <c r="O584" s="471"/>
      <c r="P584" s="47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471"/>
      <c r="D585" s="471"/>
      <c r="E585" s="471"/>
      <c r="F585" s="471"/>
      <c r="G585" s="471"/>
      <c r="H585" s="471"/>
      <c r="I585" s="471"/>
      <c r="J585" s="471"/>
      <c r="K585" s="471"/>
      <c r="L585" s="471"/>
      <c r="M585" s="471"/>
      <c r="N585" s="471"/>
      <c r="O585" s="471"/>
      <c r="P585" s="47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471"/>
      <c r="D586" s="471"/>
      <c r="E586" s="471"/>
      <c r="F586" s="471"/>
      <c r="G586" s="471"/>
      <c r="H586" s="471"/>
      <c r="I586" s="471"/>
      <c r="J586" s="471"/>
      <c r="K586" s="471"/>
      <c r="L586" s="471"/>
      <c r="M586" s="471"/>
      <c r="N586" s="471"/>
      <c r="O586" s="471"/>
      <c r="P586" s="47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471"/>
      <c r="D587" s="471"/>
      <c r="E587" s="471"/>
      <c r="F587" s="471"/>
      <c r="G587" s="471"/>
      <c r="H587" s="471"/>
      <c r="I587" s="471"/>
      <c r="J587" s="471"/>
      <c r="K587" s="471"/>
      <c r="L587" s="471"/>
      <c r="M587" s="471"/>
      <c r="N587" s="471"/>
      <c r="O587" s="471"/>
      <c r="P587" s="47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471"/>
      <c r="D588" s="471"/>
      <c r="E588" s="471"/>
      <c r="F588" s="471"/>
      <c r="G588" s="471"/>
      <c r="H588" s="471"/>
      <c r="I588" s="471"/>
      <c r="J588" s="471"/>
      <c r="K588" s="471"/>
      <c r="L588" s="471"/>
      <c r="M588" s="471"/>
      <c r="N588" s="471"/>
      <c r="O588" s="471"/>
      <c r="P588" s="47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471"/>
      <c r="D589" s="471"/>
      <c r="E589" s="471"/>
      <c r="F589" s="471"/>
      <c r="G589" s="471"/>
      <c r="H589" s="471"/>
      <c r="I589" s="471"/>
      <c r="J589" s="471"/>
      <c r="K589" s="471"/>
      <c r="L589" s="471"/>
      <c r="M589" s="471"/>
      <c r="N589" s="471"/>
      <c r="O589" s="471"/>
      <c r="P589" s="47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471"/>
      <c r="D590" s="471"/>
      <c r="E590" s="471"/>
      <c r="F590" s="471"/>
      <c r="G590" s="471"/>
      <c r="H590" s="471"/>
      <c r="I590" s="471"/>
      <c r="J590" s="471"/>
      <c r="K590" s="471"/>
      <c r="L590" s="471"/>
      <c r="M590" s="471"/>
      <c r="N590" s="471"/>
      <c r="O590" s="471"/>
      <c r="P590" s="47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471"/>
      <c r="D591" s="471"/>
      <c r="E591" s="471"/>
      <c r="F591" s="471"/>
      <c r="G591" s="471"/>
      <c r="H591" s="471"/>
      <c r="I591" s="471"/>
      <c r="J591" s="471"/>
      <c r="K591" s="471"/>
      <c r="L591" s="471"/>
      <c r="M591" s="471"/>
      <c r="N591" s="471"/>
      <c r="O591" s="471"/>
      <c r="P591" s="47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471"/>
      <c r="D592" s="471"/>
      <c r="E592" s="471"/>
      <c r="F592" s="471"/>
      <c r="G592" s="471"/>
      <c r="H592" s="471"/>
      <c r="I592" s="471"/>
      <c r="J592" s="471"/>
      <c r="K592" s="471"/>
      <c r="L592" s="471"/>
      <c r="M592" s="471"/>
      <c r="N592" s="471"/>
      <c r="O592" s="471"/>
      <c r="P592" s="47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471"/>
      <c r="D593" s="471"/>
      <c r="E593" s="471"/>
      <c r="F593" s="471"/>
      <c r="G593" s="471"/>
      <c r="H593" s="471"/>
      <c r="I593" s="471"/>
      <c r="J593" s="471"/>
      <c r="K593" s="471"/>
      <c r="L593" s="471"/>
      <c r="M593" s="471"/>
      <c r="N593" s="471"/>
      <c r="O593" s="471"/>
      <c r="P593" s="47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471"/>
      <c r="D594" s="471"/>
      <c r="E594" s="471"/>
      <c r="F594" s="471"/>
      <c r="G594" s="471"/>
      <c r="H594" s="471"/>
      <c r="I594" s="471"/>
      <c r="J594" s="471"/>
      <c r="K594" s="471"/>
      <c r="L594" s="471"/>
      <c r="M594" s="471"/>
      <c r="N594" s="471"/>
      <c r="O594" s="471"/>
      <c r="P594" s="47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471"/>
      <c r="D595" s="471"/>
      <c r="E595" s="471"/>
      <c r="F595" s="471"/>
      <c r="G595" s="471"/>
      <c r="H595" s="471"/>
      <c r="I595" s="471"/>
      <c r="J595" s="471"/>
      <c r="K595" s="471"/>
      <c r="L595" s="471"/>
      <c r="M595" s="471"/>
      <c r="N595" s="471"/>
      <c r="O595" s="471"/>
      <c r="P595" s="47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471"/>
      <c r="D596" s="471"/>
      <c r="E596" s="471"/>
      <c r="F596" s="471"/>
      <c r="G596" s="471"/>
      <c r="H596" s="471"/>
      <c r="I596" s="471"/>
      <c r="J596" s="471"/>
      <c r="K596" s="471"/>
      <c r="L596" s="471"/>
      <c r="M596" s="471"/>
      <c r="N596" s="471"/>
      <c r="O596" s="471"/>
      <c r="P596" s="47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471"/>
      <c r="D597" s="471"/>
      <c r="E597" s="471"/>
      <c r="F597" s="471"/>
      <c r="G597" s="471"/>
      <c r="H597" s="471"/>
      <c r="I597" s="471"/>
      <c r="J597" s="471"/>
      <c r="K597" s="471"/>
      <c r="L597" s="471"/>
      <c r="M597" s="471"/>
      <c r="N597" s="471"/>
      <c r="O597" s="471"/>
      <c r="P597" s="47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471"/>
      <c r="D598" s="471"/>
      <c r="E598" s="471"/>
      <c r="F598" s="471"/>
      <c r="G598" s="471"/>
      <c r="H598" s="471"/>
      <c r="I598" s="471"/>
      <c r="J598" s="471"/>
      <c r="K598" s="471"/>
      <c r="L598" s="471"/>
      <c r="M598" s="471"/>
      <c r="N598" s="471"/>
      <c r="O598" s="471"/>
      <c r="P598" s="47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471"/>
      <c r="D599" s="471"/>
      <c r="E599" s="471"/>
      <c r="F599" s="471"/>
      <c r="G599" s="471"/>
      <c r="H599" s="471"/>
      <c r="I599" s="471"/>
      <c r="J599" s="471"/>
      <c r="K599" s="471"/>
      <c r="L599" s="471"/>
      <c r="M599" s="471"/>
      <c r="N599" s="471"/>
      <c r="O599" s="471"/>
      <c r="P599" s="47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471"/>
      <c r="D600" s="471"/>
      <c r="E600" s="471"/>
      <c r="F600" s="471"/>
      <c r="G600" s="471"/>
      <c r="H600" s="471"/>
      <c r="I600" s="471"/>
      <c r="J600" s="471"/>
      <c r="K600" s="471"/>
      <c r="L600" s="471"/>
      <c r="M600" s="471"/>
      <c r="N600" s="471"/>
      <c r="O600" s="471"/>
      <c r="P600" s="47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471"/>
      <c r="D601" s="471"/>
      <c r="E601" s="471"/>
      <c r="F601" s="471"/>
      <c r="G601" s="471"/>
      <c r="H601" s="471"/>
      <c r="I601" s="471"/>
      <c r="J601" s="471"/>
      <c r="K601" s="471"/>
      <c r="L601" s="471"/>
      <c r="M601" s="471"/>
      <c r="N601" s="471"/>
      <c r="O601" s="471"/>
      <c r="P601" s="47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471"/>
      <c r="D602" s="471"/>
      <c r="E602" s="471"/>
      <c r="F602" s="471"/>
      <c r="G602" s="471"/>
      <c r="H602" s="471"/>
      <c r="I602" s="471"/>
      <c r="J602" s="471"/>
      <c r="K602" s="471"/>
      <c r="L602" s="471"/>
      <c r="M602" s="471"/>
      <c r="N602" s="471"/>
      <c r="O602" s="471"/>
      <c r="P602" s="47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471"/>
      <c r="D603" s="471"/>
      <c r="E603" s="471"/>
      <c r="F603" s="471"/>
      <c r="G603" s="471"/>
      <c r="H603" s="471"/>
      <c r="I603" s="471"/>
      <c r="J603" s="471"/>
      <c r="K603" s="471"/>
      <c r="L603" s="471"/>
      <c r="M603" s="471"/>
      <c r="N603" s="471"/>
      <c r="O603" s="471"/>
      <c r="P603" s="47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471"/>
      <c r="D604" s="471"/>
      <c r="E604" s="471"/>
      <c r="F604" s="471"/>
      <c r="G604" s="471"/>
      <c r="H604" s="471"/>
      <c r="I604" s="471"/>
      <c r="J604" s="471"/>
      <c r="K604" s="471"/>
      <c r="L604" s="471"/>
      <c r="M604" s="471"/>
      <c r="N604" s="471"/>
      <c r="O604" s="471"/>
      <c r="P604" s="47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471"/>
      <c r="D605" s="471"/>
      <c r="E605" s="471"/>
      <c r="F605" s="471"/>
      <c r="G605" s="471"/>
      <c r="H605" s="471"/>
      <c r="I605" s="471"/>
      <c r="J605" s="471"/>
      <c r="K605" s="471"/>
      <c r="L605" s="471"/>
      <c r="M605" s="471"/>
      <c r="N605" s="471"/>
      <c r="O605" s="471"/>
      <c r="P605" s="47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471"/>
      <c r="D606" s="471"/>
      <c r="E606" s="471"/>
      <c r="F606" s="471"/>
      <c r="G606" s="471"/>
      <c r="H606" s="471"/>
      <c r="I606" s="471"/>
      <c r="J606" s="471"/>
      <c r="K606" s="471"/>
      <c r="L606" s="471"/>
      <c r="M606" s="471"/>
      <c r="N606" s="471"/>
      <c r="O606" s="471"/>
      <c r="P606" s="47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471"/>
      <c r="D607" s="471"/>
      <c r="E607" s="471"/>
      <c r="F607" s="471"/>
      <c r="G607" s="471"/>
      <c r="H607" s="471"/>
      <c r="I607" s="471"/>
      <c r="J607" s="471"/>
      <c r="K607" s="471"/>
      <c r="L607" s="471"/>
      <c r="M607" s="471"/>
      <c r="N607" s="471"/>
      <c r="O607" s="471"/>
      <c r="P607" s="47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471"/>
      <c r="D608" s="471"/>
      <c r="E608" s="471"/>
      <c r="F608" s="471"/>
      <c r="G608" s="471"/>
      <c r="H608" s="471"/>
      <c r="I608" s="471"/>
      <c r="J608" s="471"/>
      <c r="K608" s="471"/>
      <c r="L608" s="471"/>
      <c r="M608" s="471"/>
      <c r="N608" s="471"/>
      <c r="O608" s="471"/>
      <c r="P608" s="47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471"/>
      <c r="D609" s="471"/>
      <c r="E609" s="471"/>
      <c r="F609" s="471"/>
      <c r="G609" s="471"/>
      <c r="H609" s="471"/>
      <c r="I609" s="471"/>
      <c r="J609" s="471"/>
      <c r="K609" s="471"/>
      <c r="L609" s="471"/>
      <c r="M609" s="471"/>
      <c r="N609" s="471"/>
      <c r="O609" s="471"/>
      <c r="P609" s="47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471"/>
      <c r="D610" s="471"/>
      <c r="E610" s="471"/>
      <c r="F610" s="471"/>
      <c r="G610" s="471"/>
      <c r="H610" s="471"/>
      <c r="I610" s="471"/>
      <c r="J610" s="471"/>
      <c r="K610" s="471"/>
      <c r="L610" s="471"/>
      <c r="M610" s="471"/>
      <c r="N610" s="471"/>
      <c r="O610" s="471"/>
      <c r="P610" s="47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471"/>
      <c r="D611" s="471"/>
      <c r="E611" s="471"/>
      <c r="F611" s="471"/>
      <c r="G611" s="471"/>
      <c r="H611" s="471"/>
      <c r="I611" s="471"/>
      <c r="J611" s="471"/>
      <c r="K611" s="471"/>
      <c r="L611" s="471"/>
      <c r="M611" s="471"/>
      <c r="N611" s="471"/>
      <c r="O611" s="471"/>
      <c r="P611" s="47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471"/>
      <c r="D612" s="471"/>
      <c r="E612" s="471"/>
      <c r="F612" s="471"/>
      <c r="G612" s="471"/>
      <c r="H612" s="471"/>
      <c r="I612" s="471"/>
      <c r="J612" s="471"/>
      <c r="K612" s="471"/>
      <c r="L612" s="471"/>
      <c r="M612" s="471"/>
      <c r="N612" s="471"/>
      <c r="O612" s="471"/>
      <c r="P612" s="47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471"/>
      <c r="D613" s="471"/>
      <c r="E613" s="471"/>
      <c r="F613" s="471"/>
      <c r="G613" s="471"/>
      <c r="H613" s="471"/>
      <c r="I613" s="471"/>
      <c r="J613" s="471"/>
      <c r="K613" s="471"/>
      <c r="L613" s="471"/>
      <c r="M613" s="471"/>
      <c r="N613" s="471"/>
      <c r="O613" s="471"/>
      <c r="P613" s="47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471"/>
      <c r="D614" s="471"/>
      <c r="E614" s="471"/>
      <c r="F614" s="471"/>
      <c r="G614" s="471"/>
      <c r="H614" s="471"/>
      <c r="I614" s="471"/>
      <c r="J614" s="471"/>
      <c r="K614" s="471"/>
      <c r="L614" s="471"/>
      <c r="M614" s="471"/>
      <c r="N614" s="471"/>
      <c r="O614" s="471"/>
      <c r="P614" s="47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471"/>
      <c r="D615" s="471"/>
      <c r="E615" s="471"/>
      <c r="F615" s="471"/>
      <c r="G615" s="471"/>
      <c r="H615" s="471"/>
      <c r="I615" s="471"/>
      <c r="J615" s="471"/>
      <c r="K615" s="471"/>
      <c r="L615" s="471"/>
      <c r="M615" s="471"/>
      <c r="N615" s="471"/>
      <c r="O615" s="471"/>
      <c r="P615" s="47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471"/>
      <c r="D616" s="471"/>
      <c r="E616" s="471"/>
      <c r="F616" s="471"/>
      <c r="G616" s="471"/>
      <c r="H616" s="471"/>
      <c r="I616" s="471"/>
      <c r="J616" s="471"/>
      <c r="K616" s="471"/>
      <c r="L616" s="471"/>
      <c r="M616" s="471"/>
      <c r="N616" s="471"/>
      <c r="O616" s="471"/>
      <c r="P616" s="47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471"/>
      <c r="D617" s="471"/>
      <c r="E617" s="471"/>
      <c r="F617" s="471"/>
      <c r="G617" s="471"/>
      <c r="H617" s="471"/>
      <c r="I617" s="471"/>
      <c r="J617" s="471"/>
      <c r="K617" s="471"/>
      <c r="L617" s="471"/>
      <c r="M617" s="471"/>
      <c r="N617" s="471"/>
      <c r="O617" s="471"/>
      <c r="P617" s="47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471"/>
      <c r="D618" s="471"/>
      <c r="E618" s="471"/>
      <c r="F618" s="471"/>
      <c r="G618" s="471"/>
      <c r="H618" s="471"/>
      <c r="I618" s="471"/>
      <c r="J618" s="471"/>
      <c r="K618" s="471"/>
      <c r="L618" s="471"/>
      <c r="M618" s="471"/>
      <c r="N618" s="471"/>
      <c r="O618" s="471"/>
      <c r="P618" s="47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471"/>
      <c r="D619" s="471"/>
      <c r="E619" s="471"/>
      <c r="F619" s="471"/>
      <c r="G619" s="471"/>
      <c r="H619" s="471"/>
      <c r="I619" s="471"/>
      <c r="J619" s="471"/>
      <c r="K619" s="471"/>
      <c r="L619" s="471"/>
      <c r="M619" s="471"/>
      <c r="N619" s="471"/>
      <c r="O619" s="471"/>
      <c r="P619" s="47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471"/>
      <c r="D620" s="471"/>
      <c r="E620" s="471"/>
      <c r="F620" s="471"/>
      <c r="G620" s="471"/>
      <c r="H620" s="471"/>
      <c r="I620" s="471"/>
      <c r="J620" s="471"/>
      <c r="K620" s="471"/>
      <c r="L620" s="471"/>
      <c r="M620" s="471"/>
      <c r="N620" s="471"/>
      <c r="O620" s="471"/>
      <c r="P620" s="47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471"/>
      <c r="D621" s="471"/>
      <c r="E621" s="471"/>
      <c r="F621" s="471"/>
      <c r="G621" s="471"/>
      <c r="H621" s="471"/>
      <c r="I621" s="471"/>
      <c r="J621" s="471"/>
      <c r="K621" s="471"/>
      <c r="L621" s="471"/>
      <c r="M621" s="471"/>
      <c r="N621" s="471"/>
      <c r="O621" s="471"/>
      <c r="P621" s="47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471"/>
      <c r="D622" s="471"/>
      <c r="E622" s="471"/>
      <c r="F622" s="471"/>
      <c r="G622" s="471"/>
      <c r="H622" s="471"/>
      <c r="I622" s="471"/>
      <c r="J622" s="471"/>
      <c r="K622" s="471"/>
      <c r="L622" s="471"/>
      <c r="M622" s="471"/>
      <c r="N622" s="471"/>
      <c r="O622" s="471"/>
      <c r="P622" s="47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471"/>
      <c r="D623" s="471"/>
      <c r="E623" s="471"/>
      <c r="F623" s="471"/>
      <c r="G623" s="471"/>
      <c r="H623" s="471"/>
      <c r="I623" s="471"/>
      <c r="J623" s="471"/>
      <c r="K623" s="471"/>
      <c r="L623" s="471"/>
      <c r="M623" s="471"/>
      <c r="N623" s="471"/>
      <c r="O623" s="471"/>
      <c r="P623" s="47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471"/>
      <c r="D624" s="471"/>
      <c r="E624" s="471"/>
      <c r="F624" s="471"/>
      <c r="G624" s="471"/>
      <c r="H624" s="471"/>
      <c r="I624" s="471"/>
      <c r="J624" s="471"/>
      <c r="K624" s="471"/>
      <c r="L624" s="471"/>
      <c r="M624" s="471"/>
      <c r="N624" s="471"/>
      <c r="O624" s="471"/>
      <c r="P624" s="47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471"/>
      <c r="D625" s="471"/>
      <c r="E625" s="471"/>
      <c r="F625" s="471"/>
      <c r="G625" s="471"/>
      <c r="H625" s="471"/>
      <c r="I625" s="471"/>
      <c r="J625" s="471"/>
      <c r="K625" s="471"/>
      <c r="L625" s="471"/>
      <c r="M625" s="471"/>
      <c r="N625" s="471"/>
      <c r="O625" s="471"/>
      <c r="P625" s="47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471"/>
      <c r="D626" s="471"/>
      <c r="E626" s="471"/>
      <c r="F626" s="471"/>
      <c r="G626" s="471"/>
      <c r="H626" s="471"/>
      <c r="I626" s="471"/>
      <c r="J626" s="471"/>
      <c r="K626" s="471"/>
      <c r="L626" s="471"/>
      <c r="M626" s="471"/>
      <c r="N626" s="471"/>
      <c r="O626" s="471"/>
      <c r="P626" s="47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471"/>
      <c r="D627" s="471"/>
      <c r="E627" s="471"/>
      <c r="F627" s="471"/>
      <c r="G627" s="471"/>
      <c r="H627" s="471"/>
      <c r="I627" s="471"/>
      <c r="J627" s="471"/>
      <c r="K627" s="471"/>
      <c r="L627" s="471"/>
      <c r="M627" s="471"/>
      <c r="N627" s="471"/>
      <c r="O627" s="471"/>
      <c r="P627" s="47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471"/>
      <c r="D628" s="471"/>
      <c r="E628" s="471"/>
      <c r="F628" s="471"/>
      <c r="G628" s="471"/>
      <c r="H628" s="471"/>
      <c r="I628" s="471"/>
      <c r="J628" s="471"/>
      <c r="K628" s="471"/>
      <c r="L628" s="471"/>
      <c r="M628" s="471"/>
      <c r="N628" s="471"/>
      <c r="O628" s="471"/>
      <c r="P628" s="47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471"/>
      <c r="D629" s="471"/>
      <c r="E629" s="471"/>
      <c r="F629" s="471"/>
      <c r="G629" s="471"/>
      <c r="H629" s="471"/>
      <c r="I629" s="471"/>
      <c r="J629" s="471"/>
      <c r="K629" s="471"/>
      <c r="L629" s="471"/>
      <c r="M629" s="471"/>
      <c r="N629" s="471"/>
      <c r="O629" s="471"/>
      <c r="P629" s="47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471"/>
      <c r="D630" s="471"/>
      <c r="E630" s="471"/>
      <c r="F630" s="471"/>
      <c r="G630" s="471"/>
      <c r="H630" s="471"/>
      <c r="I630" s="471"/>
      <c r="J630" s="471"/>
      <c r="K630" s="471"/>
      <c r="L630" s="471"/>
      <c r="M630" s="471"/>
      <c r="N630" s="471"/>
      <c r="O630" s="471"/>
      <c r="P630" s="47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471"/>
      <c r="D631" s="471"/>
      <c r="E631" s="471"/>
      <c r="F631" s="471"/>
      <c r="G631" s="471"/>
      <c r="H631" s="471"/>
      <c r="I631" s="471"/>
      <c r="J631" s="471"/>
      <c r="K631" s="471"/>
      <c r="L631" s="471"/>
      <c r="M631" s="471"/>
      <c r="N631" s="471"/>
      <c r="O631" s="471"/>
      <c r="P631" s="47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471"/>
      <c r="D632" s="471"/>
      <c r="E632" s="471"/>
      <c r="F632" s="471"/>
      <c r="G632" s="471"/>
      <c r="H632" s="471"/>
      <c r="I632" s="471"/>
      <c r="J632" s="471"/>
      <c r="K632" s="471"/>
      <c r="L632" s="471"/>
      <c r="M632" s="471"/>
      <c r="N632" s="471"/>
      <c r="O632" s="471"/>
      <c r="P632" s="47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471"/>
      <c r="D633" s="471"/>
      <c r="E633" s="471"/>
      <c r="F633" s="471"/>
      <c r="G633" s="471"/>
      <c r="H633" s="471"/>
      <c r="I633" s="471"/>
      <c r="J633" s="471"/>
      <c r="K633" s="471"/>
      <c r="L633" s="471"/>
      <c r="M633" s="471"/>
      <c r="N633" s="471"/>
      <c r="O633" s="471"/>
      <c r="P633" s="47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471"/>
      <c r="D634" s="471"/>
      <c r="E634" s="471"/>
      <c r="F634" s="471"/>
      <c r="G634" s="471"/>
      <c r="H634" s="471"/>
      <c r="I634" s="471"/>
      <c r="J634" s="471"/>
      <c r="K634" s="471"/>
      <c r="L634" s="471"/>
      <c r="M634" s="471"/>
      <c r="N634" s="471"/>
      <c r="O634" s="471"/>
      <c r="P634" s="47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471"/>
      <c r="D635" s="471"/>
      <c r="E635" s="471"/>
      <c r="F635" s="471"/>
      <c r="G635" s="471"/>
      <c r="H635" s="471"/>
      <c r="I635" s="471"/>
      <c r="J635" s="471"/>
      <c r="K635" s="471"/>
      <c r="L635" s="471"/>
      <c r="M635" s="471"/>
      <c r="N635" s="471"/>
      <c r="O635" s="471"/>
      <c r="P635" s="47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471"/>
      <c r="D636" s="471"/>
      <c r="E636" s="471"/>
      <c r="F636" s="471"/>
      <c r="G636" s="471"/>
      <c r="H636" s="471"/>
      <c r="I636" s="471"/>
      <c r="J636" s="471"/>
      <c r="K636" s="471"/>
      <c r="L636" s="471"/>
      <c r="M636" s="471"/>
      <c r="N636" s="471"/>
      <c r="O636" s="471"/>
      <c r="P636" s="47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471"/>
      <c r="D637" s="471"/>
      <c r="E637" s="471"/>
      <c r="F637" s="471"/>
      <c r="G637" s="471"/>
      <c r="H637" s="471"/>
      <c r="I637" s="471"/>
      <c r="J637" s="471"/>
      <c r="K637" s="471"/>
      <c r="L637" s="471"/>
      <c r="M637" s="471"/>
      <c r="N637" s="471"/>
      <c r="O637" s="471"/>
      <c r="P637" s="47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471"/>
      <c r="D638" s="471"/>
      <c r="E638" s="471"/>
      <c r="F638" s="471"/>
      <c r="G638" s="471"/>
      <c r="H638" s="471"/>
      <c r="I638" s="471"/>
      <c r="J638" s="471"/>
      <c r="K638" s="471"/>
      <c r="L638" s="471"/>
      <c r="M638" s="471"/>
      <c r="N638" s="471"/>
      <c r="O638" s="471"/>
      <c r="P638" s="47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471"/>
      <c r="D639" s="471"/>
      <c r="E639" s="471"/>
      <c r="F639" s="471"/>
      <c r="G639" s="471"/>
      <c r="H639" s="471"/>
      <c r="I639" s="471"/>
      <c r="J639" s="471"/>
      <c r="K639" s="471"/>
      <c r="L639" s="471"/>
      <c r="M639" s="471"/>
      <c r="N639" s="471"/>
      <c r="O639" s="471"/>
      <c r="P639" s="47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471"/>
      <c r="D640" s="471"/>
      <c r="E640" s="471"/>
      <c r="F640" s="471"/>
      <c r="G640" s="471"/>
      <c r="H640" s="471"/>
      <c r="I640" s="471"/>
      <c r="J640" s="471"/>
      <c r="K640" s="471"/>
      <c r="L640" s="471"/>
      <c r="M640" s="471"/>
      <c r="N640" s="471"/>
      <c r="O640" s="471"/>
      <c r="P640" s="47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471"/>
      <c r="D641" s="471"/>
      <c r="E641" s="471"/>
      <c r="F641" s="471"/>
      <c r="G641" s="471"/>
      <c r="H641" s="471"/>
      <c r="I641" s="471"/>
      <c r="J641" s="471"/>
      <c r="K641" s="471"/>
      <c r="L641" s="471"/>
      <c r="M641" s="471"/>
      <c r="N641" s="471"/>
      <c r="O641" s="471"/>
      <c r="P641" s="47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471"/>
      <c r="D642" s="471"/>
      <c r="E642" s="471"/>
      <c r="F642" s="471"/>
      <c r="G642" s="471"/>
      <c r="H642" s="471"/>
      <c r="I642" s="471"/>
      <c r="J642" s="471"/>
      <c r="K642" s="471"/>
      <c r="L642" s="471"/>
      <c r="M642" s="471"/>
      <c r="N642" s="471"/>
      <c r="O642" s="471"/>
      <c r="P642" s="47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471"/>
      <c r="D643" s="471"/>
      <c r="E643" s="471"/>
      <c r="F643" s="471"/>
      <c r="G643" s="471"/>
      <c r="H643" s="471"/>
      <c r="I643" s="471"/>
      <c r="J643" s="471"/>
      <c r="K643" s="471"/>
      <c r="L643" s="471"/>
      <c r="M643" s="471"/>
      <c r="N643" s="471"/>
      <c r="O643" s="471"/>
      <c r="P643" s="47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471"/>
      <c r="D644" s="471"/>
      <c r="E644" s="471"/>
      <c r="F644" s="471"/>
      <c r="G644" s="471"/>
      <c r="H644" s="471"/>
      <c r="I644" s="471"/>
      <c r="J644" s="471"/>
      <c r="K644" s="471"/>
      <c r="L644" s="471"/>
      <c r="M644" s="471"/>
      <c r="N644" s="471"/>
      <c r="O644" s="471"/>
      <c r="P644" s="47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471"/>
      <c r="D645" s="471"/>
      <c r="E645" s="471"/>
      <c r="F645" s="471"/>
      <c r="G645" s="471"/>
      <c r="H645" s="471"/>
      <c r="I645" s="471"/>
      <c r="J645" s="471"/>
      <c r="K645" s="471"/>
      <c r="L645" s="471"/>
      <c r="M645" s="471"/>
      <c r="N645" s="471"/>
      <c r="O645" s="471"/>
      <c r="P645" s="47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471"/>
      <c r="D646" s="471"/>
      <c r="E646" s="471"/>
      <c r="F646" s="471"/>
      <c r="G646" s="471"/>
      <c r="H646" s="471"/>
      <c r="I646" s="471"/>
      <c r="J646" s="471"/>
      <c r="K646" s="471"/>
      <c r="L646" s="471"/>
      <c r="M646" s="471"/>
      <c r="N646" s="471"/>
      <c r="O646" s="471"/>
      <c r="P646" s="47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471"/>
      <c r="D647" s="471"/>
      <c r="E647" s="471"/>
      <c r="F647" s="471"/>
      <c r="G647" s="471"/>
      <c r="H647" s="471"/>
      <c r="I647" s="471"/>
      <c r="J647" s="471"/>
      <c r="K647" s="471"/>
      <c r="L647" s="471"/>
      <c r="M647" s="471"/>
      <c r="N647" s="471"/>
      <c r="O647" s="471"/>
      <c r="P647" s="47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471"/>
      <c r="D648" s="471"/>
      <c r="E648" s="471"/>
      <c r="F648" s="471"/>
      <c r="G648" s="471"/>
      <c r="H648" s="471"/>
      <c r="I648" s="471"/>
      <c r="J648" s="471"/>
      <c r="K648" s="471"/>
      <c r="L648" s="471"/>
      <c r="M648" s="471"/>
      <c r="N648" s="471"/>
      <c r="O648" s="471"/>
      <c r="P648" s="47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471"/>
      <c r="D649" s="471"/>
      <c r="E649" s="471"/>
      <c r="F649" s="471"/>
      <c r="G649" s="471"/>
      <c r="H649" s="471"/>
      <c r="I649" s="471"/>
      <c r="J649" s="471"/>
      <c r="K649" s="471"/>
      <c r="L649" s="471"/>
      <c r="M649" s="471"/>
      <c r="N649" s="471"/>
      <c r="O649" s="471"/>
      <c r="P649" s="47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471"/>
      <c r="D650" s="471"/>
      <c r="E650" s="471"/>
      <c r="F650" s="471"/>
      <c r="G650" s="471"/>
      <c r="H650" s="471"/>
      <c r="I650" s="471"/>
      <c r="J650" s="471"/>
      <c r="K650" s="471"/>
      <c r="L650" s="471"/>
      <c r="M650" s="471"/>
      <c r="N650" s="471"/>
      <c r="O650" s="471"/>
      <c r="P650" s="47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471"/>
      <c r="D651" s="471"/>
      <c r="E651" s="471"/>
      <c r="F651" s="471"/>
      <c r="G651" s="471"/>
      <c r="H651" s="471"/>
      <c r="I651" s="471"/>
      <c r="J651" s="471"/>
      <c r="K651" s="471"/>
      <c r="L651" s="471"/>
      <c r="M651" s="471"/>
      <c r="N651" s="471"/>
      <c r="O651" s="471"/>
      <c r="P651" s="47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471"/>
      <c r="D652" s="471"/>
      <c r="E652" s="471"/>
      <c r="F652" s="471"/>
      <c r="G652" s="471"/>
      <c r="H652" s="471"/>
      <c r="I652" s="471"/>
      <c r="J652" s="471"/>
      <c r="K652" s="471"/>
      <c r="L652" s="471"/>
      <c r="M652" s="471"/>
      <c r="N652" s="471"/>
      <c r="O652" s="471"/>
      <c r="P652" s="47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471"/>
      <c r="D653" s="471"/>
      <c r="E653" s="471"/>
      <c r="F653" s="471"/>
      <c r="G653" s="471"/>
      <c r="H653" s="471"/>
      <c r="I653" s="471"/>
      <c r="J653" s="471"/>
      <c r="K653" s="471"/>
      <c r="L653" s="471"/>
      <c r="M653" s="471"/>
      <c r="N653" s="471"/>
      <c r="O653" s="471"/>
      <c r="P653" s="47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471"/>
      <c r="D654" s="471"/>
      <c r="E654" s="471"/>
      <c r="F654" s="471"/>
      <c r="G654" s="471"/>
      <c r="H654" s="471"/>
      <c r="I654" s="471"/>
      <c r="J654" s="471"/>
      <c r="K654" s="471"/>
      <c r="L654" s="471"/>
      <c r="M654" s="471"/>
      <c r="N654" s="471"/>
      <c r="O654" s="471"/>
      <c r="P654" s="47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471"/>
      <c r="D655" s="471"/>
      <c r="E655" s="471"/>
      <c r="F655" s="471"/>
      <c r="G655" s="471"/>
      <c r="H655" s="471"/>
      <c r="I655" s="471"/>
      <c r="J655" s="471"/>
      <c r="K655" s="471"/>
      <c r="L655" s="471"/>
      <c r="M655" s="471"/>
      <c r="N655" s="471"/>
      <c r="O655" s="471"/>
      <c r="P655" s="47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471"/>
      <c r="D656" s="471"/>
      <c r="E656" s="471"/>
      <c r="F656" s="471"/>
      <c r="G656" s="471"/>
      <c r="H656" s="471"/>
      <c r="I656" s="471"/>
      <c r="J656" s="471"/>
      <c r="K656" s="471"/>
      <c r="L656" s="471"/>
      <c r="M656" s="471"/>
      <c r="N656" s="471"/>
      <c r="O656" s="471"/>
      <c r="P656" s="47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471"/>
      <c r="D657" s="471"/>
      <c r="E657" s="471"/>
      <c r="F657" s="471"/>
      <c r="G657" s="471"/>
      <c r="H657" s="471"/>
      <c r="I657" s="471"/>
      <c r="J657" s="471"/>
      <c r="K657" s="471"/>
      <c r="L657" s="471"/>
      <c r="M657" s="471"/>
      <c r="N657" s="471"/>
      <c r="O657" s="471"/>
      <c r="P657" s="47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471"/>
      <c r="D658" s="471"/>
      <c r="E658" s="471"/>
      <c r="F658" s="471"/>
      <c r="G658" s="471"/>
      <c r="H658" s="471"/>
      <c r="I658" s="471"/>
      <c r="J658" s="471"/>
      <c r="K658" s="471"/>
      <c r="L658" s="471"/>
      <c r="M658" s="471"/>
      <c r="N658" s="471"/>
      <c r="O658" s="471"/>
      <c r="P658" s="47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471"/>
      <c r="D659" s="471"/>
      <c r="E659" s="471"/>
      <c r="F659" s="471"/>
      <c r="G659" s="471"/>
      <c r="H659" s="471"/>
      <c r="I659" s="471"/>
      <c r="J659" s="471"/>
      <c r="K659" s="471"/>
      <c r="L659" s="471"/>
      <c r="M659" s="471"/>
      <c r="N659" s="471"/>
      <c r="O659" s="471"/>
      <c r="P659" s="47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471"/>
      <c r="D660" s="471"/>
      <c r="E660" s="471"/>
      <c r="F660" s="471"/>
      <c r="G660" s="471"/>
      <c r="H660" s="471"/>
      <c r="I660" s="471"/>
      <c r="J660" s="471"/>
      <c r="K660" s="471"/>
      <c r="L660" s="471"/>
      <c r="M660" s="471"/>
      <c r="N660" s="471"/>
      <c r="O660" s="471"/>
      <c r="P660" s="47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471"/>
      <c r="D661" s="471"/>
      <c r="E661" s="471"/>
      <c r="F661" s="471"/>
      <c r="G661" s="471"/>
      <c r="H661" s="471"/>
      <c r="I661" s="471"/>
      <c r="J661" s="471"/>
      <c r="K661" s="471"/>
      <c r="L661" s="471"/>
      <c r="M661" s="471"/>
      <c r="N661" s="471"/>
      <c r="O661" s="471"/>
      <c r="P661" s="47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471"/>
      <c r="D662" s="471"/>
      <c r="E662" s="471"/>
      <c r="F662" s="471"/>
      <c r="G662" s="471"/>
      <c r="H662" s="471"/>
      <c r="I662" s="471"/>
      <c r="J662" s="471"/>
      <c r="K662" s="471"/>
      <c r="L662" s="471"/>
      <c r="M662" s="471"/>
      <c r="N662" s="471"/>
      <c r="O662" s="471"/>
      <c r="P662" s="47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471"/>
      <c r="D663" s="471"/>
      <c r="E663" s="471"/>
      <c r="F663" s="471"/>
      <c r="G663" s="471"/>
      <c r="H663" s="471"/>
      <c r="I663" s="471"/>
      <c r="J663" s="471"/>
      <c r="K663" s="471"/>
      <c r="L663" s="471"/>
      <c r="M663" s="471"/>
      <c r="N663" s="471"/>
      <c r="O663" s="471"/>
      <c r="P663" s="47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471"/>
      <c r="D664" s="471"/>
      <c r="E664" s="471"/>
      <c r="F664" s="471"/>
      <c r="G664" s="471"/>
      <c r="H664" s="471"/>
      <c r="I664" s="471"/>
      <c r="J664" s="471"/>
      <c r="K664" s="471"/>
      <c r="L664" s="471"/>
      <c r="M664" s="471"/>
      <c r="N664" s="471"/>
      <c r="O664" s="471"/>
      <c r="P664" s="47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471"/>
      <c r="D665" s="471"/>
      <c r="E665" s="471"/>
      <c r="F665" s="471"/>
      <c r="G665" s="471"/>
      <c r="H665" s="471"/>
      <c r="I665" s="471"/>
      <c r="J665" s="471"/>
      <c r="K665" s="471"/>
      <c r="L665" s="471"/>
      <c r="M665" s="471"/>
      <c r="N665" s="471"/>
      <c r="O665" s="471"/>
      <c r="P665" s="47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471"/>
      <c r="D666" s="471"/>
      <c r="E666" s="471"/>
      <c r="F666" s="471"/>
      <c r="G666" s="471"/>
      <c r="H666" s="471"/>
      <c r="I666" s="471"/>
      <c r="J666" s="471"/>
      <c r="K666" s="471"/>
      <c r="L666" s="471"/>
      <c r="M666" s="471"/>
      <c r="N666" s="471"/>
      <c r="O666" s="471"/>
      <c r="P666" s="47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471"/>
      <c r="D667" s="471"/>
      <c r="E667" s="471"/>
      <c r="F667" s="471"/>
      <c r="G667" s="471"/>
      <c r="H667" s="471"/>
      <c r="I667" s="471"/>
      <c r="J667" s="471"/>
      <c r="K667" s="471"/>
      <c r="L667" s="471"/>
      <c r="M667" s="471"/>
      <c r="N667" s="471"/>
      <c r="O667" s="471"/>
      <c r="P667" s="47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471"/>
      <c r="D668" s="471"/>
      <c r="E668" s="471"/>
      <c r="F668" s="471"/>
      <c r="G668" s="471"/>
      <c r="H668" s="471"/>
      <c r="I668" s="471"/>
      <c r="J668" s="471"/>
      <c r="K668" s="471"/>
      <c r="L668" s="471"/>
      <c r="M668" s="471"/>
      <c r="N668" s="471"/>
      <c r="O668" s="471"/>
      <c r="P668" s="47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471"/>
      <c r="D669" s="471"/>
      <c r="E669" s="471"/>
      <c r="F669" s="471"/>
      <c r="G669" s="471"/>
      <c r="H669" s="471"/>
      <c r="I669" s="471"/>
      <c r="J669" s="471"/>
      <c r="K669" s="471"/>
      <c r="L669" s="471"/>
      <c r="M669" s="471"/>
      <c r="N669" s="471"/>
      <c r="O669" s="471"/>
      <c r="P669" s="47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471"/>
      <c r="D670" s="471"/>
      <c r="E670" s="471"/>
      <c r="F670" s="471"/>
      <c r="G670" s="471"/>
      <c r="H670" s="471"/>
      <c r="I670" s="471"/>
      <c r="J670" s="471"/>
      <c r="K670" s="471"/>
      <c r="L670" s="471"/>
      <c r="M670" s="471"/>
      <c r="N670" s="471"/>
      <c r="O670" s="471"/>
      <c r="P670" s="47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471"/>
      <c r="D671" s="471"/>
      <c r="E671" s="471"/>
      <c r="F671" s="471"/>
      <c r="G671" s="471"/>
      <c r="H671" s="471"/>
      <c r="I671" s="471"/>
      <c r="J671" s="471"/>
      <c r="K671" s="471"/>
      <c r="L671" s="471"/>
      <c r="M671" s="471"/>
      <c r="N671" s="471"/>
      <c r="O671" s="471"/>
      <c r="P671" s="47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471"/>
      <c r="D672" s="471"/>
      <c r="E672" s="471"/>
      <c r="F672" s="471"/>
      <c r="G672" s="471"/>
      <c r="H672" s="471"/>
      <c r="I672" s="471"/>
      <c r="J672" s="471"/>
      <c r="K672" s="471"/>
      <c r="L672" s="471"/>
      <c r="M672" s="471"/>
      <c r="N672" s="471"/>
      <c r="O672" s="471"/>
      <c r="P672" s="47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471"/>
      <c r="D673" s="471"/>
      <c r="E673" s="471"/>
      <c r="F673" s="471"/>
      <c r="G673" s="471"/>
      <c r="H673" s="471"/>
      <c r="I673" s="471"/>
      <c r="J673" s="471"/>
      <c r="K673" s="471"/>
      <c r="L673" s="471"/>
      <c r="M673" s="471"/>
      <c r="N673" s="471"/>
      <c r="O673" s="471"/>
      <c r="P673" s="47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471"/>
      <c r="D674" s="471"/>
      <c r="E674" s="471"/>
      <c r="F674" s="471"/>
      <c r="G674" s="471"/>
      <c r="H674" s="471"/>
      <c r="I674" s="471"/>
      <c r="J674" s="471"/>
      <c r="K674" s="471"/>
      <c r="L674" s="471"/>
      <c r="M674" s="471"/>
      <c r="N674" s="471"/>
      <c r="O674" s="471"/>
      <c r="P674" s="47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471"/>
      <c r="D675" s="471"/>
      <c r="E675" s="471"/>
      <c r="F675" s="471"/>
      <c r="G675" s="471"/>
      <c r="H675" s="471"/>
      <c r="I675" s="471"/>
      <c r="J675" s="471"/>
      <c r="K675" s="471"/>
      <c r="L675" s="471"/>
      <c r="M675" s="471"/>
      <c r="N675" s="471"/>
      <c r="O675" s="471"/>
      <c r="P675" s="47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471"/>
      <c r="D676" s="471"/>
      <c r="E676" s="471"/>
      <c r="F676" s="471"/>
      <c r="G676" s="471"/>
      <c r="H676" s="471"/>
      <c r="I676" s="471"/>
      <c r="J676" s="471"/>
      <c r="K676" s="471"/>
      <c r="L676" s="471"/>
      <c r="M676" s="471"/>
      <c r="N676" s="471"/>
      <c r="O676" s="471"/>
      <c r="P676" s="47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471"/>
      <c r="D677" s="471"/>
      <c r="E677" s="471"/>
      <c r="F677" s="471"/>
      <c r="G677" s="471"/>
      <c r="H677" s="471"/>
      <c r="I677" s="471"/>
      <c r="J677" s="471"/>
      <c r="K677" s="471"/>
      <c r="L677" s="471"/>
      <c r="M677" s="471"/>
      <c r="N677" s="471"/>
      <c r="O677" s="471"/>
      <c r="P677" s="47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471"/>
      <c r="D678" s="471"/>
      <c r="E678" s="471"/>
      <c r="F678" s="471"/>
      <c r="G678" s="471"/>
      <c r="H678" s="471"/>
      <c r="I678" s="471"/>
      <c r="J678" s="471"/>
      <c r="K678" s="471"/>
      <c r="L678" s="471"/>
      <c r="M678" s="471"/>
      <c r="N678" s="471"/>
      <c r="O678" s="471"/>
      <c r="P678" s="47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471"/>
      <c r="D679" s="471"/>
      <c r="E679" s="471"/>
      <c r="F679" s="471"/>
      <c r="G679" s="471"/>
      <c r="H679" s="471"/>
      <c r="I679" s="471"/>
      <c r="J679" s="471"/>
      <c r="K679" s="471"/>
      <c r="L679" s="471"/>
      <c r="M679" s="471"/>
      <c r="N679" s="471"/>
      <c r="O679" s="471"/>
      <c r="P679" s="47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471"/>
      <c r="D680" s="471"/>
      <c r="E680" s="471"/>
      <c r="F680" s="471"/>
      <c r="G680" s="471"/>
      <c r="H680" s="471"/>
      <c r="I680" s="471"/>
      <c r="J680" s="471"/>
      <c r="K680" s="471"/>
      <c r="L680" s="471"/>
      <c r="M680" s="471"/>
      <c r="N680" s="471"/>
      <c r="O680" s="471"/>
      <c r="P680" s="47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471"/>
      <c r="D681" s="471"/>
      <c r="E681" s="471"/>
      <c r="F681" s="471"/>
      <c r="G681" s="471"/>
      <c r="H681" s="471"/>
      <c r="I681" s="471"/>
      <c r="J681" s="471"/>
      <c r="K681" s="471"/>
      <c r="L681" s="471"/>
      <c r="M681" s="471"/>
      <c r="N681" s="471"/>
      <c r="O681" s="471"/>
      <c r="P681" s="47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471"/>
      <c r="D682" s="471"/>
      <c r="E682" s="471"/>
      <c r="F682" s="471"/>
      <c r="G682" s="471"/>
      <c r="H682" s="471"/>
      <c r="I682" s="471"/>
      <c r="J682" s="471"/>
      <c r="K682" s="471"/>
      <c r="L682" s="471"/>
      <c r="M682" s="471"/>
      <c r="N682" s="471"/>
      <c r="O682" s="471"/>
      <c r="P682" s="47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471"/>
      <c r="D683" s="471"/>
      <c r="E683" s="471"/>
      <c r="F683" s="471"/>
      <c r="G683" s="471"/>
      <c r="H683" s="471"/>
      <c r="I683" s="471"/>
      <c r="J683" s="471"/>
      <c r="K683" s="471"/>
      <c r="L683" s="471"/>
      <c r="M683" s="471"/>
      <c r="N683" s="471"/>
      <c r="O683" s="471"/>
      <c r="P683" s="47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471"/>
      <c r="D684" s="471"/>
      <c r="E684" s="471"/>
      <c r="F684" s="471"/>
      <c r="G684" s="471"/>
      <c r="H684" s="471"/>
      <c r="I684" s="471"/>
      <c r="J684" s="471"/>
      <c r="K684" s="471"/>
      <c r="L684" s="471"/>
      <c r="M684" s="471"/>
      <c r="N684" s="471"/>
      <c r="O684" s="471"/>
      <c r="P684" s="47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471"/>
      <c r="D685" s="471"/>
      <c r="E685" s="471"/>
      <c r="F685" s="471"/>
      <c r="G685" s="471"/>
      <c r="H685" s="471"/>
      <c r="I685" s="471"/>
      <c r="J685" s="471"/>
      <c r="K685" s="471"/>
      <c r="L685" s="471"/>
      <c r="M685" s="471"/>
      <c r="N685" s="471"/>
      <c r="O685" s="471"/>
      <c r="P685" s="47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471"/>
      <c r="D686" s="471"/>
      <c r="E686" s="471"/>
      <c r="F686" s="471"/>
      <c r="G686" s="471"/>
      <c r="H686" s="471"/>
      <c r="I686" s="471"/>
      <c r="J686" s="471"/>
      <c r="K686" s="471"/>
      <c r="L686" s="471"/>
      <c r="M686" s="471"/>
      <c r="N686" s="471"/>
      <c r="O686" s="471"/>
      <c r="P686" s="47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471"/>
      <c r="D687" s="471"/>
      <c r="E687" s="471"/>
      <c r="F687" s="471"/>
      <c r="G687" s="471"/>
      <c r="H687" s="471"/>
      <c r="I687" s="471"/>
      <c r="J687" s="471"/>
      <c r="K687" s="471"/>
      <c r="L687" s="471"/>
      <c r="M687" s="471"/>
      <c r="N687" s="471"/>
      <c r="O687" s="471"/>
      <c r="P687" s="47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471"/>
      <c r="D688" s="471"/>
      <c r="E688" s="471"/>
      <c r="F688" s="471"/>
      <c r="G688" s="471"/>
      <c r="H688" s="471"/>
      <c r="I688" s="471"/>
      <c r="J688" s="471"/>
      <c r="K688" s="471"/>
      <c r="L688" s="471"/>
      <c r="M688" s="471"/>
      <c r="N688" s="471"/>
      <c r="O688" s="471"/>
      <c r="P688" s="47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471"/>
      <c r="D689" s="471"/>
      <c r="E689" s="471"/>
      <c r="F689" s="471"/>
      <c r="G689" s="471"/>
      <c r="H689" s="471"/>
      <c r="I689" s="471"/>
      <c r="J689" s="471"/>
      <c r="K689" s="471"/>
      <c r="L689" s="471"/>
      <c r="M689" s="471"/>
      <c r="N689" s="471"/>
      <c r="O689" s="471"/>
      <c r="P689" s="47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471"/>
      <c r="D690" s="471"/>
      <c r="E690" s="471"/>
      <c r="F690" s="471"/>
      <c r="G690" s="471"/>
      <c r="H690" s="471"/>
      <c r="I690" s="471"/>
      <c r="J690" s="471"/>
      <c r="K690" s="471"/>
      <c r="L690" s="471"/>
      <c r="M690" s="471"/>
      <c r="N690" s="471"/>
      <c r="O690" s="471"/>
      <c r="P690" s="47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471"/>
      <c r="D691" s="471"/>
      <c r="E691" s="471"/>
      <c r="F691" s="471"/>
      <c r="G691" s="471"/>
      <c r="H691" s="471"/>
      <c r="I691" s="471"/>
      <c r="J691" s="471"/>
      <c r="K691" s="471"/>
      <c r="L691" s="471"/>
      <c r="M691" s="471"/>
      <c r="N691" s="471"/>
      <c r="O691" s="471"/>
      <c r="P691" s="47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471"/>
      <c r="D692" s="471"/>
      <c r="E692" s="471"/>
      <c r="F692" s="471"/>
      <c r="G692" s="471"/>
      <c r="H692" s="471"/>
      <c r="I692" s="471"/>
      <c r="J692" s="471"/>
      <c r="K692" s="471"/>
      <c r="L692" s="471"/>
      <c r="M692" s="471"/>
      <c r="N692" s="471"/>
      <c r="O692" s="471"/>
      <c r="P692" s="47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71"/>
      <c r="D693" s="471"/>
      <c r="E693" s="471"/>
      <c r="F693" s="471"/>
      <c r="G693" s="471"/>
      <c r="H693" s="471"/>
      <c r="I693" s="471"/>
      <c r="J693" s="471"/>
      <c r="K693" s="471"/>
      <c r="L693" s="471"/>
      <c r="M693" s="471"/>
      <c r="N693" s="471"/>
      <c r="O693" s="471"/>
      <c r="P693" s="47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71"/>
      <c r="D694" s="471"/>
      <c r="E694" s="471"/>
      <c r="F694" s="471"/>
      <c r="G694" s="471"/>
      <c r="H694" s="471"/>
      <c r="I694" s="471"/>
      <c r="J694" s="471"/>
      <c r="K694" s="471"/>
      <c r="L694" s="471"/>
      <c r="M694" s="471"/>
      <c r="N694" s="471"/>
      <c r="O694" s="471"/>
      <c r="P694" s="47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71"/>
      <c r="D695" s="471"/>
      <c r="E695" s="471"/>
      <c r="F695" s="471"/>
      <c r="G695" s="471"/>
      <c r="H695" s="471"/>
      <c r="I695" s="471"/>
      <c r="J695" s="471"/>
      <c r="K695" s="471"/>
      <c r="L695" s="471"/>
      <c r="M695" s="471"/>
      <c r="N695" s="471"/>
      <c r="O695" s="471"/>
      <c r="P695" s="47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71"/>
      <c r="D696" s="471"/>
      <c r="E696" s="471"/>
      <c r="F696" s="471"/>
      <c r="G696" s="471"/>
      <c r="H696" s="471"/>
      <c r="I696" s="471"/>
      <c r="J696" s="471"/>
      <c r="K696" s="471"/>
      <c r="L696" s="471"/>
      <c r="M696" s="471"/>
      <c r="N696" s="471"/>
      <c r="O696" s="471"/>
      <c r="P696" s="47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71"/>
      <c r="D697" s="471"/>
      <c r="E697" s="471"/>
      <c r="F697" s="471"/>
      <c r="G697" s="471"/>
      <c r="H697" s="471"/>
      <c r="I697" s="471"/>
      <c r="J697" s="471"/>
      <c r="K697" s="471"/>
      <c r="L697" s="471"/>
      <c r="M697" s="471"/>
      <c r="N697" s="471"/>
      <c r="O697" s="471"/>
      <c r="P697" s="47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71"/>
      <c r="D698" s="471"/>
      <c r="E698" s="471"/>
      <c r="F698" s="471"/>
      <c r="G698" s="471"/>
      <c r="H698" s="471"/>
      <c r="I698" s="471"/>
      <c r="J698" s="471"/>
      <c r="K698" s="471"/>
      <c r="L698" s="471"/>
      <c r="M698" s="471"/>
      <c r="N698" s="471"/>
      <c r="O698" s="471"/>
      <c r="P698" s="47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71"/>
      <c r="D699" s="471"/>
      <c r="E699" s="471"/>
      <c r="F699" s="471"/>
      <c r="G699" s="471"/>
      <c r="H699" s="471"/>
      <c r="I699" s="471"/>
      <c r="J699" s="471"/>
      <c r="K699" s="471"/>
      <c r="L699" s="471"/>
      <c r="M699" s="471"/>
      <c r="N699" s="471"/>
      <c r="O699" s="471"/>
      <c r="P699" s="47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1"/>
      <c r="D700" s="471"/>
      <c r="E700" s="471"/>
      <c r="F700" s="471"/>
      <c r="G700" s="471"/>
      <c r="H700" s="471"/>
      <c r="I700" s="471"/>
      <c r="J700" s="471"/>
      <c r="K700" s="471"/>
      <c r="L700" s="471"/>
      <c r="M700" s="471"/>
      <c r="N700" s="471"/>
      <c r="O700" s="471"/>
      <c r="P700" s="47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87"/>
      <c r="D701" s="487"/>
      <c r="E701" s="487"/>
      <c r="F701" s="487"/>
      <c r="G701" s="487"/>
      <c r="H701" s="487"/>
      <c r="I701" s="487"/>
      <c r="J701" s="487"/>
      <c r="K701" s="487"/>
      <c r="L701" s="487"/>
      <c r="M701" s="487"/>
      <c r="N701" s="487"/>
      <c r="O701" s="487"/>
      <c r="P701" s="487"/>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87"/>
      <c r="D702" s="487"/>
      <c r="E702" s="487"/>
      <c r="F702" s="487"/>
      <c r="G702" s="487"/>
      <c r="H702" s="487"/>
      <c r="I702" s="487"/>
      <c r="J702" s="487"/>
      <c r="K702" s="487"/>
      <c r="L702" s="487"/>
      <c r="M702" s="487"/>
      <c r="N702" s="487"/>
      <c r="O702" s="487"/>
      <c r="P702" s="487"/>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87"/>
      <c r="D703" s="487"/>
      <c r="E703" s="487"/>
      <c r="F703" s="487"/>
      <c r="G703" s="487"/>
      <c r="H703" s="487"/>
      <c r="I703" s="487"/>
      <c r="J703" s="487"/>
      <c r="K703" s="487"/>
      <c r="L703" s="487"/>
      <c r="M703" s="487"/>
      <c r="N703" s="487"/>
      <c r="O703" s="487"/>
      <c r="P703" s="487"/>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87"/>
      <c r="D704" s="487"/>
      <c r="E704" s="487"/>
      <c r="F704" s="487"/>
      <c r="G704" s="487"/>
      <c r="H704" s="487"/>
      <c r="I704" s="487"/>
      <c r="J704" s="487"/>
      <c r="K704" s="487"/>
      <c r="L704" s="487"/>
      <c r="M704" s="487"/>
      <c r="N704" s="487"/>
      <c r="O704" s="487"/>
      <c r="P704" s="487"/>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87"/>
      <c r="D705" s="487"/>
      <c r="E705" s="487"/>
      <c r="F705" s="487"/>
      <c r="G705" s="487"/>
      <c r="H705" s="487"/>
      <c r="I705" s="487"/>
      <c r="J705" s="487"/>
      <c r="K705" s="487"/>
      <c r="L705" s="487"/>
      <c r="M705" s="487"/>
      <c r="N705" s="487"/>
      <c r="O705" s="487"/>
      <c r="P705" s="487"/>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87"/>
      <c r="D706" s="487"/>
      <c r="E706" s="487"/>
      <c r="F706" s="487"/>
      <c r="G706" s="487"/>
      <c r="H706" s="487"/>
      <c r="I706" s="487"/>
      <c r="J706" s="487"/>
      <c r="K706" s="487"/>
      <c r="L706" s="487"/>
      <c r="M706" s="487"/>
      <c r="N706" s="487"/>
      <c r="O706" s="487"/>
      <c r="P706" s="487"/>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87"/>
      <c r="D707" s="487"/>
      <c r="E707" s="487"/>
      <c r="F707" s="487"/>
      <c r="G707" s="487"/>
      <c r="H707" s="487"/>
      <c r="I707" s="487"/>
      <c r="J707" s="487"/>
      <c r="K707" s="487"/>
      <c r="L707" s="487"/>
      <c r="M707" s="487"/>
      <c r="N707" s="487"/>
      <c r="O707" s="487"/>
      <c r="P707" s="487"/>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87"/>
      <c r="D708" s="487"/>
      <c r="E708" s="487"/>
      <c r="F708" s="487"/>
      <c r="G708" s="487"/>
      <c r="H708" s="487"/>
      <c r="I708" s="487"/>
      <c r="J708" s="487"/>
      <c r="K708" s="487"/>
      <c r="L708" s="487"/>
      <c r="M708" s="487"/>
      <c r="N708" s="487"/>
      <c r="O708" s="487"/>
      <c r="P708" s="487"/>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87"/>
      <c r="D709" s="487"/>
      <c r="E709" s="487"/>
      <c r="F709" s="487"/>
      <c r="G709" s="487"/>
      <c r="H709" s="487"/>
      <c r="I709" s="487"/>
      <c r="J709" s="487"/>
      <c r="K709" s="487"/>
      <c r="L709" s="487"/>
      <c r="M709" s="487"/>
      <c r="N709" s="487"/>
      <c r="O709" s="487"/>
      <c r="P709" s="487"/>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87"/>
      <c r="D710" s="487"/>
      <c r="E710" s="487"/>
      <c r="F710" s="487"/>
      <c r="G710" s="487"/>
      <c r="H710" s="487"/>
      <c r="I710" s="487"/>
      <c r="J710" s="487"/>
      <c r="K710" s="487"/>
      <c r="L710" s="487"/>
      <c r="M710" s="487"/>
      <c r="N710" s="487"/>
      <c r="O710" s="487"/>
      <c r="P710" s="487"/>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87"/>
      <c r="D711" s="487"/>
      <c r="E711" s="487"/>
      <c r="F711" s="487"/>
      <c r="G711" s="487"/>
      <c r="H711" s="487"/>
      <c r="I711" s="487"/>
      <c r="J711" s="487"/>
      <c r="K711" s="487"/>
      <c r="L711" s="487"/>
      <c r="M711" s="487"/>
      <c r="N711" s="487"/>
      <c r="O711" s="487"/>
      <c r="P711" s="487"/>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87"/>
      <c r="D712" s="487"/>
      <c r="E712" s="487"/>
      <c r="F712" s="487"/>
      <c r="G712" s="487"/>
      <c r="H712" s="487"/>
      <c r="I712" s="487"/>
      <c r="J712" s="487"/>
      <c r="K712" s="487"/>
      <c r="L712" s="487"/>
      <c r="M712" s="487"/>
      <c r="N712" s="487"/>
      <c r="O712" s="487"/>
      <c r="P712" s="487"/>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87"/>
      <c r="D713" s="487"/>
      <c r="E713" s="487"/>
      <c r="F713" s="487"/>
      <c r="G713" s="487"/>
      <c r="H713" s="487"/>
      <c r="I713" s="487"/>
      <c r="J713" s="487"/>
      <c r="K713" s="487"/>
      <c r="L713" s="487"/>
      <c r="M713" s="487"/>
      <c r="N713" s="487"/>
      <c r="O713" s="487"/>
      <c r="P713" s="487"/>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87"/>
      <c r="D714" s="487"/>
      <c r="E714" s="487"/>
      <c r="F714" s="487"/>
      <c r="G714" s="487"/>
      <c r="H714" s="487"/>
      <c r="I714" s="487"/>
      <c r="J714" s="487"/>
      <c r="K714" s="487"/>
      <c r="L714" s="487"/>
      <c r="M714" s="487"/>
      <c r="N714" s="487"/>
      <c r="O714" s="487"/>
      <c r="P714" s="487"/>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87"/>
      <c r="D715" s="487"/>
      <c r="E715" s="487"/>
      <c r="F715" s="487"/>
      <c r="G715" s="487"/>
      <c r="H715" s="487"/>
      <c r="I715" s="487"/>
      <c r="J715" s="487"/>
      <c r="K715" s="487"/>
      <c r="L715" s="487"/>
      <c r="M715" s="487"/>
      <c r="N715" s="487"/>
      <c r="O715" s="487"/>
      <c r="P715" s="487"/>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87"/>
      <c r="D716" s="487"/>
      <c r="E716" s="487"/>
      <c r="F716" s="487"/>
      <c r="G716" s="487"/>
      <c r="H716" s="487"/>
      <c r="I716" s="487"/>
      <c r="J716" s="487"/>
      <c r="K716" s="487"/>
      <c r="L716" s="487"/>
      <c r="M716" s="487"/>
      <c r="N716" s="487"/>
      <c r="O716" s="487"/>
      <c r="P716" s="487"/>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87"/>
      <c r="D717" s="487"/>
      <c r="E717" s="487"/>
      <c r="F717" s="487"/>
      <c r="G717" s="487"/>
      <c r="H717" s="487"/>
      <c r="I717" s="487"/>
      <c r="J717" s="487"/>
      <c r="K717" s="487"/>
      <c r="L717" s="487"/>
      <c r="M717" s="487"/>
      <c r="N717" s="487"/>
      <c r="O717" s="487"/>
      <c r="P717" s="487"/>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87"/>
      <c r="D718" s="487"/>
      <c r="E718" s="487"/>
      <c r="F718" s="487"/>
      <c r="G718" s="487"/>
      <c r="H718" s="487"/>
      <c r="I718" s="487"/>
      <c r="J718" s="487"/>
      <c r="K718" s="487"/>
      <c r="L718" s="487"/>
      <c r="M718" s="487"/>
      <c r="N718" s="487"/>
      <c r="O718" s="487"/>
      <c r="P718" s="487"/>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87"/>
      <c r="D719" s="487"/>
      <c r="E719" s="487"/>
      <c r="F719" s="487"/>
      <c r="G719" s="487"/>
      <c r="H719" s="487"/>
      <c r="I719" s="487"/>
      <c r="J719" s="487"/>
      <c r="K719" s="487"/>
      <c r="L719" s="487"/>
      <c r="M719" s="487"/>
      <c r="N719" s="487"/>
      <c r="O719" s="487"/>
      <c r="P719" s="487"/>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87"/>
      <c r="D720" s="487"/>
      <c r="E720" s="487"/>
      <c r="F720" s="487"/>
      <c r="G720" s="487"/>
      <c r="H720" s="487"/>
      <c r="I720" s="487"/>
      <c r="J720" s="487"/>
      <c r="K720" s="487"/>
      <c r="L720" s="487"/>
      <c r="M720" s="487"/>
      <c r="N720" s="487"/>
      <c r="O720" s="487"/>
      <c r="P720" s="487"/>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87"/>
      <c r="D721" s="487"/>
      <c r="E721" s="487"/>
      <c r="F721" s="487"/>
      <c r="G721" s="487"/>
      <c r="H721" s="487"/>
      <c r="I721" s="487"/>
      <c r="J721" s="487"/>
      <c r="K721" s="487"/>
      <c r="L721" s="487"/>
      <c r="M721" s="487"/>
      <c r="N721" s="487"/>
      <c r="O721" s="487"/>
      <c r="P721" s="487"/>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87"/>
      <c r="D722" s="487"/>
      <c r="E722" s="487"/>
      <c r="F722" s="487"/>
      <c r="G722" s="487"/>
      <c r="H722" s="487"/>
      <c r="I722" s="487"/>
      <c r="J722" s="487"/>
      <c r="K722" s="487"/>
      <c r="L722" s="487"/>
      <c r="M722" s="487"/>
      <c r="N722" s="487"/>
      <c r="O722" s="487"/>
      <c r="P722" s="487"/>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87"/>
      <c r="D723" s="487"/>
      <c r="E723" s="487"/>
      <c r="F723" s="487"/>
      <c r="G723" s="487"/>
      <c r="H723" s="487"/>
      <c r="I723" s="487"/>
      <c r="J723" s="487"/>
      <c r="K723" s="487"/>
      <c r="L723" s="487"/>
      <c r="M723" s="487"/>
      <c r="N723" s="487"/>
      <c r="O723" s="487"/>
      <c r="P723" s="487"/>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87"/>
      <c r="D724" s="487"/>
      <c r="E724" s="487"/>
      <c r="F724" s="487"/>
      <c r="G724" s="487"/>
      <c r="H724" s="487"/>
      <c r="I724" s="487"/>
      <c r="J724" s="487"/>
      <c r="K724" s="487"/>
      <c r="L724" s="487"/>
      <c r="M724" s="487"/>
      <c r="N724" s="487"/>
      <c r="O724" s="487"/>
      <c r="P724" s="487"/>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87"/>
      <c r="D725" s="487"/>
      <c r="E725" s="487"/>
      <c r="F725" s="487"/>
      <c r="G725" s="487"/>
      <c r="H725" s="487"/>
      <c r="I725" s="487"/>
      <c r="J725" s="487"/>
      <c r="K725" s="487"/>
      <c r="L725" s="487"/>
      <c r="M725" s="487"/>
      <c r="N725" s="487"/>
      <c r="O725" s="487"/>
      <c r="P725" s="487"/>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87"/>
      <c r="D726" s="487"/>
      <c r="E726" s="487"/>
      <c r="F726" s="487"/>
      <c r="G726" s="487"/>
      <c r="H726" s="487"/>
      <c r="I726" s="487"/>
      <c r="J726" s="487"/>
      <c r="K726" s="487"/>
      <c r="L726" s="487"/>
      <c r="M726" s="487"/>
      <c r="N726" s="487"/>
      <c r="O726" s="487"/>
      <c r="P726" s="487"/>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87"/>
      <c r="D727" s="487"/>
      <c r="E727" s="487"/>
      <c r="F727" s="487"/>
      <c r="G727" s="487"/>
      <c r="H727" s="487"/>
      <c r="I727" s="487"/>
      <c r="J727" s="487"/>
      <c r="K727" s="487"/>
      <c r="L727" s="487"/>
      <c r="M727" s="487"/>
      <c r="N727" s="487"/>
      <c r="O727" s="487"/>
      <c r="P727" s="487"/>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87"/>
      <c r="D728" s="487"/>
      <c r="E728" s="487"/>
      <c r="F728" s="487"/>
      <c r="G728" s="487"/>
      <c r="H728" s="487"/>
      <c r="I728" s="487"/>
      <c r="J728" s="487"/>
      <c r="K728" s="487"/>
      <c r="L728" s="487"/>
      <c r="M728" s="487"/>
      <c r="N728" s="487"/>
      <c r="O728" s="487"/>
      <c r="P728" s="487"/>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87"/>
      <c r="D729" s="487"/>
      <c r="E729" s="487"/>
      <c r="F729" s="487"/>
      <c r="G729" s="487"/>
      <c r="H729" s="487"/>
      <c r="I729" s="487"/>
      <c r="J729" s="487"/>
      <c r="K729" s="487"/>
      <c r="L729" s="487"/>
      <c r="M729" s="487"/>
      <c r="N729" s="487"/>
      <c r="O729" s="487"/>
      <c r="P729" s="487"/>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87"/>
      <c r="D730" s="487"/>
      <c r="E730" s="487"/>
      <c r="F730" s="487"/>
      <c r="G730" s="487"/>
      <c r="H730" s="487"/>
      <c r="I730" s="487"/>
      <c r="J730" s="487"/>
      <c r="K730" s="487"/>
      <c r="L730" s="487"/>
      <c r="M730" s="487"/>
      <c r="N730" s="487"/>
      <c r="O730" s="487"/>
      <c r="P730" s="487"/>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87"/>
      <c r="D731" s="487"/>
      <c r="E731" s="487"/>
      <c r="F731" s="487"/>
      <c r="G731" s="487"/>
      <c r="H731" s="487"/>
      <c r="I731" s="487"/>
      <c r="J731" s="487"/>
      <c r="K731" s="487"/>
      <c r="L731" s="487"/>
      <c r="M731" s="487"/>
      <c r="N731" s="487"/>
      <c r="O731" s="487"/>
      <c r="P731" s="487"/>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87"/>
      <c r="D732" s="487"/>
      <c r="E732" s="487"/>
      <c r="F732" s="487"/>
      <c r="G732" s="487"/>
      <c r="H732" s="487"/>
      <c r="I732" s="487"/>
      <c r="J732" s="487"/>
      <c r="K732" s="487"/>
      <c r="L732" s="487"/>
      <c r="M732" s="487"/>
      <c r="N732" s="487"/>
      <c r="O732" s="487"/>
      <c r="P732" s="487"/>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87"/>
      <c r="D733" s="487"/>
      <c r="E733" s="487"/>
      <c r="F733" s="487"/>
      <c r="G733" s="487"/>
      <c r="H733" s="487"/>
      <c r="I733" s="487"/>
      <c r="J733" s="487"/>
      <c r="K733" s="487"/>
      <c r="L733" s="487"/>
      <c r="M733" s="487"/>
      <c r="N733" s="487"/>
      <c r="O733" s="487"/>
      <c r="P733" s="487"/>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87"/>
      <c r="D734" s="487"/>
      <c r="E734" s="487"/>
      <c r="F734" s="487"/>
      <c r="G734" s="487"/>
      <c r="H734" s="487"/>
      <c r="I734" s="487"/>
      <c r="J734" s="487"/>
      <c r="K734" s="487"/>
      <c r="L734" s="487"/>
      <c r="M734" s="487"/>
      <c r="N734" s="487"/>
      <c r="O734" s="487"/>
      <c r="P734" s="487"/>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87"/>
      <c r="D735" s="487"/>
      <c r="E735" s="487"/>
      <c r="F735" s="487"/>
      <c r="G735" s="487"/>
      <c r="H735" s="487"/>
      <c r="I735" s="487"/>
      <c r="J735" s="487"/>
      <c r="K735" s="487"/>
      <c r="L735" s="487"/>
      <c r="M735" s="487"/>
      <c r="N735" s="487"/>
      <c r="O735" s="487"/>
      <c r="P735" s="487"/>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87"/>
      <c r="D736" s="487"/>
      <c r="E736" s="487"/>
      <c r="F736" s="487"/>
      <c r="G736" s="487"/>
      <c r="H736" s="487"/>
      <c r="I736" s="487"/>
      <c r="J736" s="487"/>
      <c r="K736" s="487"/>
      <c r="L736" s="487"/>
      <c r="M736" s="487"/>
      <c r="N736" s="487"/>
      <c r="O736" s="487"/>
      <c r="P736" s="487"/>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87"/>
      <c r="D737" s="487"/>
      <c r="E737" s="487"/>
      <c r="F737" s="487"/>
      <c r="G737" s="487"/>
      <c r="H737" s="487"/>
      <c r="I737" s="487"/>
      <c r="J737" s="487"/>
      <c r="K737" s="487"/>
      <c r="L737" s="487"/>
      <c r="M737" s="487"/>
      <c r="N737" s="487"/>
      <c r="O737" s="487"/>
      <c r="P737" s="487"/>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87"/>
      <c r="D738" s="487"/>
      <c r="E738" s="487"/>
      <c r="F738" s="487"/>
      <c r="G738" s="487"/>
      <c r="H738" s="487"/>
      <c r="I738" s="487"/>
      <c r="J738" s="487"/>
      <c r="K738" s="487"/>
      <c r="L738" s="487"/>
      <c r="M738" s="487"/>
      <c r="N738" s="487"/>
      <c r="O738" s="487"/>
      <c r="P738" s="487"/>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87"/>
      <c r="D739" s="487"/>
      <c r="E739" s="487"/>
      <c r="F739" s="487"/>
      <c r="G739" s="487"/>
      <c r="H739" s="487"/>
      <c r="I739" s="487"/>
      <c r="J739" s="487"/>
      <c r="K739" s="487"/>
      <c r="L739" s="487"/>
      <c r="M739" s="487"/>
      <c r="N739" s="487"/>
      <c r="O739" s="487"/>
      <c r="P739" s="487"/>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87"/>
      <c r="D740" s="487"/>
      <c r="E740" s="487"/>
      <c r="F740" s="487"/>
      <c r="G740" s="487"/>
      <c r="H740" s="487"/>
      <c r="I740" s="487"/>
      <c r="J740" s="487"/>
      <c r="K740" s="487"/>
      <c r="L740" s="487"/>
      <c r="M740" s="487"/>
      <c r="N740" s="487"/>
      <c r="O740" s="487"/>
      <c r="P740" s="487"/>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87"/>
      <c r="D741" s="487"/>
      <c r="E741" s="487"/>
      <c r="F741" s="487"/>
      <c r="G741" s="487"/>
      <c r="H741" s="487"/>
      <c r="I741" s="487"/>
      <c r="J741" s="487"/>
      <c r="K741" s="487"/>
      <c r="L741" s="487"/>
      <c r="M741" s="487"/>
      <c r="N741" s="487"/>
      <c r="O741" s="487"/>
      <c r="P741" s="487"/>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87"/>
      <c r="D742" s="487"/>
      <c r="E742" s="487"/>
      <c r="F742" s="487"/>
      <c r="G742" s="487"/>
      <c r="H742" s="487"/>
      <c r="I742" s="487"/>
      <c r="J742" s="487"/>
      <c r="K742" s="487"/>
      <c r="L742" s="487"/>
      <c r="M742" s="487"/>
      <c r="N742" s="487"/>
      <c r="O742" s="487"/>
      <c r="P742" s="487"/>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87"/>
      <c r="D743" s="487"/>
      <c r="E743" s="487"/>
      <c r="F743" s="487"/>
      <c r="G743" s="487"/>
      <c r="H743" s="487"/>
      <c r="I743" s="487"/>
      <c r="J743" s="487"/>
      <c r="K743" s="487"/>
      <c r="L743" s="487"/>
      <c r="M743" s="487"/>
      <c r="N743" s="487"/>
      <c r="O743" s="487"/>
      <c r="P743" s="487"/>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87"/>
      <c r="D744" s="487"/>
      <c r="E744" s="487"/>
      <c r="F744" s="487"/>
      <c r="G744" s="487"/>
      <c r="H744" s="487"/>
      <c r="I744" s="487"/>
      <c r="J744" s="487"/>
      <c r="K744" s="487"/>
      <c r="L744" s="487"/>
      <c r="M744" s="487"/>
      <c r="N744" s="487"/>
      <c r="O744" s="487"/>
      <c r="P744" s="487"/>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87"/>
      <c r="D745" s="487"/>
      <c r="E745" s="487"/>
      <c r="F745" s="487"/>
      <c r="G745" s="487"/>
      <c r="H745" s="487"/>
      <c r="I745" s="487"/>
      <c r="J745" s="487"/>
      <c r="K745" s="487"/>
      <c r="L745" s="487"/>
      <c r="M745" s="487"/>
      <c r="N745" s="487"/>
      <c r="O745" s="487"/>
      <c r="P745" s="487"/>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87"/>
      <c r="D746" s="487"/>
      <c r="E746" s="487"/>
      <c r="F746" s="487"/>
      <c r="G746" s="487"/>
      <c r="H746" s="487"/>
      <c r="I746" s="487"/>
      <c r="J746" s="487"/>
      <c r="K746" s="487"/>
      <c r="L746" s="487"/>
      <c r="M746" s="487"/>
      <c r="N746" s="487"/>
      <c r="O746" s="487"/>
      <c r="P746" s="487"/>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87"/>
      <c r="D747" s="487"/>
      <c r="E747" s="487"/>
      <c r="F747" s="487"/>
      <c r="G747" s="487"/>
      <c r="H747" s="487"/>
      <c r="I747" s="487"/>
      <c r="J747" s="487"/>
      <c r="K747" s="487"/>
      <c r="L747" s="487"/>
      <c r="M747" s="487"/>
      <c r="N747" s="487"/>
      <c r="O747" s="487"/>
      <c r="P747" s="487"/>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87"/>
      <c r="D748" s="487"/>
      <c r="E748" s="487"/>
      <c r="F748" s="487"/>
      <c r="G748" s="487"/>
      <c r="H748" s="487"/>
      <c r="I748" s="487"/>
      <c r="J748" s="487"/>
      <c r="K748" s="487"/>
      <c r="L748" s="487"/>
      <c r="M748" s="487"/>
      <c r="N748" s="487"/>
      <c r="O748" s="487"/>
      <c r="P748" s="487"/>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87"/>
      <c r="D749" s="487"/>
      <c r="E749" s="487"/>
      <c r="F749" s="487"/>
      <c r="G749" s="487"/>
      <c r="H749" s="487"/>
      <c r="I749" s="487"/>
      <c r="J749" s="487"/>
      <c r="K749" s="487"/>
      <c r="L749" s="487"/>
      <c r="M749" s="487"/>
      <c r="N749" s="487"/>
      <c r="O749" s="487"/>
      <c r="P749" s="487"/>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87"/>
      <c r="D750" s="487"/>
      <c r="E750" s="487"/>
      <c r="F750" s="487"/>
      <c r="G750" s="487"/>
      <c r="H750" s="487"/>
      <c r="I750" s="487"/>
      <c r="J750" s="487"/>
      <c r="K750" s="487"/>
      <c r="L750" s="487"/>
      <c r="M750" s="487"/>
      <c r="N750" s="487"/>
      <c r="O750" s="487"/>
      <c r="P750" s="487"/>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87"/>
      <c r="D751" s="487"/>
      <c r="E751" s="487"/>
      <c r="F751" s="487"/>
      <c r="G751" s="487"/>
      <c r="H751" s="487"/>
      <c r="I751" s="487"/>
      <c r="J751" s="487"/>
      <c r="K751" s="487"/>
      <c r="L751" s="487"/>
      <c r="M751" s="487"/>
      <c r="N751" s="487"/>
      <c r="O751" s="487"/>
      <c r="P751" s="487"/>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87"/>
      <c r="D752" s="487"/>
      <c r="E752" s="487"/>
      <c r="F752" s="487"/>
      <c r="G752" s="487"/>
      <c r="H752" s="487"/>
      <c r="I752" s="487"/>
      <c r="J752" s="487"/>
      <c r="K752" s="487"/>
      <c r="L752" s="487"/>
      <c r="M752" s="487"/>
      <c r="N752" s="487"/>
      <c r="O752" s="487"/>
      <c r="P752" s="487"/>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87"/>
      <c r="D753" s="487"/>
      <c r="E753" s="487"/>
      <c r="F753" s="487"/>
      <c r="G753" s="487"/>
      <c r="H753" s="487"/>
      <c r="I753" s="487"/>
      <c r="J753" s="487"/>
      <c r="K753" s="487"/>
      <c r="L753" s="487"/>
      <c r="M753" s="487"/>
      <c r="N753" s="487"/>
      <c r="O753" s="487"/>
      <c r="P753" s="487"/>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87"/>
      <c r="D754" s="487"/>
      <c r="E754" s="487"/>
      <c r="F754" s="487"/>
      <c r="G754" s="487"/>
      <c r="H754" s="487"/>
      <c r="I754" s="487"/>
      <c r="J754" s="487"/>
      <c r="K754" s="487"/>
      <c r="L754" s="487"/>
      <c r="M754" s="487"/>
      <c r="N754" s="487"/>
      <c r="O754" s="487"/>
      <c r="P754" s="487"/>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87"/>
      <c r="D755" s="487"/>
      <c r="E755" s="487"/>
      <c r="F755" s="487"/>
      <c r="G755" s="487"/>
      <c r="H755" s="487"/>
      <c r="I755" s="487"/>
      <c r="J755" s="487"/>
      <c r="K755" s="487"/>
      <c r="L755" s="487"/>
      <c r="M755" s="487"/>
      <c r="N755" s="487"/>
      <c r="O755" s="487"/>
      <c r="P755" s="487"/>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87"/>
      <c r="D756" s="487"/>
      <c r="E756" s="487"/>
      <c r="F756" s="487"/>
      <c r="G756" s="487"/>
      <c r="H756" s="487"/>
      <c r="I756" s="487"/>
      <c r="J756" s="487"/>
      <c r="K756" s="487"/>
      <c r="L756" s="487"/>
      <c r="M756" s="487"/>
      <c r="N756" s="487"/>
      <c r="O756" s="487"/>
      <c r="P756" s="487"/>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87"/>
      <c r="D757" s="487"/>
      <c r="E757" s="487"/>
      <c r="F757" s="487"/>
      <c r="G757" s="487"/>
      <c r="H757" s="487"/>
      <c r="I757" s="487"/>
      <c r="J757" s="487"/>
      <c r="K757" s="487"/>
      <c r="L757" s="487"/>
      <c r="M757" s="487"/>
      <c r="N757" s="487"/>
      <c r="O757" s="487"/>
      <c r="P757" s="487"/>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87"/>
      <c r="D758" s="487"/>
      <c r="E758" s="487"/>
      <c r="F758" s="487"/>
      <c r="G758" s="487"/>
      <c r="H758" s="487"/>
      <c r="I758" s="487"/>
      <c r="J758" s="487"/>
      <c r="K758" s="487"/>
      <c r="L758" s="487"/>
      <c r="M758" s="487"/>
      <c r="N758" s="487"/>
      <c r="O758" s="487"/>
      <c r="P758" s="487"/>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87"/>
      <c r="D759" s="487"/>
      <c r="E759" s="487"/>
      <c r="F759" s="487"/>
      <c r="G759" s="487"/>
      <c r="H759" s="487"/>
      <c r="I759" s="487"/>
      <c r="J759" s="487"/>
      <c r="K759" s="487"/>
      <c r="L759" s="487"/>
      <c r="M759" s="487"/>
      <c r="N759" s="487"/>
      <c r="O759" s="487"/>
      <c r="P759" s="487"/>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87"/>
      <c r="D760" s="487"/>
      <c r="E760" s="487"/>
      <c r="F760" s="487"/>
      <c r="G760" s="487"/>
      <c r="H760" s="487"/>
      <c r="I760" s="487"/>
      <c r="J760" s="487"/>
      <c r="K760" s="487"/>
      <c r="L760" s="487"/>
      <c r="M760" s="487"/>
      <c r="N760" s="487"/>
      <c r="O760" s="487"/>
      <c r="P760" s="487"/>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87"/>
      <c r="D761" s="487"/>
      <c r="E761" s="487"/>
      <c r="F761" s="487"/>
      <c r="G761" s="487"/>
      <c r="H761" s="487"/>
      <c r="I761" s="487"/>
      <c r="J761" s="487"/>
      <c r="K761" s="487"/>
      <c r="L761" s="487"/>
      <c r="M761" s="487"/>
      <c r="N761" s="487"/>
      <c r="O761" s="487"/>
      <c r="P761" s="487"/>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87"/>
      <c r="D762" s="487"/>
      <c r="E762" s="487"/>
      <c r="F762" s="487"/>
      <c r="G762" s="487"/>
      <c r="H762" s="487"/>
      <c r="I762" s="487"/>
      <c r="J762" s="487"/>
      <c r="K762" s="487"/>
      <c r="L762" s="487"/>
      <c r="M762" s="487"/>
      <c r="N762" s="487"/>
      <c r="O762" s="487"/>
      <c r="P762" s="487"/>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87"/>
      <c r="D763" s="487"/>
      <c r="E763" s="487"/>
      <c r="F763" s="487"/>
      <c r="G763" s="487"/>
      <c r="H763" s="487"/>
      <c r="I763" s="487"/>
      <c r="J763" s="487"/>
      <c r="K763" s="487"/>
      <c r="L763" s="487"/>
      <c r="M763" s="487"/>
      <c r="N763" s="487"/>
      <c r="O763" s="487"/>
      <c r="P763" s="487"/>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87"/>
      <c r="D764" s="487"/>
      <c r="E764" s="487"/>
      <c r="F764" s="487"/>
      <c r="G764" s="487"/>
      <c r="H764" s="487"/>
      <c r="I764" s="487"/>
      <c r="J764" s="487"/>
      <c r="K764" s="487"/>
      <c r="L764" s="487"/>
      <c r="M764" s="487"/>
      <c r="N764" s="487"/>
      <c r="O764" s="487"/>
      <c r="P764" s="487"/>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87"/>
      <c r="D765" s="487"/>
      <c r="E765" s="487"/>
      <c r="F765" s="487"/>
      <c r="G765" s="487"/>
      <c r="H765" s="487"/>
      <c r="I765" s="487"/>
      <c r="J765" s="487"/>
      <c r="K765" s="487"/>
      <c r="L765" s="487"/>
      <c r="M765" s="487"/>
      <c r="N765" s="487"/>
      <c r="O765" s="487"/>
      <c r="P765" s="487"/>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87"/>
      <c r="D766" s="487"/>
      <c r="E766" s="487"/>
      <c r="F766" s="487"/>
      <c r="G766" s="487"/>
      <c r="H766" s="487"/>
      <c r="I766" s="487"/>
      <c r="J766" s="487"/>
      <c r="K766" s="487"/>
      <c r="L766" s="487"/>
      <c r="M766" s="487"/>
      <c r="N766" s="487"/>
      <c r="O766" s="487"/>
      <c r="P766" s="487"/>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87"/>
      <c r="D767" s="487"/>
      <c r="E767" s="487"/>
      <c r="F767" s="487"/>
      <c r="G767" s="487"/>
      <c r="H767" s="487"/>
      <c r="I767" s="487"/>
      <c r="J767" s="487"/>
      <c r="K767" s="487"/>
      <c r="L767" s="487"/>
      <c r="M767" s="487"/>
      <c r="N767" s="487"/>
      <c r="O767" s="487"/>
      <c r="P767" s="487"/>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87"/>
      <c r="D768" s="487"/>
      <c r="E768" s="487"/>
      <c r="F768" s="487"/>
      <c r="G768" s="487"/>
      <c r="H768" s="487"/>
      <c r="I768" s="487"/>
      <c r="J768" s="487"/>
      <c r="K768" s="487"/>
      <c r="L768" s="487"/>
      <c r="M768" s="487"/>
      <c r="N768" s="487"/>
      <c r="O768" s="487"/>
      <c r="P768" s="487"/>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87"/>
      <c r="D769" s="487"/>
      <c r="E769" s="487"/>
      <c r="F769" s="487"/>
      <c r="G769" s="487"/>
      <c r="H769" s="487"/>
      <c r="I769" s="487"/>
      <c r="J769" s="487"/>
      <c r="K769" s="487"/>
      <c r="L769" s="487"/>
      <c r="M769" s="487"/>
      <c r="N769" s="487"/>
      <c r="O769" s="487"/>
      <c r="P769" s="487"/>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87"/>
      <c r="D770" s="487"/>
      <c r="E770" s="487"/>
      <c r="F770" s="487"/>
      <c r="G770" s="487"/>
      <c r="H770" s="487"/>
      <c r="I770" s="487"/>
      <c r="J770" s="487"/>
      <c r="K770" s="487"/>
      <c r="L770" s="487"/>
      <c r="M770" s="487"/>
      <c r="N770" s="487"/>
      <c r="O770" s="487"/>
      <c r="P770" s="487"/>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87"/>
      <c r="D771" s="487"/>
      <c r="E771" s="487"/>
      <c r="F771" s="487"/>
      <c r="G771" s="487"/>
      <c r="H771" s="487"/>
      <c r="I771" s="487"/>
      <c r="J771" s="487"/>
      <c r="K771" s="487"/>
      <c r="L771" s="487"/>
      <c r="M771" s="487"/>
      <c r="N771" s="487"/>
      <c r="O771" s="487"/>
      <c r="P771" s="487"/>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87"/>
      <c r="D772" s="487"/>
      <c r="E772" s="487"/>
      <c r="F772" s="487"/>
      <c r="G772" s="487"/>
      <c r="H772" s="487"/>
      <c r="I772" s="487"/>
      <c r="J772" s="487"/>
      <c r="K772" s="487"/>
      <c r="L772" s="487"/>
      <c r="M772" s="487"/>
      <c r="N772" s="487"/>
      <c r="O772" s="487"/>
      <c r="P772" s="487"/>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87"/>
      <c r="D773" s="487"/>
      <c r="E773" s="487"/>
      <c r="F773" s="487"/>
      <c r="G773" s="487"/>
      <c r="H773" s="487"/>
      <c r="I773" s="487"/>
      <c r="J773" s="487"/>
      <c r="K773" s="487"/>
      <c r="L773" s="487"/>
      <c r="M773" s="487"/>
      <c r="N773" s="487"/>
      <c r="O773" s="487"/>
      <c r="P773" s="487"/>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87"/>
      <c r="D774" s="487"/>
      <c r="E774" s="487"/>
      <c r="F774" s="487"/>
      <c r="G774" s="487"/>
      <c r="H774" s="487"/>
      <c r="I774" s="487"/>
      <c r="J774" s="487"/>
      <c r="K774" s="487"/>
      <c r="L774" s="487"/>
      <c r="M774" s="487"/>
      <c r="N774" s="487"/>
      <c r="O774" s="487"/>
      <c r="P774" s="487"/>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87"/>
      <c r="D775" s="487"/>
      <c r="E775" s="487"/>
      <c r="F775" s="487"/>
      <c r="G775" s="487"/>
      <c r="H775" s="487"/>
      <c r="I775" s="487"/>
      <c r="J775" s="487"/>
      <c r="K775" s="487"/>
      <c r="L775" s="487"/>
      <c r="M775" s="487"/>
      <c r="N775" s="487"/>
      <c r="O775" s="487"/>
      <c r="P775" s="487"/>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87"/>
      <c r="D776" s="487"/>
      <c r="E776" s="487"/>
      <c r="F776" s="487"/>
      <c r="G776" s="487"/>
      <c r="H776" s="487"/>
      <c r="I776" s="487"/>
      <c r="J776" s="487"/>
      <c r="K776" s="487"/>
      <c r="L776" s="487"/>
      <c r="M776" s="487"/>
      <c r="N776" s="487"/>
      <c r="O776" s="487"/>
      <c r="P776" s="487"/>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87"/>
      <c r="D777" s="487"/>
      <c r="E777" s="487"/>
      <c r="F777" s="487"/>
      <c r="G777" s="487"/>
      <c r="H777" s="487"/>
      <c r="I777" s="487"/>
      <c r="J777" s="487"/>
      <c r="K777" s="487"/>
      <c r="L777" s="487"/>
      <c r="M777" s="487"/>
      <c r="N777" s="487"/>
      <c r="O777" s="487"/>
      <c r="P777" s="487"/>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87"/>
      <c r="D778" s="487"/>
      <c r="E778" s="487"/>
      <c r="F778" s="487"/>
      <c r="G778" s="487"/>
      <c r="H778" s="487"/>
      <c r="I778" s="487"/>
      <c r="J778" s="487"/>
      <c r="K778" s="487"/>
      <c r="L778" s="487"/>
      <c r="M778" s="487"/>
      <c r="N778" s="487"/>
      <c r="O778" s="487"/>
      <c r="P778" s="487"/>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87"/>
      <c r="D779" s="487"/>
      <c r="E779" s="487"/>
      <c r="F779" s="487"/>
      <c r="G779" s="487"/>
      <c r="H779" s="487"/>
      <c r="I779" s="487"/>
      <c r="J779" s="487"/>
      <c r="K779" s="487"/>
      <c r="L779" s="487"/>
      <c r="M779" s="487"/>
      <c r="N779" s="487"/>
      <c r="O779" s="487"/>
      <c r="P779" s="487"/>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87"/>
      <c r="D780" s="487"/>
      <c r="E780" s="487"/>
      <c r="F780" s="487"/>
      <c r="G780" s="487"/>
      <c r="H780" s="487"/>
      <c r="I780" s="487"/>
      <c r="J780" s="487"/>
      <c r="K780" s="487"/>
      <c r="L780" s="487"/>
      <c r="M780" s="487"/>
      <c r="N780" s="487"/>
      <c r="O780" s="487"/>
      <c r="P780" s="487"/>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87"/>
      <c r="D781" s="487"/>
      <c r="E781" s="487"/>
      <c r="F781" s="487"/>
      <c r="G781" s="487"/>
      <c r="H781" s="487"/>
      <c r="I781" s="487"/>
      <c r="J781" s="487"/>
      <c r="K781" s="487"/>
      <c r="L781" s="487"/>
      <c r="M781" s="487"/>
      <c r="N781" s="487"/>
      <c r="O781" s="487"/>
      <c r="P781" s="487"/>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87"/>
      <c r="D782" s="487"/>
      <c r="E782" s="487"/>
      <c r="F782" s="487"/>
      <c r="G782" s="487"/>
      <c r="H782" s="487"/>
      <c r="I782" s="487"/>
      <c r="J782" s="487"/>
      <c r="K782" s="487"/>
      <c r="L782" s="487"/>
      <c r="M782" s="487"/>
      <c r="N782" s="487"/>
      <c r="O782" s="487"/>
      <c r="P782" s="487"/>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87"/>
      <c r="D783" s="487"/>
      <c r="E783" s="487"/>
      <c r="F783" s="487"/>
      <c r="G783" s="487"/>
      <c r="H783" s="487"/>
      <c r="I783" s="487"/>
      <c r="J783" s="487"/>
      <c r="K783" s="487"/>
      <c r="L783" s="487"/>
      <c r="M783" s="487"/>
      <c r="N783" s="487"/>
      <c r="O783" s="487"/>
      <c r="P783" s="487"/>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87"/>
      <c r="D784" s="487"/>
      <c r="E784" s="487"/>
      <c r="F784" s="487"/>
      <c r="G784" s="487"/>
      <c r="H784" s="487"/>
      <c r="I784" s="487"/>
      <c r="J784" s="487"/>
      <c r="K784" s="487"/>
      <c r="L784" s="487"/>
      <c r="M784" s="487"/>
      <c r="N784" s="487"/>
      <c r="O784" s="487"/>
      <c r="P784" s="487"/>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87"/>
      <c r="D785" s="487"/>
      <c r="E785" s="487"/>
      <c r="F785" s="487"/>
      <c r="G785" s="487"/>
      <c r="H785" s="487"/>
      <c r="I785" s="487"/>
      <c r="J785" s="487"/>
      <c r="K785" s="487"/>
      <c r="L785" s="487"/>
      <c r="M785" s="487"/>
      <c r="N785" s="487"/>
      <c r="O785" s="487"/>
      <c r="P785" s="487"/>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87"/>
      <c r="D786" s="487"/>
      <c r="E786" s="487"/>
      <c r="F786" s="487"/>
      <c r="G786" s="487"/>
      <c r="H786" s="487"/>
      <c r="I786" s="487"/>
      <c r="J786" s="487"/>
      <c r="K786" s="487"/>
      <c r="L786" s="487"/>
      <c r="M786" s="487"/>
      <c r="N786" s="487"/>
      <c r="O786" s="487"/>
      <c r="P786" s="487"/>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87"/>
      <c r="D787" s="487"/>
      <c r="E787" s="487"/>
      <c r="F787" s="487"/>
      <c r="G787" s="487"/>
      <c r="H787" s="487"/>
      <c r="I787" s="487"/>
      <c r="J787" s="487"/>
      <c r="K787" s="487"/>
      <c r="L787" s="487"/>
      <c r="M787" s="487"/>
      <c r="N787" s="487"/>
      <c r="O787" s="487"/>
      <c r="P787" s="487"/>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87"/>
      <c r="D788" s="487"/>
      <c r="E788" s="487"/>
      <c r="F788" s="487"/>
      <c r="G788" s="487"/>
      <c r="H788" s="487"/>
      <c r="I788" s="487"/>
      <c r="J788" s="487"/>
      <c r="K788" s="487"/>
      <c r="L788" s="487"/>
      <c r="M788" s="487"/>
      <c r="N788" s="487"/>
      <c r="O788" s="487"/>
      <c r="P788" s="487"/>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87"/>
      <c r="D789" s="487"/>
      <c r="E789" s="487"/>
      <c r="F789" s="487"/>
      <c r="G789" s="487"/>
      <c r="H789" s="487"/>
      <c r="I789" s="487"/>
      <c r="J789" s="487"/>
      <c r="K789" s="487"/>
      <c r="L789" s="487"/>
      <c r="M789" s="487"/>
      <c r="N789" s="487"/>
      <c r="O789" s="487"/>
      <c r="P789" s="487"/>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87"/>
      <c r="D790" s="487"/>
      <c r="E790" s="487"/>
      <c r="F790" s="487"/>
      <c r="G790" s="487"/>
      <c r="H790" s="487"/>
      <c r="I790" s="487"/>
      <c r="J790" s="487"/>
      <c r="K790" s="487"/>
      <c r="L790" s="487"/>
      <c r="M790" s="487"/>
      <c r="N790" s="487"/>
      <c r="O790" s="487"/>
      <c r="P790" s="487"/>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87"/>
      <c r="D791" s="487"/>
      <c r="E791" s="487"/>
      <c r="F791" s="487"/>
      <c r="G791" s="487"/>
      <c r="H791" s="487"/>
      <c r="I791" s="487"/>
      <c r="J791" s="487"/>
      <c r="K791" s="487"/>
      <c r="L791" s="487"/>
      <c r="M791" s="487"/>
      <c r="N791" s="487"/>
      <c r="O791" s="487"/>
      <c r="P791" s="487"/>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87"/>
      <c r="D792" s="487"/>
      <c r="E792" s="487"/>
      <c r="F792" s="487"/>
      <c r="G792" s="487"/>
      <c r="H792" s="487"/>
      <c r="I792" s="487"/>
      <c r="J792" s="487"/>
      <c r="K792" s="487"/>
      <c r="L792" s="487"/>
      <c r="M792" s="487"/>
      <c r="N792" s="487"/>
      <c r="O792" s="487"/>
      <c r="P792" s="487"/>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87"/>
      <c r="D793" s="487"/>
      <c r="E793" s="487"/>
      <c r="F793" s="487"/>
      <c r="G793" s="487"/>
      <c r="H793" s="487"/>
      <c r="I793" s="487"/>
      <c r="J793" s="487"/>
      <c r="K793" s="487"/>
      <c r="L793" s="487"/>
      <c r="M793" s="487"/>
      <c r="N793" s="487"/>
      <c r="O793" s="487"/>
      <c r="P793" s="487"/>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87"/>
      <c r="D794" s="487"/>
      <c r="E794" s="487"/>
      <c r="F794" s="487"/>
      <c r="G794" s="487"/>
      <c r="H794" s="487"/>
      <c r="I794" s="487"/>
      <c r="J794" s="487"/>
      <c r="K794" s="487"/>
      <c r="L794" s="487"/>
      <c r="M794" s="487"/>
      <c r="N794" s="487"/>
      <c r="O794" s="487"/>
      <c r="P794" s="487"/>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87"/>
      <c r="D795" s="487"/>
      <c r="E795" s="487"/>
      <c r="F795" s="487"/>
      <c r="G795" s="487"/>
      <c r="H795" s="487"/>
      <c r="I795" s="487"/>
      <c r="J795" s="487"/>
      <c r="K795" s="487"/>
      <c r="L795" s="487"/>
      <c r="M795" s="487"/>
      <c r="N795" s="487"/>
      <c r="O795" s="487"/>
      <c r="P795" s="487"/>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87"/>
      <c r="D796" s="487"/>
      <c r="E796" s="487"/>
      <c r="F796" s="487"/>
      <c r="G796" s="487"/>
      <c r="H796" s="487"/>
      <c r="I796" s="487"/>
      <c r="J796" s="487"/>
      <c r="K796" s="487"/>
      <c r="L796" s="487"/>
      <c r="M796" s="487"/>
      <c r="N796" s="487"/>
      <c r="O796" s="487"/>
      <c r="P796" s="487"/>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87"/>
      <c r="D797" s="487"/>
      <c r="E797" s="487"/>
      <c r="F797" s="487"/>
      <c r="G797" s="487"/>
      <c r="H797" s="487"/>
      <c r="I797" s="487"/>
      <c r="J797" s="487"/>
      <c r="K797" s="487"/>
      <c r="L797" s="487"/>
      <c r="M797" s="487"/>
      <c r="N797" s="487"/>
      <c r="O797" s="487"/>
      <c r="P797" s="487"/>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87"/>
      <c r="D798" s="487"/>
      <c r="E798" s="487"/>
      <c r="F798" s="487"/>
      <c r="G798" s="487"/>
      <c r="H798" s="487"/>
      <c r="I798" s="487"/>
      <c r="J798" s="487"/>
      <c r="K798" s="487"/>
      <c r="L798" s="487"/>
      <c r="M798" s="487"/>
      <c r="N798" s="487"/>
      <c r="O798" s="487"/>
      <c r="P798" s="487"/>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87"/>
      <c r="D799" s="487"/>
      <c r="E799" s="487"/>
      <c r="F799" s="487"/>
      <c r="G799" s="487"/>
      <c r="H799" s="487"/>
      <c r="I799" s="487"/>
      <c r="J799" s="487"/>
      <c r="K799" s="487"/>
      <c r="L799" s="487"/>
      <c r="M799" s="487"/>
      <c r="N799" s="487"/>
      <c r="O799" s="487"/>
      <c r="P799" s="487"/>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87"/>
      <c r="D800" s="487"/>
      <c r="E800" s="487"/>
      <c r="F800" s="487"/>
      <c r="G800" s="487"/>
      <c r="H800" s="487"/>
      <c r="I800" s="487"/>
      <c r="J800" s="487"/>
      <c r="K800" s="487"/>
      <c r="L800" s="487"/>
      <c r="M800" s="487"/>
      <c r="N800" s="487"/>
      <c r="O800" s="487"/>
      <c r="P800" s="487"/>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87"/>
      <c r="D801" s="487"/>
      <c r="E801" s="487"/>
      <c r="F801" s="487"/>
      <c r="G801" s="487"/>
      <c r="H801" s="487"/>
      <c r="I801" s="487"/>
      <c r="J801" s="487"/>
      <c r="K801" s="487"/>
      <c r="L801" s="487"/>
      <c r="M801" s="487"/>
      <c r="N801" s="487"/>
      <c r="O801" s="487"/>
      <c r="P801" s="487"/>
    </row>
    <row r="802" ht="25.15" customHeight="true" x14ac:dyDescent="0.2">
      <c r="C802" s="487"/>
      <c r="D802" s="487"/>
      <c r="E802" s="487"/>
      <c r="F802" s="487"/>
      <c r="G802" s="487"/>
      <c r="H802" s="487"/>
      <c r="I802" s="487"/>
      <c r="J802" s="487"/>
      <c r="K802" s="487"/>
      <c r="L802" s="487"/>
      <c r="M802" s="487"/>
      <c r="N802" s="487"/>
      <c r="O802" s="487"/>
      <c r="P802" s="487"/>
    </row>
    <row r="803" ht="25.15" customHeight="true" x14ac:dyDescent="0.2">
      <c r="C803" s="487"/>
      <c r="D803" s="487"/>
      <c r="E803" s="487"/>
      <c r="F803" s="487"/>
      <c r="G803" s="487"/>
      <c r="H803" s="487"/>
      <c r="I803" s="487"/>
      <c r="J803" s="487"/>
      <c r="K803" s="487"/>
      <c r="L803" s="487"/>
      <c r="M803" s="487"/>
      <c r="N803" s="487"/>
      <c r="O803" s="487"/>
      <c r="P803" s="487"/>
    </row>
    <row r="804" ht="25.15" customHeight="true" x14ac:dyDescent="0.2">
      <c r="C804" s="487"/>
      <c r="D804" s="487"/>
      <c r="E804" s="487"/>
      <c r="F804" s="487"/>
      <c r="G804" s="487"/>
      <c r="H804" s="487"/>
      <c r="I804" s="487"/>
      <c r="J804" s="487"/>
      <c r="K804" s="487"/>
      <c r="L804" s="487"/>
      <c r="M804" s="487"/>
      <c r="N804" s="487"/>
      <c r="O804" s="487"/>
      <c r="P804" s="487"/>
    </row>
    <row r="805" ht="25.15" customHeight="true" x14ac:dyDescent="0.2">
      <c r="C805" s="487"/>
      <c r="D805" s="487"/>
      <c r="E805" s="487"/>
      <c r="F805" s="487"/>
      <c r="G805" s="487"/>
      <c r="H805" s="487"/>
      <c r="I805" s="487"/>
      <c r="J805" s="487"/>
      <c r="K805" s="487"/>
      <c r="L805" s="487"/>
      <c r="M805" s="487"/>
      <c r="N805" s="487"/>
      <c r="O805" s="487"/>
      <c r="P805" s="487"/>
    </row>
    <row r="806" ht="25.15" customHeight="true" x14ac:dyDescent="0.2">
      <c r="C806" s="487"/>
      <c r="D806" s="487"/>
      <c r="E806" s="487"/>
      <c r="F806" s="487"/>
      <c r="G806" s="487"/>
      <c r="H806" s="487"/>
      <c r="I806" s="487"/>
      <c r="J806" s="487"/>
      <c r="K806" s="487"/>
      <c r="L806" s="487"/>
      <c r="M806" s="487"/>
      <c r="N806" s="487"/>
      <c r="O806" s="487"/>
      <c r="P806" s="487"/>
    </row>
    <row r="807" ht="25.15" customHeight="true" x14ac:dyDescent="0.2">
      <c r="C807" s="487"/>
      <c r="D807" s="487"/>
      <c r="E807" s="487"/>
      <c r="F807" s="487"/>
      <c r="G807" s="487"/>
      <c r="H807" s="487"/>
      <c r="I807" s="487"/>
      <c r="J807" s="487"/>
      <c r="K807" s="487"/>
      <c r="L807" s="487"/>
      <c r="M807" s="487"/>
      <c r="N807" s="487"/>
      <c r="O807" s="487"/>
      <c r="P807" s="487"/>
    </row>
    <row r="808" ht="25.15" customHeight="true" x14ac:dyDescent="0.2">
      <c r="C808" s="487"/>
      <c r="D808" s="487"/>
      <c r="E808" s="487"/>
      <c r="F808" s="487"/>
      <c r="G808" s="487"/>
      <c r="H808" s="487"/>
      <c r="I808" s="487"/>
      <c r="J808" s="487"/>
      <c r="K808" s="487"/>
      <c r="L808" s="487"/>
      <c r="M808" s="487"/>
      <c r="N808" s="487"/>
      <c r="O808" s="487"/>
      <c r="P808" s="487"/>
    </row>
    <row r="809" ht="25.15" customHeight="true" x14ac:dyDescent="0.2">
      <c r="C809" s="487"/>
      <c r="D809" s="487"/>
      <c r="E809" s="487"/>
      <c r="F809" s="487"/>
      <c r="G809" s="487"/>
      <c r="H809" s="487"/>
      <c r="I809" s="487"/>
      <c r="J809" s="487"/>
      <c r="K809" s="487"/>
      <c r="L809" s="487"/>
      <c r="M809" s="487"/>
      <c r="N809" s="487"/>
      <c r="O809" s="487"/>
      <c r="P809" s="487"/>
    </row>
    <row r="810" ht="25.15" customHeight="true" x14ac:dyDescent="0.2">
      <c r="C810" s="487"/>
      <c r="D810" s="487"/>
      <c r="E810" s="487"/>
      <c r="F810" s="487"/>
      <c r="G810" s="487"/>
      <c r="H810" s="487"/>
      <c r="I810" s="487"/>
      <c r="J810" s="487"/>
      <c r="K810" s="487"/>
      <c r="L810" s="487"/>
      <c r="M810" s="487"/>
      <c r="N810" s="487"/>
      <c r="O810" s="487"/>
      <c r="P810" s="487"/>
    </row>
    <row r="811" ht="25.15" customHeight="true" x14ac:dyDescent="0.2">
      <c r="C811" s="487"/>
      <c r="D811" s="487"/>
      <c r="E811" s="487"/>
      <c r="F811" s="487"/>
      <c r="G811" s="487"/>
      <c r="H811" s="487"/>
      <c r="I811" s="487"/>
      <c r="J811" s="487"/>
      <c r="K811" s="487"/>
      <c r="L811" s="487"/>
      <c r="M811" s="487"/>
      <c r="N811" s="487"/>
      <c r="O811" s="487"/>
      <c r="P811" s="487"/>
    </row>
    <row r="812" ht="25.15" customHeight="true" x14ac:dyDescent="0.2">
      <c r="C812" s="487"/>
      <c r="D812" s="487"/>
      <c r="E812" s="487"/>
      <c r="F812" s="487"/>
      <c r="G812" s="487"/>
      <c r="H812" s="487"/>
      <c r="I812" s="487"/>
      <c r="J812" s="487"/>
      <c r="K812" s="487"/>
      <c r="L812" s="487"/>
      <c r="M812" s="487"/>
      <c r="N812" s="487"/>
      <c r="O812" s="487"/>
      <c r="P812" s="487"/>
    </row>
    <row r="813" ht="25.15" customHeight="true" x14ac:dyDescent="0.2">
      <c r="C813" s="487"/>
      <c r="D813" s="487"/>
      <c r="E813" s="487"/>
      <c r="F813" s="487"/>
      <c r="G813" s="487"/>
      <c r="H813" s="487"/>
      <c r="I813" s="487"/>
      <c r="J813" s="487"/>
      <c r="K813" s="487"/>
      <c r="L813" s="487"/>
      <c r="M813" s="487"/>
      <c r="N813" s="487"/>
      <c r="O813" s="487"/>
      <c r="P813" s="487"/>
    </row>
    <row r="814" ht="25.15" customHeight="true" x14ac:dyDescent="0.2">
      <c r="C814" s="487"/>
      <c r="D814" s="487"/>
      <c r="E814" s="487"/>
      <c r="F814" s="487"/>
      <c r="G814" s="487"/>
      <c r="H814" s="487"/>
      <c r="I814" s="487"/>
      <c r="J814" s="487"/>
      <c r="K814" s="487"/>
      <c r="L814" s="487"/>
      <c r="M814" s="487"/>
      <c r="N814" s="487"/>
      <c r="O814" s="487"/>
      <c r="P814" s="487"/>
    </row>
    <row r="815" ht="25.15" customHeight="true" x14ac:dyDescent="0.2">
      <c r="C815" s="487"/>
      <c r="D815" s="487"/>
      <c r="E815" s="487"/>
      <c r="F815" s="487"/>
      <c r="G815" s="487"/>
      <c r="H815" s="487"/>
      <c r="I815" s="487"/>
      <c r="J815" s="487"/>
      <c r="K815" s="487"/>
      <c r="L815" s="487"/>
      <c r="M815" s="487"/>
      <c r="N815" s="487"/>
      <c r="O815" s="487"/>
      <c r="P815" s="487"/>
    </row>
    <row r="816" ht="25.15" customHeight="true" x14ac:dyDescent="0.2">
      <c r="C816" s="487"/>
      <c r="D816" s="487"/>
      <c r="E816" s="487"/>
      <c r="F816" s="487"/>
      <c r="G816" s="487"/>
      <c r="H816" s="487"/>
      <c r="I816" s="487"/>
      <c r="J816" s="487"/>
      <c r="K816" s="487"/>
      <c r="L816" s="487"/>
      <c r="M816" s="487"/>
      <c r="N816" s="487"/>
      <c r="O816" s="487"/>
      <c r="P816" s="487"/>
    </row>
    <row r="817" ht="25.15" customHeight="true" x14ac:dyDescent="0.2">
      <c r="C817" s="487"/>
      <c r="D817" s="487"/>
      <c r="E817" s="487"/>
      <c r="F817" s="487"/>
      <c r="G817" s="487"/>
      <c r="H817" s="487"/>
      <c r="I817" s="487"/>
      <c r="J817" s="487"/>
      <c r="K817" s="487"/>
      <c r="L817" s="487"/>
      <c r="M817" s="487"/>
      <c r="N817" s="487"/>
      <c r="O817" s="487"/>
      <c r="P817" s="487"/>
    </row>
    <row r="818" ht="25.15" customHeight="true" x14ac:dyDescent="0.2">
      <c r="C818" s="487"/>
      <c r="D818" s="487"/>
      <c r="E818" s="487"/>
      <c r="F818" s="487"/>
      <c r="G818" s="487"/>
      <c r="H818" s="487"/>
      <c r="I818" s="487"/>
      <c r="J818" s="487"/>
      <c r="K818" s="487"/>
      <c r="L818" s="487"/>
      <c r="M818" s="487"/>
      <c r="N818" s="487"/>
      <c r="O818" s="487"/>
      <c r="P818" s="487"/>
    </row>
    <row r="819" ht="25.15" customHeight="true" x14ac:dyDescent="0.2">
      <c r="C819" s="487"/>
      <c r="D819" s="487"/>
      <c r="E819" s="487"/>
      <c r="F819" s="487"/>
      <c r="G819" s="487"/>
      <c r="H819" s="487"/>
      <c r="I819" s="487"/>
      <c r="J819" s="487"/>
      <c r="K819" s="487"/>
      <c r="L819" s="487"/>
      <c r="M819" s="487"/>
      <c r="N819" s="487"/>
      <c r="O819" s="487"/>
      <c r="P819" s="487"/>
    </row>
    <row r="820" ht="25.15" customHeight="true" x14ac:dyDescent="0.2">
      <c r="C820" s="487"/>
      <c r="D820" s="487"/>
      <c r="E820" s="487"/>
      <c r="F820" s="487"/>
      <c r="G820" s="487"/>
      <c r="H820" s="487"/>
      <c r="I820" s="487"/>
      <c r="J820" s="487"/>
      <c r="K820" s="487"/>
      <c r="L820" s="487"/>
      <c r="M820" s="487"/>
      <c r="N820" s="487"/>
      <c r="O820" s="487"/>
      <c r="P820" s="487"/>
    </row>
    <row r="821" ht="25.15" customHeight="true" x14ac:dyDescent="0.2">
      <c r="C821" s="487"/>
      <c r="D821" s="487"/>
      <c r="E821" s="487"/>
      <c r="F821" s="487"/>
      <c r="G821" s="487"/>
      <c r="H821" s="487"/>
      <c r="I821" s="487"/>
      <c r="J821" s="487"/>
      <c r="K821" s="487"/>
      <c r="L821" s="487"/>
      <c r="M821" s="487"/>
      <c r="N821" s="487"/>
      <c r="O821" s="487"/>
      <c r="P821" s="487"/>
    </row>
    <row r="822" ht="25.15" customHeight="true" x14ac:dyDescent="0.2">
      <c r="C822" s="487"/>
      <c r="D822" s="487"/>
      <c r="E822" s="487"/>
      <c r="F822" s="487"/>
      <c r="G822" s="487"/>
      <c r="H822" s="487"/>
      <c r="I822" s="487"/>
      <c r="J822" s="487"/>
      <c r="K822" s="487"/>
      <c r="L822" s="487"/>
      <c r="M822" s="487"/>
      <c r="N822" s="487"/>
      <c r="O822" s="487"/>
      <c r="P822" s="487"/>
    </row>
    <row r="823" ht="25.15" customHeight="true" x14ac:dyDescent="0.2">
      <c r="C823" s="487"/>
      <c r="D823" s="487"/>
      <c r="E823" s="487"/>
      <c r="F823" s="487"/>
      <c r="G823" s="487"/>
      <c r="H823" s="487"/>
      <c r="I823" s="487"/>
      <c r="J823" s="487"/>
      <c r="K823" s="487"/>
      <c r="L823" s="487"/>
      <c r="M823" s="487"/>
      <c r="N823" s="487"/>
      <c r="O823" s="487"/>
      <c r="P823" s="487"/>
    </row>
    <row r="824" ht="25.15" customHeight="true" x14ac:dyDescent="0.2">
      <c r="C824" s="487"/>
      <c r="D824" s="487"/>
      <c r="E824" s="487"/>
      <c r="F824" s="487"/>
      <c r="G824" s="487"/>
      <c r="H824" s="487"/>
      <c r="I824" s="487"/>
      <c r="J824" s="487"/>
      <c r="K824" s="487"/>
      <c r="L824" s="487"/>
      <c r="M824" s="487"/>
      <c r="N824" s="487"/>
      <c r="O824" s="487"/>
      <c r="P824" s="487"/>
    </row>
    <row r="825" ht="25.15" customHeight="true" x14ac:dyDescent="0.2">
      <c r="C825" s="487"/>
      <c r="D825" s="487"/>
      <c r="E825" s="487"/>
      <c r="F825" s="487"/>
      <c r="G825" s="487"/>
      <c r="H825" s="487"/>
      <c r="I825" s="487"/>
      <c r="J825" s="487"/>
      <c r="K825" s="487"/>
      <c r="L825" s="487"/>
      <c r="M825" s="487"/>
      <c r="N825" s="487"/>
      <c r="O825" s="487"/>
      <c r="P825" s="487"/>
    </row>
    <row r="826" ht="25.15" customHeight="true" x14ac:dyDescent="0.2">
      <c r="C826" s="487"/>
      <c r="D826" s="487"/>
      <c r="E826" s="487"/>
      <c r="F826" s="487"/>
      <c r="G826" s="487"/>
      <c r="H826" s="487"/>
      <c r="I826" s="487"/>
      <c r="J826" s="487"/>
      <c r="K826" s="487"/>
      <c r="L826" s="487"/>
      <c r="M826" s="487"/>
      <c r="N826" s="487"/>
      <c r="O826" s="487"/>
      <c r="P826" s="487"/>
    </row>
    <row r="827" ht="25.15" customHeight="true" x14ac:dyDescent="0.2">
      <c r="C827" s="487"/>
      <c r="D827" s="487"/>
      <c r="E827" s="487"/>
      <c r="F827" s="487"/>
      <c r="G827" s="487"/>
      <c r="H827" s="487"/>
      <c r="I827" s="487"/>
      <c r="J827" s="487"/>
      <c r="K827" s="487"/>
      <c r="L827" s="487"/>
      <c r="M827" s="487"/>
      <c r="N827" s="487"/>
      <c r="O827" s="487"/>
      <c r="P827" s="487"/>
    </row>
    <row r="828" ht="25.15" customHeight="true" x14ac:dyDescent="0.2">
      <c r="C828" s="487"/>
      <c r="D828" s="487"/>
      <c r="E828" s="487"/>
      <c r="F828" s="487"/>
      <c r="G828" s="487"/>
      <c r="H828" s="487"/>
      <c r="I828" s="487"/>
      <c r="J828" s="487"/>
      <c r="K828" s="487"/>
      <c r="L828" s="487"/>
      <c r="M828" s="487"/>
      <c r="N828" s="487"/>
      <c r="O828" s="487"/>
      <c r="P828" s="487"/>
    </row>
    <row r="829" ht="25.15" customHeight="true" x14ac:dyDescent="0.2">
      <c r="C829" s="487"/>
      <c r="D829" s="487"/>
      <c r="E829" s="487"/>
      <c r="F829" s="487"/>
      <c r="G829" s="487"/>
      <c r="H829" s="487"/>
      <c r="I829" s="487"/>
      <c r="J829" s="487"/>
      <c r="K829" s="487"/>
      <c r="L829" s="487"/>
      <c r="M829" s="487"/>
      <c r="N829" s="487"/>
      <c r="O829" s="487"/>
      <c r="P829" s="487"/>
    </row>
    <row r="830" ht="25.15" customHeight="true" x14ac:dyDescent="0.2">
      <c r="C830" s="487"/>
      <c r="D830" s="487"/>
      <c r="E830" s="487"/>
      <c r="F830" s="487"/>
      <c r="G830" s="487"/>
      <c r="H830" s="487"/>
      <c r="I830" s="487"/>
      <c r="J830" s="487"/>
      <c r="K830" s="487"/>
      <c r="L830" s="487"/>
      <c r="M830" s="487"/>
      <c r="N830" s="487"/>
      <c r="O830" s="487"/>
      <c r="P830" s="487"/>
    </row>
    <row r="831" ht="25.15" customHeight="true" x14ac:dyDescent="0.2">
      <c r="C831" s="487"/>
      <c r="D831" s="487"/>
      <c r="E831" s="487"/>
      <c r="F831" s="487"/>
      <c r="G831" s="487"/>
      <c r="H831" s="487"/>
      <c r="I831" s="487"/>
      <c r="J831" s="487"/>
      <c r="K831" s="487"/>
      <c r="L831" s="487"/>
      <c r="M831" s="487"/>
      <c r="N831" s="487"/>
      <c r="O831" s="487"/>
      <c r="P831" s="487"/>
    </row>
    <row r="832" ht="25.15" customHeight="true" x14ac:dyDescent="0.2">
      <c r="C832" s="487"/>
      <c r="D832" s="487"/>
      <c r="E832" s="487"/>
      <c r="F832" s="487"/>
      <c r="G832" s="487"/>
      <c r="H832" s="487"/>
      <c r="I832" s="487"/>
      <c r="J832" s="487"/>
      <c r="K832" s="487"/>
      <c r="L832" s="487"/>
      <c r="M832" s="487"/>
      <c r="N832" s="487"/>
      <c r="O832" s="487"/>
      <c r="P832" s="487"/>
    </row>
    <row r="833" ht="25.15" customHeight="true" x14ac:dyDescent="0.2">
      <c r="C833" s="487"/>
      <c r="D833" s="487"/>
      <c r="E833" s="487"/>
      <c r="F833" s="487"/>
      <c r="G833" s="487"/>
      <c r="H833" s="487"/>
      <c r="I833" s="487"/>
      <c r="J833" s="487"/>
      <c r="K833" s="487"/>
      <c r="L833" s="487"/>
      <c r="M833" s="487"/>
      <c r="N833" s="487"/>
      <c r="O833" s="487"/>
      <c r="P833" s="487"/>
    </row>
    <row r="834" ht="25.15" customHeight="true" x14ac:dyDescent="0.2">
      <c r="C834" s="487"/>
      <c r="D834" s="487"/>
      <c r="E834" s="487"/>
      <c r="F834" s="487"/>
      <c r="G834" s="487"/>
      <c r="H834" s="487"/>
      <c r="I834" s="487"/>
      <c r="J834" s="487"/>
      <c r="K834" s="487"/>
      <c r="L834" s="487"/>
      <c r="M834" s="487"/>
      <c r="N834" s="487"/>
      <c r="O834" s="487"/>
      <c r="P834" s="487"/>
    </row>
    <row r="835" ht="25.15" customHeight="true" x14ac:dyDescent="0.2">
      <c r="C835" s="487"/>
      <c r="D835" s="487"/>
      <c r="E835" s="487"/>
      <c r="F835" s="487"/>
      <c r="G835" s="487"/>
      <c r="H835" s="487"/>
      <c r="I835" s="487"/>
      <c r="J835" s="487"/>
      <c r="K835" s="487"/>
      <c r="L835" s="487"/>
      <c r="M835" s="487"/>
      <c r="N835" s="487"/>
      <c r="O835" s="487"/>
      <c r="P835" s="487"/>
    </row>
    <row r="836" ht="25.15" customHeight="true" x14ac:dyDescent="0.2">
      <c r="C836" s="487"/>
      <c r="D836" s="487"/>
      <c r="E836" s="487"/>
      <c r="F836" s="487"/>
      <c r="G836" s="487"/>
      <c r="H836" s="487"/>
      <c r="I836" s="487"/>
      <c r="J836" s="487"/>
      <c r="K836" s="487"/>
      <c r="L836" s="487"/>
      <c r="M836" s="487"/>
      <c r="N836" s="487"/>
      <c r="O836" s="487"/>
      <c r="P836" s="487"/>
    </row>
    <row r="837" ht="25.15" customHeight="true" x14ac:dyDescent="0.2">
      <c r="C837" s="487"/>
      <c r="D837" s="487"/>
      <c r="E837" s="487"/>
      <c r="F837" s="487"/>
      <c r="G837" s="487"/>
      <c r="H837" s="487"/>
      <c r="I837" s="487"/>
      <c r="J837" s="487"/>
      <c r="K837" s="487"/>
      <c r="L837" s="487"/>
      <c r="M837" s="487"/>
      <c r="N837" s="487"/>
      <c r="O837" s="487"/>
      <c r="P837" s="487"/>
    </row>
    <row r="838" ht="25.15" customHeight="true" x14ac:dyDescent="0.2">
      <c r="C838" s="487"/>
      <c r="D838" s="487"/>
      <c r="E838" s="487"/>
      <c r="F838" s="487"/>
      <c r="G838" s="487"/>
      <c r="H838" s="487"/>
      <c r="I838" s="487"/>
      <c r="J838" s="487"/>
      <c r="K838" s="487"/>
      <c r="L838" s="487"/>
      <c r="M838" s="487"/>
      <c r="N838" s="487"/>
      <c r="O838" s="487"/>
      <c r="P838" s="487"/>
    </row>
    <row r="839" ht="25.15" customHeight="true" x14ac:dyDescent="0.2">
      <c r="C839" s="487"/>
      <c r="D839" s="487"/>
      <c r="E839" s="487"/>
      <c r="F839" s="487"/>
      <c r="G839" s="487"/>
      <c r="H839" s="487"/>
      <c r="I839" s="487"/>
      <c r="J839" s="487"/>
      <c r="K839" s="487"/>
      <c r="L839" s="487"/>
      <c r="M839" s="487"/>
      <c r="N839" s="487"/>
      <c r="O839" s="487"/>
      <c r="P839" s="487"/>
    </row>
    <row r="840" ht="25.15" customHeight="true" x14ac:dyDescent="0.2">
      <c r="C840" s="487"/>
      <c r="D840" s="487"/>
      <c r="E840" s="487"/>
      <c r="F840" s="487"/>
      <c r="G840" s="487"/>
      <c r="H840" s="487"/>
      <c r="I840" s="487"/>
      <c r="J840" s="487"/>
      <c r="K840" s="487"/>
      <c r="L840" s="487"/>
      <c r="M840" s="487"/>
      <c r="N840" s="487"/>
      <c r="O840" s="487"/>
      <c r="P840" s="487"/>
    </row>
    <row r="841" ht="25.15" customHeight="true" x14ac:dyDescent="0.2">
      <c r="C841" s="487"/>
      <c r="D841" s="487"/>
      <c r="E841" s="487"/>
      <c r="F841" s="487"/>
      <c r="G841" s="487"/>
      <c r="H841" s="487"/>
      <c r="I841" s="487"/>
      <c r="J841" s="487"/>
      <c r="K841" s="487"/>
      <c r="L841" s="487"/>
      <c r="M841" s="487"/>
      <c r="N841" s="487"/>
      <c r="O841" s="487"/>
      <c r="P841" s="487"/>
    </row>
    <row r="842" ht="25.15" customHeight="true" x14ac:dyDescent="0.2">
      <c r="C842" s="487"/>
      <c r="D842" s="487"/>
      <c r="E842" s="487"/>
      <c r="F842" s="487"/>
      <c r="G842" s="487"/>
      <c r="H842" s="487"/>
      <c r="I842" s="487"/>
      <c r="J842" s="487"/>
      <c r="K842" s="487"/>
      <c r="L842" s="487"/>
      <c r="M842" s="487"/>
      <c r="N842" s="487"/>
      <c r="O842" s="487"/>
      <c r="P842" s="487"/>
    </row>
    <row r="843" ht="25.15" customHeight="true" x14ac:dyDescent="0.2">
      <c r="C843" s="487"/>
      <c r="D843" s="487"/>
      <c r="E843" s="487"/>
      <c r="F843" s="487"/>
      <c r="G843" s="487"/>
      <c r="H843" s="487"/>
      <c r="I843" s="487"/>
      <c r="J843" s="487"/>
      <c r="K843" s="487"/>
      <c r="L843" s="487"/>
      <c r="M843" s="487"/>
      <c r="N843" s="487"/>
      <c r="O843" s="487"/>
      <c r="P843" s="487"/>
    </row>
    <row r="844" ht="25.15" customHeight="true" x14ac:dyDescent="0.2">
      <c r="C844" s="487"/>
      <c r="D844" s="487"/>
      <c r="E844" s="487"/>
      <c r="F844" s="487"/>
      <c r="G844" s="487"/>
      <c r="H844" s="487"/>
      <c r="I844" s="487"/>
      <c r="J844" s="487"/>
      <c r="K844" s="487"/>
      <c r="L844" s="487"/>
      <c r="M844" s="487"/>
      <c r="N844" s="487"/>
      <c r="O844" s="487"/>
      <c r="P844" s="487"/>
    </row>
    <row r="845" ht="25.15" customHeight="true" x14ac:dyDescent="0.2">
      <c r="C845" s="487"/>
      <c r="D845" s="487"/>
      <c r="E845" s="487"/>
      <c r="F845" s="487"/>
      <c r="G845" s="487"/>
      <c r="H845" s="487"/>
      <c r="I845" s="487"/>
      <c r="J845" s="487"/>
      <c r="K845" s="487"/>
      <c r="L845" s="487"/>
      <c r="M845" s="487"/>
      <c r="N845" s="487"/>
      <c r="O845" s="487"/>
      <c r="P845" s="487"/>
    </row>
    <row r="846" ht="25.15" customHeight="true" x14ac:dyDescent="0.2">
      <c r="C846" s="487"/>
      <c r="D846" s="487"/>
      <c r="E846" s="487"/>
      <c r="F846" s="487"/>
      <c r="G846" s="487"/>
      <c r="H846" s="487"/>
      <c r="I846" s="487"/>
      <c r="J846" s="487"/>
      <c r="K846" s="487"/>
      <c r="L846" s="487"/>
      <c r="M846" s="487"/>
      <c r="N846" s="487"/>
      <c r="O846" s="487"/>
      <c r="P846" s="487"/>
    </row>
    <row r="847" ht="25.15" customHeight="true" x14ac:dyDescent="0.2">
      <c r="C847" s="487"/>
      <c r="D847" s="487"/>
      <c r="E847" s="487"/>
      <c r="F847" s="487"/>
      <c r="G847" s="487"/>
      <c r="H847" s="487"/>
      <c r="I847" s="487"/>
      <c r="J847" s="487"/>
      <c r="K847" s="487"/>
      <c r="L847" s="487"/>
      <c r="M847" s="487"/>
      <c r="N847" s="487"/>
      <c r="O847" s="487"/>
      <c r="P847" s="487"/>
    </row>
    <row r="848" ht="25.15" customHeight="true" x14ac:dyDescent="0.2">
      <c r="C848" s="487"/>
      <c r="D848" s="487"/>
      <c r="E848" s="487"/>
      <c r="F848" s="487"/>
      <c r="G848" s="487"/>
      <c r="H848" s="487"/>
      <c r="I848" s="487"/>
      <c r="J848" s="487"/>
      <c r="K848" s="487"/>
      <c r="L848" s="487"/>
      <c r="M848" s="487"/>
      <c r="N848" s="487"/>
      <c r="O848" s="487"/>
      <c r="P848" s="487"/>
    </row>
    <row r="849" ht="25.15" customHeight="true" x14ac:dyDescent="0.2">
      <c r="C849" s="487"/>
      <c r="D849" s="487"/>
      <c r="E849" s="487"/>
      <c r="F849" s="487"/>
      <c r="G849" s="487"/>
      <c r="H849" s="487"/>
      <c r="I849" s="487"/>
      <c r="J849" s="487"/>
      <c r="K849" s="487"/>
      <c r="L849" s="487"/>
      <c r="M849" s="487"/>
      <c r="N849" s="487"/>
      <c r="O849" s="487"/>
      <c r="P849" s="487"/>
    </row>
    <row r="850" ht="25.15" customHeight="true" x14ac:dyDescent="0.2">
      <c r="C850" s="487"/>
      <c r="D850" s="487"/>
      <c r="E850" s="487"/>
      <c r="F850" s="487"/>
      <c r="G850" s="487"/>
      <c r="H850" s="487"/>
      <c r="I850" s="487"/>
      <c r="J850" s="487"/>
      <c r="K850" s="487"/>
      <c r="L850" s="487"/>
      <c r="M850" s="487"/>
      <c r="N850" s="487"/>
      <c r="O850" s="487"/>
      <c r="P850" s="487"/>
    </row>
    <row r="851" ht="25.15" customHeight="true" x14ac:dyDescent="0.2">
      <c r="C851" s="487"/>
      <c r="D851" s="487"/>
      <c r="E851" s="487"/>
      <c r="F851" s="487"/>
      <c r="G851" s="487"/>
      <c r="H851" s="487"/>
      <c r="I851" s="487"/>
      <c r="J851" s="487"/>
      <c r="K851" s="487"/>
      <c r="L851" s="487"/>
      <c r="M851" s="487"/>
      <c r="N851" s="487"/>
      <c r="O851" s="487"/>
      <c r="P851" s="487"/>
    </row>
    <row r="852" ht="25.15" customHeight="true" x14ac:dyDescent="0.2">
      <c r="C852" s="487"/>
      <c r="D852" s="487"/>
      <c r="E852" s="487"/>
      <c r="F852" s="487"/>
      <c r="G852" s="487"/>
      <c r="H852" s="487"/>
      <c r="I852" s="487"/>
      <c r="J852" s="487"/>
      <c r="K852" s="487"/>
      <c r="L852" s="487"/>
      <c r="M852" s="487"/>
      <c r="N852" s="487"/>
      <c r="O852" s="487"/>
      <c r="P852" s="487"/>
    </row>
    <row r="853" ht="25.15" customHeight="true" x14ac:dyDescent="0.2">
      <c r="C853" s="487"/>
      <c r="D853" s="487"/>
      <c r="E853" s="487"/>
      <c r="F853" s="487"/>
      <c r="G853" s="487"/>
      <c r="H853" s="487"/>
      <c r="I853" s="487"/>
      <c r="J853" s="487"/>
      <c r="K853" s="487"/>
      <c r="L853" s="487"/>
      <c r="M853" s="487"/>
      <c r="N853" s="487"/>
      <c r="O853" s="487"/>
      <c r="P853" s="487"/>
    </row>
    <row r="854" ht="25.15" customHeight="true" x14ac:dyDescent="0.2">
      <c r="C854" s="487"/>
      <c r="D854" s="487"/>
      <c r="E854" s="487"/>
      <c r="F854" s="487"/>
      <c r="G854" s="487"/>
      <c r="H854" s="487"/>
      <c r="I854" s="487"/>
      <c r="J854" s="487"/>
      <c r="K854" s="487"/>
      <c r="L854" s="487"/>
      <c r="M854" s="487"/>
      <c r="N854" s="487"/>
      <c r="O854" s="487"/>
      <c r="P854" s="487"/>
    </row>
    <row r="855" ht="25.15" customHeight="true" x14ac:dyDescent="0.2">
      <c r="C855" s="487"/>
      <c r="D855" s="487"/>
      <c r="E855" s="487"/>
      <c r="F855" s="487"/>
      <c r="G855" s="487"/>
      <c r="H855" s="487"/>
      <c r="I855" s="487"/>
      <c r="J855" s="487"/>
      <c r="K855" s="487"/>
      <c r="L855" s="487"/>
      <c r="M855" s="487"/>
      <c r="N855" s="487"/>
      <c r="O855" s="487"/>
      <c r="P855" s="487"/>
    </row>
    <row r="856" ht="25.15" customHeight="true" x14ac:dyDescent="0.2">
      <c r="C856" s="487"/>
      <c r="D856" s="487"/>
      <c r="E856" s="487"/>
      <c r="F856" s="487"/>
      <c r="G856" s="487"/>
      <c r="H856" s="487"/>
      <c r="I856" s="487"/>
      <c r="J856" s="487"/>
      <c r="K856" s="487"/>
      <c r="L856" s="487"/>
      <c r="M856" s="487"/>
      <c r="N856" s="487"/>
      <c r="O856" s="487"/>
      <c r="P856" s="487"/>
    </row>
    <row r="857" ht="25.15" customHeight="true" x14ac:dyDescent="0.2">
      <c r="C857" s="487"/>
      <c r="D857" s="487"/>
      <c r="E857" s="487"/>
      <c r="F857" s="487"/>
      <c r="G857" s="487"/>
      <c r="H857" s="487"/>
      <c r="I857" s="487"/>
      <c r="J857" s="487"/>
      <c r="K857" s="487"/>
      <c r="L857" s="487"/>
      <c r="M857" s="487"/>
      <c r="N857" s="487"/>
      <c r="O857" s="487"/>
      <c r="P857" s="487"/>
    </row>
    <row r="858" ht="25.15" customHeight="true" x14ac:dyDescent="0.2">
      <c r="C858" s="487"/>
      <c r="D858" s="487"/>
      <c r="E858" s="487"/>
      <c r="F858" s="487"/>
      <c r="G858" s="487"/>
      <c r="H858" s="487"/>
      <c r="I858" s="487"/>
      <c r="J858" s="487"/>
      <c r="K858" s="487"/>
      <c r="L858" s="487"/>
      <c r="M858" s="487"/>
      <c r="N858" s="487"/>
      <c r="O858" s="487"/>
      <c r="P858" s="487"/>
    </row>
    <row r="859" ht="25.15" customHeight="true" x14ac:dyDescent="0.2">
      <c r="C859" s="487"/>
      <c r="D859" s="487"/>
      <c r="E859" s="487"/>
      <c r="F859" s="487"/>
      <c r="G859" s="487"/>
      <c r="H859" s="487"/>
      <c r="I859" s="487"/>
      <c r="J859" s="487"/>
      <c r="K859" s="487"/>
      <c r="L859" s="487"/>
      <c r="M859" s="487"/>
      <c r="N859" s="487"/>
      <c r="O859" s="487"/>
      <c r="P859" s="487"/>
    </row>
    <row r="860" ht="25.15" customHeight="true" x14ac:dyDescent="0.2">
      <c r="C860" s="487"/>
      <c r="D860" s="487"/>
      <c r="E860" s="487"/>
      <c r="F860" s="487"/>
      <c r="G860" s="487"/>
      <c r="H860" s="487"/>
      <c r="I860" s="487"/>
      <c r="J860" s="487"/>
      <c r="K860" s="487"/>
      <c r="L860" s="487"/>
      <c r="M860" s="487"/>
      <c r="N860" s="487"/>
      <c r="O860" s="487"/>
      <c r="P860" s="487"/>
    </row>
    <row r="861" ht="25.15" customHeight="true" x14ac:dyDescent="0.2">
      <c r="C861" s="487"/>
      <c r="D861" s="487"/>
      <c r="E861" s="487"/>
      <c r="F861" s="487"/>
      <c r="G861" s="487"/>
      <c r="H861" s="487"/>
      <c r="I861" s="487"/>
      <c r="J861" s="487"/>
      <c r="K861" s="487"/>
      <c r="L861" s="487"/>
      <c r="M861" s="487"/>
      <c r="N861" s="487"/>
      <c r="O861" s="487"/>
      <c r="P861" s="487"/>
    </row>
    <row r="862" ht="25.15" customHeight="true" x14ac:dyDescent="0.2">
      <c r="C862" s="487"/>
      <c r="D862" s="487"/>
      <c r="E862" s="487"/>
      <c r="F862" s="487"/>
      <c r="G862" s="487"/>
      <c r="H862" s="487"/>
      <c r="I862" s="487"/>
      <c r="J862" s="487"/>
      <c r="K862" s="487"/>
      <c r="L862" s="487"/>
      <c r="M862" s="487"/>
      <c r="N862" s="487"/>
      <c r="O862" s="487"/>
      <c r="P862" s="487"/>
    </row>
    <row r="863" ht="25.15" customHeight="true" x14ac:dyDescent="0.2">
      <c r="C863" s="487"/>
      <c r="D863" s="487"/>
      <c r="E863" s="487"/>
      <c r="F863" s="487"/>
      <c r="G863" s="487"/>
      <c r="H863" s="487"/>
      <c r="I863" s="487"/>
      <c r="J863" s="487"/>
      <c r="K863" s="487"/>
      <c r="L863" s="487"/>
      <c r="M863" s="487"/>
      <c r="N863" s="487"/>
      <c r="O863" s="487"/>
      <c r="P863" s="487"/>
    </row>
    <row r="864" ht="25.15" customHeight="true" x14ac:dyDescent="0.2">
      <c r="C864" s="487"/>
      <c r="D864" s="487"/>
      <c r="E864" s="487"/>
      <c r="F864" s="487"/>
      <c r="G864" s="487"/>
      <c r="H864" s="487"/>
      <c r="I864" s="487"/>
      <c r="J864" s="487"/>
      <c r="K864" s="487"/>
      <c r="L864" s="487"/>
      <c r="M864" s="487"/>
      <c r="N864" s="487"/>
      <c r="O864" s="487"/>
      <c r="P864" s="487"/>
    </row>
    <row r="865" ht="25.15" customHeight="true" x14ac:dyDescent="0.2">
      <c r="C865" s="487"/>
      <c r="D865" s="487"/>
      <c r="E865" s="487"/>
      <c r="F865" s="487"/>
      <c r="G865" s="487"/>
      <c r="H865" s="487"/>
      <c r="I865" s="487"/>
      <c r="J865" s="487"/>
      <c r="K865" s="487"/>
      <c r="L865" s="487"/>
      <c r="M865" s="487"/>
      <c r="N865" s="487"/>
      <c r="O865" s="487"/>
      <c r="P865" s="487"/>
    </row>
    <row r="866" ht="25.15" customHeight="true" x14ac:dyDescent="0.2">
      <c r="C866" s="487"/>
      <c r="D866" s="487"/>
      <c r="E866" s="487"/>
      <c r="F866" s="487"/>
      <c r="G866" s="487"/>
      <c r="H866" s="487"/>
      <c r="I866" s="487"/>
      <c r="J866" s="487"/>
      <c r="K866" s="487"/>
      <c r="L866" s="487"/>
      <c r="M866" s="487"/>
      <c r="N866" s="487"/>
      <c r="O866" s="487"/>
      <c r="P866" s="487"/>
    </row>
    <row r="867" ht="25.15" customHeight="true" x14ac:dyDescent="0.2">
      <c r="C867" s="487"/>
      <c r="D867" s="487"/>
      <c r="E867" s="487"/>
      <c r="F867" s="487"/>
      <c r="G867" s="487"/>
      <c r="H867" s="487"/>
      <c r="I867" s="487"/>
      <c r="J867" s="487"/>
      <c r="K867" s="487"/>
      <c r="L867" s="487"/>
      <c r="M867" s="487"/>
      <c r="N867" s="487"/>
      <c r="O867" s="487"/>
      <c r="P867" s="487"/>
    </row>
    <row r="868" ht="25.15" customHeight="true" x14ac:dyDescent="0.2">
      <c r="C868" s="487"/>
      <c r="D868" s="487"/>
      <c r="E868" s="487"/>
      <c r="F868" s="487"/>
      <c r="G868" s="487"/>
      <c r="H868" s="487"/>
      <c r="I868" s="487"/>
      <c r="J868" s="487"/>
      <c r="K868" s="487"/>
      <c r="L868" s="487"/>
      <c r="M868" s="487"/>
      <c r="N868" s="487"/>
      <c r="O868" s="487"/>
      <c r="P868" s="487"/>
    </row>
    <row r="869" ht="25.15" customHeight="true" x14ac:dyDescent="0.2">
      <c r="C869" s="487"/>
      <c r="D869" s="487"/>
      <c r="E869" s="487"/>
      <c r="F869" s="487"/>
      <c r="G869" s="487"/>
      <c r="H869" s="487"/>
      <c r="I869" s="487"/>
      <c r="J869" s="487"/>
      <c r="K869" s="487"/>
      <c r="L869" s="487"/>
      <c r="M869" s="487"/>
      <c r="N869" s="487"/>
      <c r="O869" s="487"/>
      <c r="P869" s="487"/>
    </row>
    <row r="870" ht="25.15" customHeight="true" x14ac:dyDescent="0.2">
      <c r="C870" s="487"/>
      <c r="D870" s="487"/>
      <c r="E870" s="487"/>
      <c r="F870" s="487"/>
      <c r="G870" s="487"/>
      <c r="H870" s="487"/>
      <c r="I870" s="487"/>
      <c r="J870" s="487"/>
      <c r="K870" s="487"/>
      <c r="L870" s="487"/>
      <c r="M870" s="487"/>
      <c r="N870" s="487"/>
      <c r="O870" s="487"/>
      <c r="P870" s="487"/>
    </row>
    <row r="871" ht="25.15" customHeight="true" x14ac:dyDescent="0.2">
      <c r="C871" s="487"/>
      <c r="D871" s="487"/>
      <c r="E871" s="487"/>
      <c r="F871" s="487"/>
      <c r="G871" s="487"/>
      <c r="H871" s="487"/>
      <c r="I871" s="487"/>
      <c r="J871" s="487"/>
      <c r="K871" s="487"/>
      <c r="L871" s="487"/>
      <c r="M871" s="487"/>
      <c r="N871" s="487"/>
      <c r="O871" s="487"/>
      <c r="P871" s="487"/>
    </row>
    <row r="872" ht="25.15" customHeight="true" x14ac:dyDescent="0.2">
      <c r="C872" s="487"/>
      <c r="D872" s="487"/>
      <c r="E872" s="487"/>
      <c r="F872" s="487"/>
      <c r="G872" s="487"/>
      <c r="H872" s="487"/>
      <c r="I872" s="487"/>
      <c r="J872" s="487"/>
      <c r="K872" s="487"/>
      <c r="L872" s="487"/>
      <c r="M872" s="487"/>
      <c r="N872" s="487"/>
      <c r="O872" s="487"/>
      <c r="P872" s="487"/>
    </row>
    <row r="873" ht="25.15" customHeight="true" x14ac:dyDescent="0.2">
      <c r="C873" s="487"/>
      <c r="D873" s="487"/>
      <c r="E873" s="487"/>
      <c r="F873" s="487"/>
      <c r="G873" s="487"/>
      <c r="H873" s="487"/>
      <c r="I873" s="487"/>
      <c r="J873" s="487"/>
      <c r="K873" s="487"/>
      <c r="L873" s="487"/>
      <c r="M873" s="487"/>
      <c r="N873" s="487"/>
      <c r="O873" s="487"/>
      <c r="P873" s="487"/>
    </row>
    <row r="874" ht="25.15" customHeight="true" x14ac:dyDescent="0.2">
      <c r="C874" s="487"/>
      <c r="D874" s="487"/>
      <c r="E874" s="487"/>
      <c r="F874" s="487"/>
      <c r="G874" s="487"/>
      <c r="H874" s="487"/>
      <c r="I874" s="487"/>
      <c r="J874" s="487"/>
      <c r="K874" s="487"/>
      <c r="L874" s="487"/>
      <c r="M874" s="487"/>
      <c r="N874" s="487"/>
      <c r="O874" s="487"/>
      <c r="P874" s="487"/>
    </row>
    <row r="875" ht="25.15" customHeight="true" x14ac:dyDescent="0.2">
      <c r="C875" s="487"/>
      <c r="D875" s="487"/>
      <c r="E875" s="487"/>
      <c r="F875" s="487"/>
      <c r="G875" s="487"/>
      <c r="H875" s="487"/>
      <c r="I875" s="487"/>
      <c r="J875" s="487"/>
      <c r="K875" s="487"/>
      <c r="L875" s="487"/>
      <c r="M875" s="487"/>
      <c r="N875" s="487"/>
      <c r="O875" s="487"/>
      <c r="P875" s="487"/>
    </row>
    <row r="876" ht="25.15" customHeight="true" x14ac:dyDescent="0.2">
      <c r="C876" s="487"/>
      <c r="D876" s="487"/>
      <c r="E876" s="487"/>
      <c r="F876" s="487"/>
      <c r="G876" s="487"/>
      <c r="H876" s="487"/>
      <c r="I876" s="487"/>
      <c r="J876" s="487"/>
      <c r="K876" s="487"/>
      <c r="L876" s="487"/>
      <c r="M876" s="487"/>
      <c r="N876" s="487"/>
      <c r="O876" s="487"/>
      <c r="P876" s="487"/>
    </row>
    <row r="877" ht="25.15" customHeight="true" x14ac:dyDescent="0.2">
      <c r="C877" s="487"/>
      <c r="D877" s="487"/>
      <c r="E877" s="487"/>
      <c r="F877" s="487"/>
      <c r="G877" s="487"/>
      <c r="H877" s="487"/>
      <c r="I877" s="487"/>
      <c r="J877" s="487"/>
      <c r="K877" s="487"/>
      <c r="L877" s="487"/>
      <c r="M877" s="487"/>
      <c r="N877" s="487"/>
      <c r="O877" s="487"/>
      <c r="P877" s="487"/>
    </row>
    <row r="878" ht="25.15" customHeight="true" x14ac:dyDescent="0.2">
      <c r="C878" s="487"/>
      <c r="D878" s="487"/>
      <c r="E878" s="487"/>
      <c r="F878" s="487"/>
      <c r="G878" s="487"/>
      <c r="H878" s="487"/>
      <c r="I878" s="487"/>
      <c r="J878" s="487"/>
      <c r="K878" s="487"/>
      <c r="L878" s="487"/>
      <c r="M878" s="487"/>
      <c r="N878" s="487"/>
      <c r="O878" s="487"/>
      <c r="P878" s="487"/>
    </row>
    <row r="879" ht="25.15" customHeight="true" x14ac:dyDescent="0.2">
      <c r="C879" s="487"/>
      <c r="D879" s="487"/>
      <c r="E879" s="487"/>
      <c r="F879" s="487"/>
      <c r="G879" s="487"/>
      <c r="H879" s="487"/>
      <c r="I879" s="487"/>
      <c r="J879" s="487"/>
      <c r="K879" s="487"/>
      <c r="L879" s="487"/>
      <c r="M879" s="487"/>
      <c r="N879" s="487"/>
      <c r="O879" s="487"/>
      <c r="P879" s="487"/>
    </row>
    <row r="880" ht="25.15" customHeight="true" x14ac:dyDescent="0.2">
      <c r="C880" s="487"/>
      <c r="D880" s="487"/>
      <c r="E880" s="487"/>
      <c r="F880" s="487"/>
      <c r="G880" s="487"/>
      <c r="H880" s="487"/>
      <c r="I880" s="487"/>
      <c r="J880" s="487"/>
      <c r="K880" s="487"/>
      <c r="L880" s="487"/>
      <c r="M880" s="487"/>
      <c r="N880" s="487"/>
      <c r="O880" s="487"/>
      <c r="P880" s="487"/>
    </row>
    <row r="881" ht="25.15" customHeight="true" x14ac:dyDescent="0.2">
      <c r="C881" s="487"/>
      <c r="D881" s="487"/>
      <c r="E881" s="487"/>
      <c r="F881" s="487"/>
      <c r="G881" s="487"/>
      <c r="H881" s="487"/>
      <c r="I881" s="487"/>
      <c r="J881" s="487"/>
      <c r="K881" s="487"/>
      <c r="L881" s="487"/>
      <c r="M881" s="487"/>
      <c r="N881" s="487"/>
      <c r="O881" s="487"/>
      <c r="P881" s="487"/>
    </row>
    <row r="882" ht="25.15" customHeight="true" x14ac:dyDescent="0.2">
      <c r="C882" s="487"/>
      <c r="D882" s="487"/>
      <c r="E882" s="487"/>
      <c r="F882" s="487"/>
      <c r="G882" s="487"/>
      <c r="H882" s="487"/>
      <c r="I882" s="487"/>
      <c r="J882" s="487"/>
      <c r="K882" s="487"/>
      <c r="L882" s="487"/>
      <c r="M882" s="487"/>
      <c r="N882" s="487"/>
      <c r="O882" s="487"/>
      <c r="P882" s="487"/>
    </row>
    <row r="883" ht="25.15" customHeight="true" x14ac:dyDescent="0.2">
      <c r="C883" s="487"/>
      <c r="D883" s="487"/>
      <c r="E883" s="487"/>
      <c r="F883" s="487"/>
      <c r="G883" s="487"/>
      <c r="H883" s="487"/>
      <c r="I883" s="487"/>
      <c r="J883" s="487"/>
      <c r="K883" s="487"/>
      <c r="L883" s="487"/>
      <c r="M883" s="487"/>
      <c r="N883" s="487"/>
      <c r="O883" s="487"/>
      <c r="P883" s="487"/>
    </row>
    <row r="884" ht="25.15" customHeight="true" x14ac:dyDescent="0.2">
      <c r="C884" s="487"/>
      <c r="D884" s="487"/>
      <c r="E884" s="487"/>
      <c r="F884" s="487"/>
      <c r="G884" s="487"/>
      <c r="H884" s="487"/>
      <c r="I884" s="487"/>
      <c r="J884" s="487"/>
      <c r="K884" s="487"/>
      <c r="L884" s="487"/>
      <c r="M884" s="487"/>
      <c r="N884" s="487"/>
      <c r="O884" s="487"/>
      <c r="P884" s="487"/>
    </row>
    <row r="885" ht="25.15" customHeight="true" x14ac:dyDescent="0.2">
      <c r="C885" s="487"/>
      <c r="D885" s="487"/>
      <c r="E885" s="487"/>
      <c r="F885" s="487"/>
      <c r="G885" s="487"/>
      <c r="H885" s="487"/>
      <c r="I885" s="487"/>
      <c r="J885" s="487"/>
      <c r="K885" s="487"/>
      <c r="L885" s="487"/>
      <c r="M885" s="487"/>
      <c r="N885" s="487"/>
      <c r="O885" s="487"/>
      <c r="P885" s="487"/>
    </row>
    <row r="886" ht="25.15" customHeight="true" x14ac:dyDescent="0.2">
      <c r="C886" s="487"/>
      <c r="D886" s="487"/>
      <c r="E886" s="487"/>
      <c r="F886" s="487"/>
      <c r="G886" s="487"/>
      <c r="H886" s="487"/>
      <c r="I886" s="487"/>
      <c r="J886" s="487"/>
      <c r="K886" s="487"/>
      <c r="L886" s="487"/>
      <c r="M886" s="487"/>
      <c r="N886" s="487"/>
      <c r="O886" s="487"/>
      <c r="P886" s="487"/>
    </row>
    <row r="887" ht="25.15" customHeight="true" x14ac:dyDescent="0.2">
      <c r="C887" s="487"/>
      <c r="D887" s="487"/>
      <c r="E887" s="487"/>
      <c r="F887" s="487"/>
      <c r="G887" s="487"/>
      <c r="H887" s="487"/>
      <c r="I887" s="487"/>
      <c r="J887" s="487"/>
      <c r="K887" s="487"/>
      <c r="L887" s="487"/>
      <c r="M887" s="487"/>
      <c r="N887" s="487"/>
      <c r="O887" s="487"/>
      <c r="P887" s="487"/>
    </row>
    <row r="888" ht="25.15" customHeight="true" x14ac:dyDescent="0.2">
      <c r="C888" s="487"/>
      <c r="D888" s="487"/>
      <c r="E888" s="487"/>
      <c r="F888" s="487"/>
      <c r="G888" s="487"/>
      <c r="H888" s="487"/>
      <c r="I888" s="487"/>
      <c r="J888" s="487"/>
      <c r="K888" s="487"/>
      <c r="L888" s="487"/>
      <c r="M888" s="487"/>
      <c r="N888" s="487"/>
      <c r="O888" s="487"/>
      <c r="P888" s="487"/>
    </row>
    <row r="889" ht="25.15" customHeight="true" x14ac:dyDescent="0.2">
      <c r="C889" s="487"/>
      <c r="D889" s="487"/>
      <c r="E889" s="487"/>
      <c r="F889" s="487"/>
      <c r="G889" s="487"/>
      <c r="H889" s="487"/>
      <c r="I889" s="487"/>
      <c r="J889" s="487"/>
      <c r="K889" s="487"/>
      <c r="L889" s="487"/>
      <c r="M889" s="487"/>
      <c r="N889" s="487"/>
      <c r="O889" s="487"/>
      <c r="P889" s="487"/>
    </row>
    <row r="890" ht="25.15" customHeight="true" x14ac:dyDescent="0.2">
      <c r="C890" s="487"/>
      <c r="D890" s="487"/>
      <c r="E890" s="487"/>
      <c r="F890" s="487"/>
      <c r="G890" s="487"/>
      <c r="H890" s="487"/>
      <c r="I890" s="487"/>
      <c r="J890" s="487"/>
      <c r="K890" s="487"/>
      <c r="L890" s="487"/>
      <c r="M890" s="487"/>
      <c r="N890" s="487"/>
      <c r="O890" s="487"/>
      <c r="P890" s="487"/>
    </row>
    <row r="891" ht="25.15" customHeight="true" x14ac:dyDescent="0.2">
      <c r="C891" s="487"/>
      <c r="D891" s="487"/>
      <c r="E891" s="487"/>
      <c r="F891" s="487"/>
      <c r="G891" s="487"/>
      <c r="H891" s="487"/>
      <c r="I891" s="487"/>
      <c r="J891" s="487"/>
      <c r="K891" s="487"/>
      <c r="L891" s="487"/>
      <c r="M891" s="487"/>
      <c r="N891" s="487"/>
      <c r="O891" s="487"/>
      <c r="P891" s="487"/>
    </row>
    <row r="892" ht="25.15" customHeight="true" x14ac:dyDescent="0.2">
      <c r="C892" s="487"/>
      <c r="D892" s="487"/>
      <c r="E892" s="487"/>
      <c r="F892" s="487"/>
      <c r="G892" s="487"/>
      <c r="H892" s="487"/>
      <c r="I892" s="487"/>
      <c r="J892" s="487"/>
      <c r="K892" s="487"/>
      <c r="L892" s="487"/>
      <c r="M892" s="487"/>
      <c r="N892" s="487"/>
      <c r="O892" s="487"/>
      <c r="P892" s="487"/>
    </row>
    <row r="893" ht="25.15" customHeight="true" x14ac:dyDescent="0.2">
      <c r="C893" s="487"/>
      <c r="D893" s="487"/>
      <c r="E893" s="487"/>
      <c r="F893" s="487"/>
      <c r="G893" s="487"/>
      <c r="H893" s="487"/>
      <c r="I893" s="487"/>
      <c r="J893" s="487"/>
      <c r="K893" s="487"/>
      <c r="L893" s="487"/>
      <c r="M893" s="487"/>
      <c r="N893" s="487"/>
      <c r="O893" s="487"/>
      <c r="P893" s="487"/>
    </row>
    <row r="894" ht="25.15" customHeight="true" x14ac:dyDescent="0.2">
      <c r="C894" s="487"/>
      <c r="D894" s="487"/>
      <c r="E894" s="487"/>
      <c r="F894" s="487"/>
      <c r="G894" s="487"/>
      <c r="H894" s="487"/>
      <c r="I894" s="487"/>
      <c r="J894" s="487"/>
      <c r="K894" s="487"/>
      <c r="L894" s="487"/>
      <c r="M894" s="487"/>
      <c r="N894" s="487"/>
      <c r="O894" s="487"/>
      <c r="P894" s="487"/>
    </row>
    <row r="895" ht="25.15" customHeight="true" x14ac:dyDescent="0.2">
      <c r="C895" s="487"/>
      <c r="D895" s="487"/>
      <c r="E895" s="487"/>
      <c r="F895" s="487"/>
      <c r="G895" s="487"/>
      <c r="H895" s="487"/>
      <c r="I895" s="487"/>
      <c r="J895" s="487"/>
      <c r="K895" s="487"/>
      <c r="L895" s="487"/>
      <c r="M895" s="487"/>
      <c r="N895" s="487"/>
      <c r="O895" s="487"/>
      <c r="P895" s="487"/>
    </row>
    <row r="896" ht="25.15" customHeight="true" x14ac:dyDescent="0.2">
      <c r="C896" s="487"/>
      <c r="D896" s="487"/>
      <c r="E896" s="487"/>
      <c r="F896" s="487"/>
      <c r="G896" s="487"/>
      <c r="H896" s="487"/>
      <c r="I896" s="487"/>
      <c r="J896" s="487"/>
      <c r="K896" s="487"/>
      <c r="L896" s="487"/>
      <c r="M896" s="487"/>
      <c r="N896" s="487"/>
      <c r="O896" s="487"/>
      <c r="P896" s="487"/>
    </row>
    <row r="897" ht="25.15" customHeight="true" x14ac:dyDescent="0.2">
      <c r="C897" s="487"/>
      <c r="D897" s="487"/>
      <c r="E897" s="487"/>
      <c r="F897" s="487"/>
      <c r="G897" s="487"/>
      <c r="H897" s="487"/>
      <c r="I897" s="487"/>
      <c r="J897" s="487"/>
      <c r="K897" s="487"/>
      <c r="L897" s="487"/>
      <c r="M897" s="487"/>
      <c r="N897" s="487"/>
      <c r="O897" s="487"/>
      <c r="P897" s="487"/>
    </row>
    <row r="898" ht="25.15" customHeight="true" x14ac:dyDescent="0.2">
      <c r="C898" s="487"/>
      <c r="D898" s="487"/>
      <c r="E898" s="487"/>
      <c r="F898" s="487"/>
      <c r="G898" s="487"/>
      <c r="H898" s="487"/>
      <c r="I898" s="487"/>
      <c r="J898" s="487"/>
      <c r="K898" s="487"/>
      <c r="L898" s="487"/>
      <c r="M898" s="487"/>
      <c r="N898" s="487"/>
      <c r="O898" s="487"/>
      <c r="P898" s="487"/>
    </row>
    <row r="899" ht="25.15" customHeight="true" x14ac:dyDescent="0.2">
      <c r="C899" s="487"/>
      <c r="D899" s="487"/>
      <c r="E899" s="487"/>
      <c r="F899" s="487"/>
      <c r="G899" s="487"/>
      <c r="H899" s="487"/>
      <c r="I899" s="487"/>
      <c r="J899" s="487"/>
      <c r="K899" s="487"/>
      <c r="L899" s="487"/>
      <c r="M899" s="487"/>
      <c r="N899" s="487"/>
      <c r="O899" s="487"/>
      <c r="P899" s="487"/>
    </row>
    <row r="900" ht="25.15" customHeight="true" x14ac:dyDescent="0.2">
      <c r="C900" s="487"/>
      <c r="D900" s="487"/>
      <c r="E900" s="487"/>
      <c r="F900" s="487"/>
      <c r="G900" s="487"/>
      <c r="H900" s="487"/>
      <c r="I900" s="487"/>
      <c r="J900" s="487"/>
      <c r="K900" s="487"/>
      <c r="L900" s="487"/>
      <c r="M900" s="487"/>
      <c r="N900" s="487"/>
      <c r="O900" s="487"/>
      <c r="P900" s="487"/>
    </row>
    <row r="901" ht="25.15" customHeight="true" x14ac:dyDescent="0.2">
      <c r="C901" s="487"/>
      <c r="D901" s="487"/>
      <c r="E901" s="487"/>
      <c r="F901" s="487"/>
      <c r="G901" s="487"/>
      <c r="H901" s="487"/>
      <c r="I901" s="487"/>
      <c r="J901" s="487"/>
      <c r="K901" s="487"/>
      <c r="L901" s="487"/>
      <c r="M901" s="487"/>
      <c r="N901" s="487"/>
      <c r="O901" s="487"/>
      <c r="P901" s="487"/>
    </row>
    <row r="902" ht="25.15" customHeight="true" x14ac:dyDescent="0.2">
      <c r="C902" s="487"/>
      <c r="D902" s="487"/>
      <c r="E902" s="487"/>
      <c r="F902" s="487"/>
      <c r="G902" s="487"/>
      <c r="H902" s="487"/>
      <c r="I902" s="487"/>
      <c r="J902" s="487"/>
      <c r="K902" s="487"/>
      <c r="L902" s="487"/>
      <c r="M902" s="487"/>
      <c r="N902" s="487"/>
      <c r="O902" s="487"/>
      <c r="P902" s="487"/>
    </row>
    <row r="903" ht="25.15" customHeight="true" x14ac:dyDescent="0.2">
      <c r="C903" s="487"/>
      <c r="D903" s="487"/>
      <c r="E903" s="487"/>
      <c r="F903" s="487"/>
      <c r="G903" s="487"/>
      <c r="H903" s="487"/>
      <c r="I903" s="487"/>
      <c r="J903" s="487"/>
      <c r="K903" s="487"/>
      <c r="L903" s="487"/>
      <c r="M903" s="487"/>
      <c r="N903" s="487"/>
      <c r="O903" s="487"/>
      <c r="P903" s="487"/>
    </row>
    <row r="904" ht="25.15" customHeight="true" x14ac:dyDescent="0.2">
      <c r="C904" s="487"/>
      <c r="D904" s="487"/>
      <c r="E904" s="487"/>
      <c r="F904" s="487"/>
      <c r="G904" s="487"/>
      <c r="H904" s="487"/>
      <c r="I904" s="487"/>
      <c r="J904" s="487"/>
      <c r="K904" s="487"/>
      <c r="L904" s="487"/>
      <c r="M904" s="487"/>
      <c r="N904" s="487"/>
      <c r="O904" s="487"/>
      <c r="P904" s="487"/>
    </row>
    <row r="905" ht="25.15" customHeight="true" x14ac:dyDescent="0.2">
      <c r="C905" s="487"/>
      <c r="D905" s="487"/>
      <c r="E905" s="487"/>
      <c r="F905" s="487"/>
      <c r="G905" s="487"/>
      <c r="H905" s="487"/>
      <c r="I905" s="487"/>
      <c r="J905" s="487"/>
      <c r="K905" s="487"/>
      <c r="L905" s="487"/>
      <c r="M905" s="487"/>
      <c r="N905" s="487"/>
      <c r="O905" s="487"/>
      <c r="P905" s="487"/>
    </row>
    <row r="906" ht="25.15" customHeight="true" x14ac:dyDescent="0.2">
      <c r="C906" s="487"/>
      <c r="D906" s="487"/>
      <c r="E906" s="487"/>
      <c r="F906" s="487"/>
      <c r="G906" s="487"/>
      <c r="H906" s="487"/>
      <c r="I906" s="487"/>
      <c r="J906" s="487"/>
      <c r="K906" s="487"/>
      <c r="L906" s="487"/>
      <c r="M906" s="487"/>
      <c r="N906" s="487"/>
      <c r="O906" s="487"/>
      <c r="P906" s="487"/>
    </row>
    <row r="907" ht="25.15" customHeight="true" x14ac:dyDescent="0.2">
      <c r="C907" s="487"/>
      <c r="D907" s="487"/>
      <c r="E907" s="487"/>
      <c r="F907" s="487"/>
      <c r="G907" s="487"/>
      <c r="H907" s="487"/>
      <c r="I907" s="487"/>
      <c r="J907" s="487"/>
      <c r="K907" s="487"/>
      <c r="L907" s="487"/>
      <c r="M907" s="487"/>
      <c r="N907" s="487"/>
      <c r="O907" s="487"/>
      <c r="P907" s="487"/>
    </row>
    <row r="908" ht="25.15" customHeight="true" x14ac:dyDescent="0.2">
      <c r="C908" s="487"/>
      <c r="D908" s="487"/>
      <c r="E908" s="487"/>
      <c r="F908" s="487"/>
      <c r="G908" s="487"/>
      <c r="H908" s="487"/>
      <c r="I908" s="487"/>
      <c r="J908" s="487"/>
      <c r="K908" s="487"/>
      <c r="L908" s="487"/>
      <c r="M908" s="487"/>
      <c r="N908" s="487"/>
      <c r="O908" s="487"/>
      <c r="P908" s="487"/>
    </row>
    <row r="909" ht="25.15" customHeight="true" x14ac:dyDescent="0.2">
      <c r="C909" s="487"/>
      <c r="D909" s="487"/>
      <c r="E909" s="487"/>
      <c r="F909" s="487"/>
      <c r="G909" s="487"/>
      <c r="H909" s="487"/>
      <c r="I909" s="487"/>
      <c r="J909" s="487"/>
      <c r="K909" s="487"/>
      <c r="L909" s="487"/>
      <c r="M909" s="487"/>
      <c r="N909" s="487"/>
      <c r="O909" s="487"/>
      <c r="P909" s="487"/>
    </row>
    <row r="910" ht="25.15" customHeight="true" x14ac:dyDescent="0.2">
      <c r="C910" s="487"/>
      <c r="D910" s="487"/>
      <c r="E910" s="487"/>
      <c r="F910" s="487"/>
      <c r="G910" s="487"/>
      <c r="H910" s="487"/>
      <c r="I910" s="487"/>
      <c r="J910" s="487"/>
      <c r="K910" s="487"/>
      <c r="L910" s="487"/>
      <c r="M910" s="487"/>
      <c r="N910" s="487"/>
      <c r="O910" s="487"/>
      <c r="P910" s="487"/>
    </row>
    <row r="911" ht="25.15" customHeight="true" x14ac:dyDescent="0.2">
      <c r="C911" s="487"/>
      <c r="D911" s="487"/>
      <c r="E911" s="487"/>
      <c r="F911" s="487"/>
      <c r="G911" s="487"/>
      <c r="H911" s="487"/>
      <c r="I911" s="487"/>
      <c r="J911" s="487"/>
      <c r="K911" s="487"/>
      <c r="L911" s="487"/>
      <c r="M911" s="487"/>
      <c r="N911" s="487"/>
      <c r="O911" s="487"/>
      <c r="P911" s="487"/>
    </row>
    <row r="912" ht="25.15" customHeight="true" x14ac:dyDescent="0.2">
      <c r="C912" s="487"/>
      <c r="D912" s="487"/>
      <c r="E912" s="487"/>
      <c r="F912" s="487"/>
      <c r="G912" s="487"/>
      <c r="H912" s="487"/>
      <c r="I912" s="487"/>
      <c r="J912" s="487"/>
      <c r="K912" s="487"/>
      <c r="L912" s="487"/>
      <c r="M912" s="487"/>
      <c r="N912" s="487"/>
      <c r="O912" s="487"/>
      <c r="P912" s="487"/>
    </row>
    <row r="913" ht="25.15" customHeight="true" x14ac:dyDescent="0.2">
      <c r="C913" s="487"/>
      <c r="D913" s="487"/>
      <c r="E913" s="487"/>
      <c r="F913" s="487"/>
      <c r="G913" s="487"/>
      <c r="H913" s="487"/>
      <c r="I913" s="487"/>
      <c r="J913" s="487"/>
      <c r="K913" s="487"/>
      <c r="L913" s="487"/>
      <c r="M913" s="487"/>
      <c r="N913" s="487"/>
      <c r="O913" s="487"/>
      <c r="P913" s="487"/>
    </row>
    <row r="914" ht="25.15" customHeight="true" x14ac:dyDescent="0.2">
      <c r="C914" s="487"/>
      <c r="D914" s="487"/>
      <c r="E914" s="487"/>
      <c r="F914" s="487"/>
      <c r="G914" s="487"/>
      <c r="H914" s="487"/>
      <c r="I914" s="487"/>
      <c r="J914" s="487"/>
      <c r="K914" s="487"/>
      <c r="L914" s="487"/>
      <c r="M914" s="487"/>
      <c r="N914" s="487"/>
      <c r="O914" s="487"/>
      <c r="P914" s="487"/>
    </row>
    <row r="915" ht="25.15" customHeight="true" x14ac:dyDescent="0.2">
      <c r="C915" s="487"/>
      <c r="D915" s="487"/>
      <c r="E915" s="487"/>
      <c r="F915" s="487"/>
      <c r="G915" s="487"/>
      <c r="H915" s="487"/>
      <c r="I915" s="487"/>
      <c r="J915" s="487"/>
      <c r="K915" s="487"/>
      <c r="L915" s="487"/>
      <c r="M915" s="487"/>
      <c r="N915" s="487"/>
      <c r="O915" s="487"/>
      <c r="P915" s="487"/>
    </row>
    <row r="916" ht="25.15" customHeight="true" x14ac:dyDescent="0.2">
      <c r="C916" s="487"/>
      <c r="D916" s="487"/>
      <c r="E916" s="487"/>
      <c r="F916" s="487"/>
      <c r="G916" s="487"/>
      <c r="H916" s="487"/>
      <c r="I916" s="487"/>
      <c r="J916" s="487"/>
      <c r="K916" s="487"/>
      <c r="L916" s="487"/>
      <c r="M916" s="487"/>
      <c r="N916" s="487"/>
      <c r="O916" s="487"/>
      <c r="P916" s="487"/>
    </row>
    <row r="917" ht="25.15" customHeight="true" x14ac:dyDescent="0.2">
      <c r="C917" s="487"/>
      <c r="D917" s="487"/>
      <c r="E917" s="487"/>
      <c r="F917" s="487"/>
      <c r="G917" s="487"/>
      <c r="H917" s="487"/>
      <c r="I917" s="487"/>
      <c r="J917" s="487"/>
      <c r="K917" s="487"/>
      <c r="L917" s="487"/>
      <c r="M917" s="487"/>
      <c r="N917" s="487"/>
      <c r="O917" s="487"/>
      <c r="P917" s="487"/>
    </row>
    <row r="918" ht="25.15" customHeight="true" x14ac:dyDescent="0.2">
      <c r="C918" s="487"/>
      <c r="D918" s="487"/>
      <c r="E918" s="487"/>
      <c r="F918" s="487"/>
      <c r="G918" s="487"/>
      <c r="H918" s="487"/>
      <c r="I918" s="487"/>
      <c r="J918" s="487"/>
      <c r="K918" s="487"/>
      <c r="L918" s="487"/>
      <c r="M918" s="487"/>
      <c r="N918" s="487"/>
      <c r="O918" s="487"/>
      <c r="P918" s="487"/>
    </row>
    <row r="919" ht="25.15" customHeight="true" x14ac:dyDescent="0.2">
      <c r="C919" s="487"/>
      <c r="D919" s="487"/>
      <c r="E919" s="487"/>
      <c r="F919" s="487"/>
      <c r="G919" s="487"/>
      <c r="H919" s="487"/>
      <c r="I919" s="487"/>
      <c r="J919" s="487"/>
      <c r="K919" s="487"/>
      <c r="L919" s="487"/>
      <c r="M919" s="487"/>
      <c r="N919" s="487"/>
      <c r="O919" s="487"/>
      <c r="P919" s="487"/>
    </row>
    <row r="920" ht="25.15" customHeight="true" x14ac:dyDescent="0.2">
      <c r="C920" s="487"/>
      <c r="D920" s="487"/>
      <c r="E920" s="487"/>
      <c r="F920" s="487"/>
      <c r="G920" s="487"/>
      <c r="H920" s="487"/>
      <c r="I920" s="487"/>
      <c r="J920" s="487"/>
      <c r="K920" s="487"/>
      <c r="L920" s="487"/>
      <c r="M920" s="487"/>
      <c r="N920" s="487"/>
      <c r="O920" s="487"/>
      <c r="P920" s="487"/>
    </row>
    <row r="921" ht="25.15" customHeight="true" x14ac:dyDescent="0.2">
      <c r="C921" s="487"/>
      <c r="D921" s="487"/>
      <c r="E921" s="487"/>
      <c r="F921" s="487"/>
      <c r="G921" s="487"/>
      <c r="H921" s="487"/>
      <c r="I921" s="487"/>
      <c r="J921" s="487"/>
      <c r="K921" s="487"/>
      <c r="L921" s="487"/>
      <c r="M921" s="487"/>
      <c r="N921" s="487"/>
      <c r="O921" s="487"/>
      <c r="P921" s="487"/>
    </row>
    <row r="922" ht="25.15" customHeight="true" x14ac:dyDescent="0.2">
      <c r="C922" s="487"/>
      <c r="D922" s="487"/>
      <c r="E922" s="487"/>
      <c r="F922" s="487"/>
      <c r="G922" s="487"/>
      <c r="H922" s="487"/>
      <c r="I922" s="487"/>
      <c r="J922" s="487"/>
      <c r="K922" s="487"/>
      <c r="L922" s="487"/>
      <c r="M922" s="487"/>
      <c r="N922" s="487"/>
      <c r="O922" s="487"/>
      <c r="P922" s="487"/>
    </row>
    <row r="923" ht="25.15" customHeight="true" x14ac:dyDescent="0.2">
      <c r="C923" s="487"/>
      <c r="D923" s="487"/>
      <c r="E923" s="487"/>
      <c r="F923" s="487"/>
      <c r="G923" s="487"/>
      <c r="H923" s="487"/>
      <c r="I923" s="487"/>
      <c r="J923" s="487"/>
      <c r="K923" s="487"/>
      <c r="L923" s="487"/>
      <c r="M923" s="487"/>
      <c r="N923" s="487"/>
      <c r="O923" s="487"/>
      <c r="P923" s="487"/>
    </row>
    <row r="924" ht="25.15" customHeight="true" x14ac:dyDescent="0.2">
      <c r="C924" s="487"/>
      <c r="D924" s="487"/>
      <c r="E924" s="487"/>
      <c r="F924" s="487"/>
      <c r="G924" s="487"/>
      <c r="H924" s="487"/>
      <c r="I924" s="487"/>
      <c r="J924" s="487"/>
      <c r="K924" s="487"/>
      <c r="L924" s="487"/>
      <c r="M924" s="487"/>
      <c r="N924" s="487"/>
      <c r="O924" s="487"/>
      <c r="P924" s="487"/>
    </row>
    <row r="925" ht="25.15" customHeight="true" x14ac:dyDescent="0.2">
      <c r="C925" s="487"/>
      <c r="D925" s="487"/>
      <c r="E925" s="487"/>
      <c r="F925" s="487"/>
      <c r="G925" s="487"/>
      <c r="H925" s="487"/>
      <c r="I925" s="487"/>
      <c r="J925" s="487"/>
      <c r="K925" s="487"/>
      <c r="L925" s="487"/>
      <c r="M925" s="487"/>
      <c r="N925" s="487"/>
      <c r="O925" s="487"/>
      <c r="P925" s="487"/>
    </row>
    <row r="926" ht="25.15" customHeight="true" x14ac:dyDescent="0.2">
      <c r="C926" s="487"/>
      <c r="D926" s="487"/>
      <c r="E926" s="487"/>
      <c r="F926" s="487"/>
      <c r="G926" s="487"/>
      <c r="H926" s="487"/>
      <c r="I926" s="487"/>
      <c r="J926" s="487"/>
      <c r="K926" s="487"/>
      <c r="L926" s="487"/>
      <c r="M926" s="487"/>
      <c r="N926" s="487"/>
      <c r="O926" s="487"/>
      <c r="P926" s="487"/>
    </row>
    <row r="927" ht="25.15" customHeight="true" x14ac:dyDescent="0.2">
      <c r="C927" s="487"/>
      <c r="D927" s="487"/>
      <c r="E927" s="487"/>
      <c r="F927" s="487"/>
      <c r="G927" s="487"/>
      <c r="H927" s="487"/>
      <c r="I927" s="487"/>
      <c r="J927" s="487"/>
      <c r="K927" s="487"/>
      <c r="L927" s="487"/>
      <c r="M927" s="487"/>
      <c r="N927" s="487"/>
      <c r="O927" s="487"/>
      <c r="P927" s="487"/>
    </row>
    <row r="928" ht="25.15" customHeight="true" x14ac:dyDescent="0.2">
      <c r="C928" s="487"/>
      <c r="D928" s="487"/>
      <c r="E928" s="487"/>
      <c r="F928" s="487"/>
      <c r="G928" s="487"/>
      <c r="H928" s="487"/>
      <c r="I928" s="487"/>
      <c r="J928" s="487"/>
      <c r="K928" s="487"/>
      <c r="L928" s="487"/>
      <c r="M928" s="487"/>
      <c r="N928" s="487"/>
      <c r="O928" s="487"/>
      <c r="P928" s="487"/>
    </row>
    <row r="929" ht="25.15" customHeight="true" x14ac:dyDescent="0.2">
      <c r="C929" s="487"/>
      <c r="D929" s="487"/>
      <c r="E929" s="487"/>
      <c r="F929" s="487"/>
      <c r="G929" s="487"/>
      <c r="H929" s="487"/>
      <c r="I929" s="487"/>
      <c r="J929" s="487"/>
      <c r="K929" s="487"/>
      <c r="L929" s="487"/>
      <c r="M929" s="487"/>
      <c r="N929" s="487"/>
      <c r="O929" s="487"/>
      <c r="P929" s="487"/>
    </row>
    <row r="930" ht="25.15" customHeight="true" x14ac:dyDescent="0.2">
      <c r="C930" s="487"/>
      <c r="D930" s="487"/>
      <c r="E930" s="487"/>
      <c r="F930" s="487"/>
      <c r="G930" s="487"/>
      <c r="H930" s="487"/>
      <c r="I930" s="487"/>
      <c r="J930" s="487"/>
      <c r="K930" s="487"/>
      <c r="L930" s="487"/>
      <c r="M930" s="487"/>
      <c r="N930" s="487"/>
      <c r="O930" s="487"/>
      <c r="P930" s="487"/>
    </row>
    <row r="931" ht="25.15" customHeight="true" x14ac:dyDescent="0.2">
      <c r="C931" s="487"/>
      <c r="D931" s="487"/>
      <c r="E931" s="487"/>
      <c r="F931" s="487"/>
      <c r="G931" s="487"/>
      <c r="H931" s="487"/>
      <c r="I931" s="487"/>
      <c r="J931" s="487"/>
      <c r="K931" s="487"/>
      <c r="L931" s="487"/>
      <c r="M931" s="487"/>
      <c r="N931" s="487"/>
      <c r="O931" s="487"/>
      <c r="P931" s="487"/>
    </row>
    <row r="932" ht="25.15" customHeight="true" x14ac:dyDescent="0.2">
      <c r="C932" s="487"/>
      <c r="D932" s="487"/>
      <c r="E932" s="487"/>
      <c r="F932" s="487"/>
      <c r="G932" s="487"/>
      <c r="H932" s="487"/>
      <c r="I932" s="487"/>
      <c r="J932" s="487"/>
      <c r="K932" s="487"/>
      <c r="L932" s="487"/>
      <c r="M932" s="487"/>
      <c r="N932" s="487"/>
      <c r="O932" s="487"/>
      <c r="P932" s="487"/>
    </row>
    <row r="933" ht="25.15" customHeight="true" x14ac:dyDescent="0.2">
      <c r="C933" s="487"/>
      <c r="D933" s="487"/>
      <c r="E933" s="487"/>
      <c r="F933" s="487"/>
      <c r="G933" s="487"/>
      <c r="H933" s="487"/>
      <c r="I933" s="487"/>
      <c r="J933" s="487"/>
      <c r="K933" s="487"/>
      <c r="L933" s="487"/>
      <c r="M933" s="487"/>
      <c r="N933" s="487"/>
      <c r="O933" s="487"/>
      <c r="P933" s="487"/>
    </row>
    <row r="934" ht="25.15" customHeight="true" x14ac:dyDescent="0.2">
      <c r="C934" s="487"/>
      <c r="D934" s="487"/>
      <c r="E934" s="487"/>
      <c r="F934" s="487"/>
      <c r="G934" s="487"/>
      <c r="H934" s="487"/>
      <c r="I934" s="487"/>
      <c r="J934" s="487"/>
      <c r="K934" s="487"/>
      <c r="L934" s="487"/>
      <c r="M934" s="487"/>
      <c r="N934" s="487"/>
      <c r="O934" s="487"/>
      <c r="P934" s="487"/>
    </row>
    <row r="935" ht="25.15" customHeight="true" x14ac:dyDescent="0.2">
      <c r="C935" s="487"/>
      <c r="D935" s="487"/>
      <c r="E935" s="487"/>
      <c r="F935" s="487"/>
      <c r="G935" s="487"/>
      <c r="H935" s="487"/>
      <c r="I935" s="487"/>
      <c r="J935" s="487"/>
      <c r="K935" s="487"/>
      <c r="L935" s="487"/>
      <c r="M935" s="487"/>
      <c r="N935" s="487"/>
      <c r="O935" s="487"/>
      <c r="P935" s="487"/>
    </row>
    <row r="936" ht="25.15" customHeight="true" x14ac:dyDescent="0.2">
      <c r="C936" s="487"/>
      <c r="D936" s="487"/>
      <c r="E936" s="487"/>
      <c r="F936" s="487"/>
      <c r="G936" s="487"/>
      <c r="H936" s="487"/>
      <c r="I936" s="487"/>
      <c r="J936" s="487"/>
      <c r="K936" s="487"/>
      <c r="L936" s="487"/>
      <c r="M936" s="487"/>
      <c r="N936" s="487"/>
      <c r="O936" s="487"/>
      <c r="P936" s="487"/>
    </row>
    <row r="937" ht="25.15" customHeight="true" x14ac:dyDescent="0.2">
      <c r="C937" s="487"/>
      <c r="D937" s="487"/>
      <c r="E937" s="487"/>
      <c r="F937" s="487"/>
      <c r="G937" s="487"/>
      <c r="H937" s="487"/>
      <c r="I937" s="487"/>
      <c r="J937" s="487"/>
      <c r="K937" s="487"/>
      <c r="L937" s="487"/>
      <c r="M937" s="487"/>
      <c r="N937" s="487"/>
      <c r="O937" s="487"/>
      <c r="P937" s="487"/>
    </row>
    <row r="938" ht="25.15" customHeight="true" x14ac:dyDescent="0.2">
      <c r="C938" s="487"/>
      <c r="D938" s="487"/>
      <c r="E938" s="487"/>
      <c r="F938" s="487"/>
      <c r="G938" s="487"/>
      <c r="H938" s="487"/>
      <c r="I938" s="487"/>
      <c r="J938" s="487"/>
      <c r="K938" s="487"/>
      <c r="L938" s="487"/>
      <c r="M938" s="487"/>
      <c r="N938" s="487"/>
      <c r="O938" s="487"/>
      <c r="P938" s="487"/>
    </row>
    <row r="939" ht="25.15" customHeight="true" x14ac:dyDescent="0.2">
      <c r="C939" s="487"/>
      <c r="D939" s="487"/>
      <c r="E939" s="487"/>
      <c r="F939" s="487"/>
      <c r="G939" s="487"/>
      <c r="H939" s="487"/>
      <c r="I939" s="487"/>
      <c r="J939" s="487"/>
      <c r="K939" s="487"/>
      <c r="L939" s="487"/>
      <c r="M939" s="487"/>
      <c r="N939" s="487"/>
      <c r="O939" s="487"/>
      <c r="P939" s="487"/>
    </row>
    <row r="940" ht="25.15" customHeight="true" x14ac:dyDescent="0.2">
      <c r="C940" s="487"/>
      <c r="D940" s="487"/>
      <c r="E940" s="487"/>
      <c r="F940" s="487"/>
      <c r="G940" s="487"/>
      <c r="H940" s="487"/>
      <c r="I940" s="487"/>
      <c r="J940" s="487"/>
      <c r="K940" s="487"/>
      <c r="L940" s="487"/>
      <c r="M940" s="487"/>
      <c r="N940" s="487"/>
      <c r="O940" s="487"/>
      <c r="P940" s="487"/>
    </row>
    <row r="941" ht="25.15" customHeight="true" x14ac:dyDescent="0.2">
      <c r="C941" s="487"/>
      <c r="D941" s="487"/>
      <c r="E941" s="487"/>
      <c r="F941" s="487"/>
      <c r="G941" s="487"/>
      <c r="H941" s="487"/>
      <c r="I941" s="487"/>
      <c r="J941" s="487"/>
      <c r="K941" s="487"/>
      <c r="L941" s="487"/>
      <c r="M941" s="487"/>
      <c r="N941" s="487"/>
      <c r="O941" s="487"/>
      <c r="P941" s="487"/>
    </row>
    <row r="942" ht="25.15" customHeight="true" x14ac:dyDescent="0.2">
      <c r="C942" s="487"/>
      <c r="D942" s="487"/>
      <c r="E942" s="487"/>
      <c r="F942" s="487"/>
      <c r="G942" s="487"/>
      <c r="H942" s="487"/>
      <c r="I942" s="487"/>
      <c r="J942" s="487"/>
      <c r="K942" s="487"/>
      <c r="L942" s="487"/>
      <c r="M942" s="487"/>
      <c r="N942" s="487"/>
      <c r="O942" s="487"/>
      <c r="P942" s="487"/>
    </row>
    <row r="943" ht="25.15" customHeight="true" x14ac:dyDescent="0.2">
      <c r="C943" s="487"/>
      <c r="D943" s="487"/>
      <c r="E943" s="487"/>
      <c r="F943" s="487"/>
      <c r="G943" s="487"/>
      <c r="H943" s="487"/>
      <c r="I943" s="487"/>
      <c r="J943" s="487"/>
      <c r="K943" s="487"/>
      <c r="L943" s="487"/>
      <c r="M943" s="487"/>
      <c r="N943" s="487"/>
      <c r="O943" s="487"/>
      <c r="P943" s="487"/>
    </row>
    <row r="944" ht="25.15" customHeight="true" x14ac:dyDescent="0.2">
      <c r="C944" s="487"/>
      <c r="D944" s="487"/>
      <c r="E944" s="487"/>
      <c r="F944" s="487"/>
      <c r="G944" s="487"/>
      <c r="H944" s="487"/>
      <c r="I944" s="487"/>
      <c r="J944" s="487"/>
      <c r="K944" s="487"/>
      <c r="L944" s="487"/>
      <c r="M944" s="487"/>
      <c r="N944" s="487"/>
      <c r="O944" s="487"/>
      <c r="P944" s="487"/>
    </row>
    <row r="945" ht="25.15" customHeight="true" x14ac:dyDescent="0.2">
      <c r="C945" s="487"/>
      <c r="D945" s="487"/>
      <c r="E945" s="487"/>
      <c r="F945" s="487"/>
      <c r="G945" s="487"/>
      <c r="H945" s="487"/>
      <c r="I945" s="487"/>
      <c r="J945" s="487"/>
      <c r="K945" s="487"/>
      <c r="L945" s="487"/>
      <c r="M945" s="487"/>
      <c r="N945" s="487"/>
      <c r="O945" s="487"/>
      <c r="P945" s="487"/>
    </row>
    <row r="946" ht="25.15" customHeight="true" x14ac:dyDescent="0.2">
      <c r="C946" s="487"/>
      <c r="D946" s="487"/>
      <c r="E946" s="487"/>
      <c r="F946" s="487"/>
      <c r="G946" s="487"/>
      <c r="H946" s="487"/>
      <c r="I946" s="487"/>
      <c r="J946" s="487"/>
      <c r="K946" s="487"/>
      <c r="L946" s="487"/>
      <c r="M946" s="487"/>
      <c r="N946" s="487"/>
      <c r="O946" s="487"/>
      <c r="P946" s="487"/>
    </row>
    <row r="947" ht="25.15" customHeight="true" x14ac:dyDescent="0.2">
      <c r="C947" s="487"/>
      <c r="D947" s="487"/>
      <c r="E947" s="487"/>
      <c r="F947" s="487"/>
      <c r="G947" s="487"/>
      <c r="H947" s="487"/>
      <c r="I947" s="487"/>
      <c r="J947" s="487"/>
      <c r="K947" s="487"/>
      <c r="L947" s="487"/>
      <c r="M947" s="487"/>
      <c r="N947" s="487"/>
      <c r="O947" s="487"/>
      <c r="P947" s="487"/>
    </row>
    <row r="948" ht="25.15" customHeight="true" x14ac:dyDescent="0.2">
      <c r="C948" s="487"/>
      <c r="D948" s="487"/>
      <c r="E948" s="487"/>
      <c r="F948" s="487"/>
      <c r="G948" s="487"/>
      <c r="H948" s="487"/>
      <c r="I948" s="487"/>
      <c r="J948" s="487"/>
      <c r="K948" s="487"/>
      <c r="L948" s="487"/>
      <c r="M948" s="487"/>
      <c r="N948" s="487"/>
      <c r="O948" s="487"/>
      <c r="P948" s="487"/>
    </row>
    <row r="949" ht="25.15" customHeight="true" x14ac:dyDescent="0.2">
      <c r="C949" s="487"/>
      <c r="D949" s="487"/>
      <c r="E949" s="487"/>
      <c r="F949" s="487"/>
      <c r="G949" s="487"/>
      <c r="H949" s="487"/>
      <c r="I949" s="487"/>
      <c r="J949" s="487"/>
      <c r="K949" s="487"/>
      <c r="L949" s="487"/>
      <c r="M949" s="487"/>
      <c r="N949" s="487"/>
      <c r="O949" s="487"/>
      <c r="P949" s="487"/>
    </row>
    <row r="950" ht="25.15" customHeight="true" x14ac:dyDescent="0.2">
      <c r="C950" s="487"/>
      <c r="D950" s="487"/>
      <c r="E950" s="487"/>
      <c r="F950" s="487"/>
      <c r="G950" s="487"/>
      <c r="H950" s="487"/>
      <c r="I950" s="487"/>
      <c r="J950" s="487"/>
      <c r="K950" s="487"/>
      <c r="L950" s="487"/>
      <c r="M950" s="487"/>
      <c r="N950" s="487"/>
      <c r="O950" s="487"/>
      <c r="P950" s="487"/>
    </row>
    <row r="951" ht="25.15" customHeight="true" x14ac:dyDescent="0.2">
      <c r="C951" s="487"/>
      <c r="D951" s="487"/>
      <c r="E951" s="487"/>
      <c r="F951" s="487"/>
      <c r="G951" s="487"/>
      <c r="H951" s="487"/>
      <c r="I951" s="487"/>
      <c r="J951" s="487"/>
      <c r="K951" s="487"/>
      <c r="L951" s="487"/>
      <c r="M951" s="487"/>
      <c r="N951" s="487"/>
      <c r="O951" s="487"/>
      <c r="P951" s="487"/>
    </row>
    <row r="952" ht="25.15" customHeight="true" x14ac:dyDescent="0.2">
      <c r="C952" s="487"/>
      <c r="D952" s="487"/>
      <c r="E952" s="487"/>
      <c r="F952" s="487"/>
      <c r="G952" s="487"/>
      <c r="H952" s="487"/>
      <c r="I952" s="487"/>
      <c r="J952" s="487"/>
      <c r="K952" s="487"/>
      <c r="L952" s="487"/>
      <c r="M952" s="487"/>
      <c r="N952" s="487"/>
      <c r="O952" s="487"/>
      <c r="P952" s="487"/>
    </row>
    <row r="953" ht="25.15" customHeight="true" x14ac:dyDescent="0.2">
      <c r="C953" s="487"/>
      <c r="D953" s="487"/>
      <c r="E953" s="487"/>
      <c r="F953" s="487"/>
      <c r="G953" s="487"/>
      <c r="H953" s="487"/>
      <c r="I953" s="487"/>
      <c r="J953" s="487"/>
      <c r="K953" s="487"/>
      <c r="L953" s="487"/>
      <c r="M953" s="487"/>
      <c r="N953" s="487"/>
      <c r="O953" s="487"/>
      <c r="P953" s="487"/>
    </row>
    <row r="954" ht="25.15" customHeight="true" x14ac:dyDescent="0.2">
      <c r="C954" s="487"/>
      <c r="D954" s="487"/>
      <c r="E954" s="487"/>
      <c r="F954" s="487"/>
      <c r="G954" s="487"/>
      <c r="H954" s="487"/>
      <c r="I954" s="487"/>
      <c r="J954" s="487"/>
      <c r="K954" s="487"/>
      <c r="L954" s="487"/>
      <c r="M954" s="487"/>
      <c r="N954" s="487"/>
      <c r="O954" s="487"/>
      <c r="P954" s="487"/>
    </row>
    <row r="955" ht="25.15" customHeight="true" x14ac:dyDescent="0.2">
      <c r="C955" s="487"/>
      <c r="D955" s="487"/>
      <c r="E955" s="487"/>
      <c r="F955" s="487"/>
      <c r="G955" s="487"/>
      <c r="H955" s="487"/>
      <c r="I955" s="487"/>
      <c r="J955" s="487"/>
      <c r="K955" s="487"/>
      <c r="L955" s="487"/>
      <c r="M955" s="487"/>
      <c r="N955" s="487"/>
      <c r="O955" s="487"/>
      <c r="P955" s="487"/>
    </row>
    <row r="956" ht="25.15" customHeight="true" x14ac:dyDescent="0.2">
      <c r="C956" s="487"/>
      <c r="D956" s="487"/>
      <c r="E956" s="487"/>
      <c r="F956" s="487"/>
      <c r="G956" s="487"/>
      <c r="H956" s="487"/>
      <c r="I956" s="487"/>
      <c r="J956" s="487"/>
      <c r="K956" s="487"/>
      <c r="L956" s="487"/>
      <c r="M956" s="487"/>
      <c r="N956" s="487"/>
      <c r="O956" s="487"/>
      <c r="P956" s="487"/>
    </row>
    <row r="957" ht="25.15" customHeight="true" x14ac:dyDescent="0.2">
      <c r="C957" s="487"/>
      <c r="D957" s="487"/>
      <c r="E957" s="487"/>
      <c r="F957" s="487"/>
      <c r="G957" s="487"/>
      <c r="H957" s="487"/>
      <c r="I957" s="487"/>
      <c r="J957" s="487"/>
      <c r="K957" s="487"/>
      <c r="L957" s="487"/>
      <c r="M957" s="487"/>
      <c r="N957" s="487"/>
      <c r="O957" s="487"/>
      <c r="P957" s="487"/>
    </row>
    <row r="958" ht="25.15" customHeight="true" x14ac:dyDescent="0.2">
      <c r="C958" s="487"/>
      <c r="D958" s="487"/>
      <c r="E958" s="487"/>
      <c r="F958" s="487"/>
      <c r="G958" s="487"/>
      <c r="H958" s="487"/>
      <c r="I958" s="487"/>
      <c r="J958" s="487"/>
      <c r="K958" s="487"/>
      <c r="L958" s="487"/>
      <c r="M958" s="487"/>
      <c r="N958" s="487"/>
      <c r="O958" s="487"/>
      <c r="P958" s="487"/>
    </row>
    <row r="959" ht="25.15" customHeight="true" x14ac:dyDescent="0.2">
      <c r="C959" s="487"/>
      <c r="D959" s="487"/>
      <c r="E959" s="487"/>
      <c r="F959" s="487"/>
      <c r="G959" s="487"/>
      <c r="H959" s="487"/>
      <c r="I959" s="487"/>
      <c r="J959" s="487"/>
      <c r="K959" s="487"/>
      <c r="L959" s="487"/>
      <c r="M959" s="487"/>
      <c r="N959" s="487"/>
      <c r="O959" s="487"/>
      <c r="P959" s="487"/>
    </row>
    <row r="960" ht="25.15" customHeight="true" x14ac:dyDescent="0.2">
      <c r="C960" s="487"/>
      <c r="D960" s="487"/>
      <c r="E960" s="487"/>
      <c r="F960" s="487"/>
      <c r="G960" s="487"/>
      <c r="H960" s="487"/>
      <c r="I960" s="487"/>
      <c r="J960" s="487"/>
      <c r="K960" s="487"/>
      <c r="L960" s="487"/>
      <c r="M960" s="487"/>
      <c r="N960" s="487"/>
      <c r="O960" s="487"/>
      <c r="P960" s="487"/>
    </row>
    <row r="961" ht="25.15" customHeight="true" x14ac:dyDescent="0.2">
      <c r="C961" s="487"/>
      <c r="D961" s="487"/>
      <c r="E961" s="487"/>
      <c r="F961" s="487"/>
      <c r="G961" s="487"/>
      <c r="H961" s="487"/>
      <c r="I961" s="487"/>
      <c r="J961" s="487"/>
      <c r="K961" s="487"/>
      <c r="L961" s="487"/>
      <c r="M961" s="487"/>
      <c r="N961" s="487"/>
      <c r="O961" s="487"/>
      <c r="P961" s="487"/>
    </row>
    <row r="962" ht="25.15" customHeight="true" x14ac:dyDescent="0.2">
      <c r="C962" s="487"/>
      <c r="D962" s="487"/>
      <c r="E962" s="487"/>
      <c r="F962" s="487"/>
      <c r="G962" s="487"/>
      <c r="H962" s="487"/>
      <c r="I962" s="487"/>
      <c r="J962" s="487"/>
      <c r="K962" s="487"/>
      <c r="L962" s="487"/>
      <c r="M962" s="487"/>
      <c r="N962" s="487"/>
      <c r="O962" s="487"/>
      <c r="P962" s="487"/>
    </row>
    <row r="963" ht="25.15" customHeight="true" x14ac:dyDescent="0.2">
      <c r="C963" s="487"/>
      <c r="D963" s="487"/>
      <c r="E963" s="487"/>
      <c r="F963" s="487"/>
      <c r="G963" s="487"/>
      <c r="H963" s="487"/>
      <c r="I963" s="487"/>
      <c r="J963" s="487"/>
      <c r="K963" s="487"/>
      <c r="L963" s="487"/>
      <c r="M963" s="487"/>
      <c r="N963" s="487"/>
      <c r="O963" s="487"/>
      <c r="P963" s="487"/>
    </row>
    <row r="964" ht="25.15" customHeight="true" x14ac:dyDescent="0.2">
      <c r="C964" s="487"/>
      <c r="D964" s="487"/>
      <c r="E964" s="487"/>
      <c r="F964" s="487"/>
      <c r="G964" s="487"/>
      <c r="H964" s="487"/>
      <c r="I964" s="487"/>
      <c r="J964" s="487"/>
      <c r="K964" s="487"/>
      <c r="L964" s="487"/>
      <c r="M964" s="487"/>
      <c r="N964" s="487"/>
      <c r="O964" s="487"/>
      <c r="P964" s="487"/>
    </row>
    <row r="965" ht="25.15" customHeight="true" x14ac:dyDescent="0.2">
      <c r="C965" s="487"/>
      <c r="D965" s="487"/>
      <c r="E965" s="487"/>
      <c r="F965" s="487"/>
      <c r="G965" s="487"/>
      <c r="H965" s="487"/>
      <c r="I965" s="487"/>
      <c r="J965" s="487"/>
      <c r="K965" s="487"/>
      <c r="L965" s="487"/>
      <c r="M965" s="487"/>
      <c r="N965" s="487"/>
      <c r="O965" s="487"/>
      <c r="P965" s="487"/>
    </row>
    <row r="966" ht="25.15" customHeight="true" x14ac:dyDescent="0.2">
      <c r="C966" s="487"/>
      <c r="D966" s="487"/>
      <c r="E966" s="487"/>
      <c r="F966" s="487"/>
      <c r="G966" s="487"/>
      <c r="H966" s="487"/>
      <c r="I966" s="487"/>
      <c r="J966" s="487"/>
      <c r="K966" s="487"/>
      <c r="L966" s="487"/>
      <c r="M966" s="487"/>
      <c r="N966" s="487"/>
      <c r="O966" s="487"/>
      <c r="P966" s="487"/>
    </row>
    <row r="967" ht="25.15" customHeight="true" x14ac:dyDescent="0.2">
      <c r="C967" s="487"/>
      <c r="D967" s="487"/>
      <c r="E967" s="487"/>
      <c r="F967" s="487"/>
      <c r="G967" s="487"/>
      <c r="H967" s="487"/>
      <c r="I967" s="487"/>
      <c r="J967" s="487"/>
      <c r="K967" s="487"/>
      <c r="L967" s="487"/>
      <c r="M967" s="487"/>
      <c r="N967" s="487"/>
      <c r="O967" s="487"/>
      <c r="P967" s="487"/>
    </row>
    <row r="968" ht="25.15" customHeight="true" x14ac:dyDescent="0.2">
      <c r="C968" s="487"/>
      <c r="D968" s="487"/>
      <c r="E968" s="487"/>
      <c r="F968" s="487"/>
      <c r="G968" s="487"/>
      <c r="H968" s="487"/>
      <c r="I968" s="487"/>
      <c r="J968" s="487"/>
      <c r="K968" s="487"/>
      <c r="L968" s="487"/>
      <c r="M968" s="487"/>
      <c r="N968" s="487"/>
      <c r="O968" s="487"/>
      <c r="P968" s="487"/>
    </row>
    <row r="969" ht="25.15" customHeight="true" x14ac:dyDescent="0.2">
      <c r="C969" s="487"/>
      <c r="D969" s="487"/>
      <c r="E969" s="487"/>
      <c r="F969" s="487"/>
      <c r="G969" s="487"/>
      <c r="H969" s="487"/>
      <c r="I969" s="487"/>
      <c r="J969" s="487"/>
      <c r="K969" s="487"/>
      <c r="L969" s="487"/>
      <c r="M969" s="487"/>
      <c r="N969" s="487"/>
      <c r="O969" s="487"/>
      <c r="P969" s="487"/>
    </row>
    <row r="970" ht="25.15" customHeight="true" x14ac:dyDescent="0.2">
      <c r="C970" s="487"/>
      <c r="D970" s="487"/>
      <c r="E970" s="487"/>
      <c r="F970" s="487"/>
      <c r="G970" s="487"/>
      <c r="H970" s="487"/>
      <c r="I970" s="487"/>
      <c r="J970" s="487"/>
      <c r="K970" s="487"/>
      <c r="L970" s="487"/>
      <c r="M970" s="487"/>
      <c r="N970" s="487"/>
      <c r="O970" s="487"/>
      <c r="P970" s="487"/>
    </row>
    <row r="971" ht="25.15" customHeight="true" x14ac:dyDescent="0.2">
      <c r="C971" s="487"/>
      <c r="D971" s="487"/>
      <c r="E971" s="487"/>
      <c r="F971" s="487"/>
      <c r="G971" s="487"/>
      <c r="H971" s="487"/>
      <c r="I971" s="487"/>
      <c r="J971" s="487"/>
      <c r="K971" s="487"/>
      <c r="L971" s="487"/>
      <c r="M971" s="487"/>
      <c r="N971" s="487"/>
      <c r="O971" s="487"/>
      <c r="P971" s="487"/>
    </row>
    <row r="972" ht="25.15" customHeight="true" x14ac:dyDescent="0.2">
      <c r="C972" s="487"/>
      <c r="D972" s="487"/>
      <c r="E972" s="487"/>
      <c r="F972" s="487"/>
      <c r="G972" s="487"/>
      <c r="H972" s="487"/>
      <c r="I972" s="487"/>
      <c r="J972" s="487"/>
      <c r="K972" s="487"/>
      <c r="L972" s="487"/>
      <c r="M972" s="487"/>
      <c r="N972" s="487"/>
      <c r="O972" s="487"/>
      <c r="P972" s="487"/>
    </row>
    <row r="973" ht="25.15" customHeight="true" x14ac:dyDescent="0.2">
      <c r="C973" s="487"/>
      <c r="D973" s="487"/>
      <c r="E973" s="487"/>
      <c r="F973" s="487"/>
      <c r="G973" s="487"/>
      <c r="H973" s="487"/>
      <c r="I973" s="487"/>
      <c r="J973" s="487"/>
      <c r="K973" s="487"/>
      <c r="L973" s="487"/>
      <c r="M973" s="487"/>
      <c r="N973" s="487"/>
      <c r="O973" s="487"/>
      <c r="P973" s="487"/>
    </row>
    <row r="974" ht="25.15" customHeight="true" x14ac:dyDescent="0.2">
      <c r="C974" s="487"/>
      <c r="D974" s="487"/>
      <c r="E974" s="487"/>
      <c r="F974" s="487"/>
      <c r="G974" s="487"/>
      <c r="H974" s="487"/>
      <c r="I974" s="487"/>
      <c r="J974" s="487"/>
      <c r="K974" s="487"/>
      <c r="L974" s="487"/>
      <c r="M974" s="487"/>
      <c r="N974" s="487"/>
      <c r="O974" s="487"/>
      <c r="P974" s="487"/>
    </row>
    <row r="975" ht="25.15" customHeight="true" x14ac:dyDescent="0.2">
      <c r="C975" s="487"/>
      <c r="D975" s="487"/>
      <c r="E975" s="487"/>
      <c r="F975" s="487"/>
      <c r="G975" s="487"/>
      <c r="H975" s="487"/>
      <c r="I975" s="487"/>
      <c r="J975" s="487"/>
      <c r="K975" s="487"/>
      <c r="L975" s="487"/>
      <c r="M975" s="487"/>
      <c r="N975" s="487"/>
      <c r="O975" s="487"/>
      <c r="P975" s="487"/>
    </row>
    <row r="976" ht="25.15" customHeight="true" x14ac:dyDescent="0.2">
      <c r="C976" s="487"/>
      <c r="D976" s="487"/>
      <c r="E976" s="487"/>
      <c r="F976" s="487"/>
      <c r="G976" s="487"/>
      <c r="H976" s="487"/>
      <c r="I976" s="487"/>
      <c r="J976" s="487"/>
      <c r="K976" s="487"/>
      <c r="L976" s="487"/>
      <c r="M976" s="487"/>
      <c r="N976" s="487"/>
      <c r="O976" s="487"/>
      <c r="P976" s="487"/>
    </row>
    <row r="977" ht="25.15" customHeight="true" x14ac:dyDescent="0.2">
      <c r="C977" s="487"/>
      <c r="D977" s="487"/>
      <c r="E977" s="487"/>
      <c r="F977" s="487"/>
      <c r="G977" s="487"/>
      <c r="H977" s="487"/>
      <c r="I977" s="487"/>
      <c r="J977" s="487"/>
      <c r="K977" s="487"/>
      <c r="L977" s="487"/>
      <c r="M977" s="487"/>
      <c r="N977" s="487"/>
      <c r="O977" s="487"/>
      <c r="P977" s="487"/>
    </row>
    <row r="978" ht="25.15" customHeight="true" x14ac:dyDescent="0.2">
      <c r="C978" s="487"/>
      <c r="D978" s="487"/>
      <c r="E978" s="487"/>
      <c r="F978" s="487"/>
      <c r="G978" s="487"/>
      <c r="H978" s="487"/>
      <c r="I978" s="487"/>
      <c r="J978" s="487"/>
      <c r="K978" s="487"/>
      <c r="L978" s="487"/>
      <c r="M978" s="487"/>
      <c r="N978" s="487"/>
      <c r="O978" s="487"/>
      <c r="P978" s="487"/>
    </row>
    <row r="979" ht="25.15" customHeight="true" x14ac:dyDescent="0.2">
      <c r="C979" s="487"/>
      <c r="D979" s="487"/>
      <c r="E979" s="487"/>
      <c r="F979" s="487"/>
      <c r="G979" s="487"/>
      <c r="H979" s="487"/>
      <c r="I979" s="487"/>
      <c r="J979" s="487"/>
      <c r="K979" s="487"/>
      <c r="L979" s="487"/>
      <c r="M979" s="487"/>
      <c r="N979" s="487"/>
      <c r="O979" s="487"/>
      <c r="P979" s="487"/>
    </row>
    <row r="980" ht="25.15" customHeight="true" x14ac:dyDescent="0.2">
      <c r="C980" s="487"/>
      <c r="D980" s="487"/>
      <c r="E980" s="487"/>
      <c r="F980" s="487"/>
      <c r="G980" s="487"/>
      <c r="H980" s="487"/>
      <c r="I980" s="487"/>
      <c r="J980" s="487"/>
      <c r="K980" s="487"/>
      <c r="L980" s="487"/>
      <c r="M980" s="487"/>
      <c r="N980" s="487"/>
      <c r="O980" s="487"/>
      <c r="P980" s="487"/>
    </row>
    <row r="981" ht="25.15" customHeight="true" x14ac:dyDescent="0.2">
      <c r="C981" s="487"/>
      <c r="D981" s="487"/>
      <c r="E981" s="487"/>
      <c r="F981" s="487"/>
      <c r="G981" s="487"/>
      <c r="H981" s="487"/>
      <c r="I981" s="487"/>
      <c r="J981" s="487"/>
      <c r="K981" s="487"/>
      <c r="L981" s="487"/>
      <c r="M981" s="487"/>
      <c r="N981" s="487"/>
      <c r="O981" s="487"/>
      <c r="P981" s="487"/>
    </row>
    <row r="982" ht="25.15" customHeight="true" x14ac:dyDescent="0.2">
      <c r="C982" s="487"/>
      <c r="D982" s="487"/>
      <c r="E982" s="487"/>
      <c r="F982" s="487"/>
      <c r="G982" s="487"/>
      <c r="H982" s="487"/>
      <c r="I982" s="487"/>
      <c r="J982" s="487"/>
      <c r="K982" s="487"/>
      <c r="L982" s="487"/>
      <c r="M982" s="487"/>
      <c r="N982" s="487"/>
      <c r="O982" s="487"/>
      <c r="P982" s="487"/>
    </row>
    <row r="983" ht="25.15" customHeight="true" x14ac:dyDescent="0.2">
      <c r="C983" s="487"/>
      <c r="D983" s="487"/>
      <c r="E983" s="487"/>
      <c r="F983" s="487"/>
      <c r="G983" s="487"/>
      <c r="H983" s="487"/>
      <c r="I983" s="487"/>
      <c r="J983" s="487"/>
      <c r="K983" s="487"/>
      <c r="L983" s="487"/>
      <c r="M983" s="487"/>
      <c r="N983" s="487"/>
      <c r="O983" s="487"/>
      <c r="P983" s="487"/>
    </row>
    <row r="984" ht="25.15" customHeight="true" x14ac:dyDescent="0.2">
      <c r="C984" s="487"/>
      <c r="D984" s="487"/>
      <c r="E984" s="487"/>
      <c r="F984" s="487"/>
      <c r="G984" s="487"/>
      <c r="H984" s="487"/>
      <c r="I984" s="487"/>
      <c r="J984" s="487"/>
      <c r="K984" s="487"/>
      <c r="L984" s="487"/>
      <c r="M984" s="487"/>
      <c r="N984" s="487"/>
      <c r="O984" s="487"/>
      <c r="P984" s="487"/>
    </row>
    <row r="985" ht="25.15" customHeight="true" x14ac:dyDescent="0.2">
      <c r="C985" s="487"/>
      <c r="D985" s="487"/>
      <c r="E985" s="487"/>
      <c r="F985" s="487"/>
      <c r="G985" s="487"/>
      <c r="H985" s="487"/>
      <c r="I985" s="487"/>
      <c r="J985" s="487"/>
      <c r="K985" s="487"/>
      <c r="L985" s="487"/>
      <c r="M985" s="487"/>
      <c r="N985" s="487"/>
      <c r="O985" s="487"/>
      <c r="P985" s="487"/>
    </row>
    <row r="986" ht="25.15" customHeight="true" x14ac:dyDescent="0.2">
      <c r="C986" s="487"/>
      <c r="D986" s="487"/>
      <c r="E986" s="487"/>
      <c r="F986" s="487"/>
      <c r="G986" s="487"/>
      <c r="H986" s="487"/>
      <c r="I986" s="487"/>
      <c r="J986" s="487"/>
      <c r="K986" s="487"/>
      <c r="L986" s="487"/>
      <c r="M986" s="487"/>
      <c r="N986" s="487"/>
      <c r="O986" s="487"/>
      <c r="P986" s="487"/>
    </row>
    <row r="987" ht="25.15" customHeight="true" x14ac:dyDescent="0.2">
      <c r="C987" s="487"/>
      <c r="D987" s="487"/>
      <c r="E987" s="487"/>
      <c r="F987" s="487"/>
      <c r="G987" s="487"/>
      <c r="H987" s="487"/>
      <c r="I987" s="487"/>
      <c r="J987" s="487"/>
      <c r="K987" s="487"/>
      <c r="L987" s="487"/>
      <c r="M987" s="487"/>
      <c r="N987" s="487"/>
      <c r="O987" s="487"/>
      <c r="P987" s="487"/>
    </row>
    <row r="988" ht="25.15" customHeight="true" x14ac:dyDescent="0.2">
      <c r="C988" s="487"/>
      <c r="D988" s="487"/>
      <c r="E988" s="487"/>
      <c r="F988" s="487"/>
      <c r="G988" s="487"/>
      <c r="H988" s="487"/>
      <c r="I988" s="487"/>
      <c r="J988" s="487"/>
      <c r="K988" s="487"/>
      <c r="L988" s="487"/>
      <c r="M988" s="487"/>
      <c r="N988" s="487"/>
      <c r="O988" s="487"/>
      <c r="P988" s="487"/>
    </row>
    <row r="989" ht="25.15" customHeight="true" x14ac:dyDescent="0.2">
      <c r="C989" s="487"/>
      <c r="D989" s="487"/>
      <c r="E989" s="487"/>
      <c r="F989" s="487"/>
      <c r="G989" s="487"/>
      <c r="H989" s="487"/>
      <c r="I989" s="487"/>
      <c r="J989" s="487"/>
      <c r="K989" s="487"/>
      <c r="L989" s="487"/>
      <c r="M989" s="487"/>
      <c r="N989" s="487"/>
      <c r="O989" s="487"/>
      <c r="P989" s="487"/>
    </row>
    <row r="990" ht="25.15" customHeight="true" x14ac:dyDescent="0.2">
      <c r="C990" s="487"/>
      <c r="D990" s="487"/>
      <c r="E990" s="487"/>
      <c r="F990" s="487"/>
      <c r="G990" s="487"/>
      <c r="H990" s="487"/>
      <c r="I990" s="487"/>
      <c r="J990" s="487"/>
      <c r="K990" s="487"/>
      <c r="L990" s="487"/>
      <c r="M990" s="487"/>
      <c r="N990" s="487"/>
      <c r="O990" s="487"/>
      <c r="P990" s="487"/>
    </row>
    <row r="991" ht="25.15" customHeight="true" x14ac:dyDescent="0.2">
      <c r="C991" s="487"/>
      <c r="D991" s="487"/>
      <c r="E991" s="487"/>
      <c r="F991" s="487"/>
      <c r="G991" s="487"/>
      <c r="H991" s="487"/>
      <c r="I991" s="487"/>
      <c r="J991" s="487"/>
      <c r="K991" s="487"/>
      <c r="L991" s="487"/>
      <c r="M991" s="487"/>
      <c r="N991" s="487"/>
      <c r="O991" s="487"/>
      <c r="P991" s="487"/>
    </row>
    <row r="992" ht="25.15" customHeight="true" x14ac:dyDescent="0.2">
      <c r="C992" s="487"/>
      <c r="D992" s="487"/>
      <c r="E992" s="487"/>
      <c r="F992" s="487"/>
      <c r="G992" s="487"/>
      <c r="H992" s="487"/>
      <c r="I992" s="487"/>
      <c r="J992" s="487"/>
      <c r="K992" s="487"/>
      <c r="L992" s="487"/>
      <c r="M992" s="487"/>
      <c r="N992" s="487"/>
      <c r="O992" s="487"/>
      <c r="P992" s="487"/>
    </row>
    <row r="993" ht="25.15" customHeight="true" x14ac:dyDescent="0.2">
      <c r="C993" s="487"/>
      <c r="D993" s="487"/>
      <c r="E993" s="487"/>
      <c r="F993" s="487"/>
      <c r="G993" s="487"/>
      <c r="H993" s="487"/>
      <c r="I993" s="487"/>
      <c r="J993" s="487"/>
      <c r="K993" s="487"/>
      <c r="L993" s="487"/>
      <c r="M993" s="487"/>
      <c r="N993" s="487"/>
      <c r="O993" s="487"/>
      <c r="P993" s="487"/>
    </row>
    <row r="994" ht="25.15" customHeight="true" x14ac:dyDescent="0.2">
      <c r="C994" s="487"/>
      <c r="D994" s="487"/>
      <c r="E994" s="487"/>
      <c r="F994" s="487"/>
      <c r="G994" s="487"/>
      <c r="H994" s="487"/>
      <c r="I994" s="487"/>
      <c r="J994" s="487"/>
      <c r="K994" s="487"/>
      <c r="L994" s="487"/>
      <c r="M994" s="487"/>
      <c r="N994" s="487"/>
      <c r="O994" s="487"/>
      <c r="P994" s="487"/>
    </row>
    <row r="995" ht="25.15" customHeight="true" x14ac:dyDescent="0.2">
      <c r="C995" s="487"/>
      <c r="D995" s="487"/>
      <c r="E995" s="487"/>
      <c r="F995" s="487"/>
      <c r="G995" s="487"/>
      <c r="H995" s="487"/>
      <c r="I995" s="487"/>
      <c r="J995" s="487"/>
      <c r="K995" s="487"/>
      <c r="L995" s="487"/>
      <c r="M995" s="487"/>
      <c r="N995" s="487"/>
      <c r="O995" s="487"/>
      <c r="P995" s="487"/>
    </row>
    <row r="996" ht="25.15" customHeight="true" x14ac:dyDescent="0.2">
      <c r="C996" s="487"/>
      <c r="D996" s="487"/>
      <c r="E996" s="487"/>
      <c r="F996" s="487"/>
      <c r="G996" s="487"/>
      <c r="H996" s="487"/>
      <c r="I996" s="487"/>
      <c r="J996" s="487"/>
      <c r="K996" s="487"/>
      <c r="L996" s="487"/>
      <c r="M996" s="487"/>
      <c r="N996" s="487"/>
      <c r="O996" s="487"/>
      <c r="P996" s="487"/>
    </row>
    <row r="997" ht="25.15" customHeight="true" x14ac:dyDescent="0.2">
      <c r="C997" s="487"/>
      <c r="D997" s="487"/>
      <c r="E997" s="487"/>
      <c r="F997" s="487"/>
      <c r="G997" s="487"/>
      <c r="H997" s="487"/>
      <c r="I997" s="487"/>
      <c r="J997" s="487"/>
      <c r="K997" s="487"/>
      <c r="L997" s="487"/>
      <c r="M997" s="487"/>
      <c r="N997" s="487"/>
      <c r="O997" s="487"/>
      <c r="P997" s="487"/>
    </row>
    <row r="998" ht="25.15" customHeight="true" x14ac:dyDescent="0.2">
      <c r="C998" s="487"/>
      <c r="D998" s="487"/>
      <c r="E998" s="487"/>
      <c r="F998" s="487"/>
      <c r="G998" s="487"/>
      <c r="H998" s="487"/>
      <c r="I998" s="487"/>
      <c r="J998" s="487"/>
      <c r="K998" s="487"/>
      <c r="L998" s="487"/>
      <c r="M998" s="487"/>
      <c r="N998" s="487"/>
      <c r="O998" s="487"/>
      <c r="P998" s="487"/>
    </row>
    <row r="999" ht="25.15" customHeight="true" x14ac:dyDescent="0.2">
      <c r="C999" s="487"/>
      <c r="D999" s="487"/>
      <c r="E999" s="487"/>
      <c r="F999" s="487"/>
      <c r="G999" s="487"/>
      <c r="H999" s="487"/>
      <c r="I999" s="487"/>
      <c r="J999" s="487"/>
      <c r="K999" s="487"/>
      <c r="L999" s="487"/>
      <c r="M999" s="487"/>
      <c r="N999" s="487"/>
      <c r="O999" s="487"/>
      <c r="P999" s="487"/>
    </row>
    <row r="1000" ht="25.15" customHeight="true" x14ac:dyDescent="0.2">
      <c r="C1000" s="487"/>
      <c r="D1000" s="487"/>
      <c r="E1000" s="487"/>
      <c r="F1000" s="487"/>
      <c r="G1000" s="487"/>
      <c r="H1000" s="487"/>
      <c r="I1000" s="487"/>
      <c r="J1000" s="487"/>
      <c r="K1000" s="487"/>
      <c r="L1000" s="487"/>
      <c r="M1000" s="487"/>
      <c r="N1000" s="487"/>
      <c r="O1000" s="487"/>
      <c r="P1000" s="487"/>
    </row>
    <row r="1001" ht="25.15" customHeight="true" x14ac:dyDescent="0.2">
      <c r="C1001" s="487"/>
      <c r="D1001" s="487"/>
      <c r="E1001" s="487"/>
      <c r="F1001" s="487"/>
      <c r="G1001" s="487"/>
      <c r="H1001" s="487"/>
      <c r="I1001" s="487"/>
      <c r="J1001" s="487"/>
      <c r="K1001" s="487"/>
      <c r="L1001" s="487"/>
      <c r="M1001" s="487"/>
      <c r="N1001" s="487"/>
      <c r="O1001" s="487"/>
      <c r="P1001" s="487"/>
    </row>
    <row r="1002" ht="25.15" customHeight="true" x14ac:dyDescent="0.2">
      <c r="C1002" s="487"/>
      <c r="D1002" s="487"/>
      <c r="E1002" s="487"/>
      <c r="F1002" s="487"/>
      <c r="G1002" s="487"/>
      <c r="H1002" s="487"/>
      <c r="I1002" s="487"/>
      <c r="J1002" s="487"/>
      <c r="K1002" s="487"/>
      <c r="L1002" s="487"/>
      <c r="M1002" s="487"/>
      <c r="N1002" s="487"/>
      <c r="O1002" s="487"/>
      <c r="P1002" s="487"/>
    </row>
    <row r="1003" ht="25.15" customHeight="true" x14ac:dyDescent="0.2">
      <c r="C1003" s="487"/>
      <c r="D1003" s="487"/>
      <c r="E1003" s="487"/>
      <c r="F1003" s="487"/>
      <c r="G1003" s="487"/>
      <c r="H1003" s="487"/>
      <c r="I1003" s="487"/>
      <c r="J1003" s="487"/>
      <c r="K1003" s="487"/>
      <c r="L1003" s="487"/>
      <c r="M1003" s="487"/>
      <c r="N1003" s="487"/>
      <c r="O1003" s="487"/>
      <c r="P1003" s="487"/>
    </row>
    <row r="1004" ht="25.15" customHeight="true" x14ac:dyDescent="0.2">
      <c r="C1004" s="487"/>
      <c r="D1004" s="487"/>
      <c r="E1004" s="487"/>
      <c r="F1004" s="487"/>
      <c r="G1004" s="487"/>
      <c r="H1004" s="487"/>
      <c r="I1004" s="487"/>
      <c r="J1004" s="487"/>
      <c r="K1004" s="487"/>
      <c r="L1004" s="487"/>
      <c r="M1004" s="487"/>
      <c r="N1004" s="487"/>
      <c r="O1004" s="487"/>
      <c r="P1004" s="487"/>
    </row>
    <row r="1005" ht="25.15" customHeight="true" x14ac:dyDescent="0.2">
      <c r="C1005" s="487"/>
      <c r="D1005" s="487"/>
      <c r="E1005" s="487"/>
      <c r="F1005" s="487"/>
      <c r="G1005" s="487"/>
      <c r="H1005" s="487"/>
      <c r="I1005" s="487"/>
      <c r="J1005" s="487"/>
      <c r="K1005" s="487"/>
      <c r="L1005" s="487"/>
      <c r="M1005" s="487"/>
      <c r="N1005" s="487"/>
      <c r="O1005" s="487"/>
      <c r="P1005" s="487"/>
    </row>
    <row r="1006" ht="25.15" customHeight="true" x14ac:dyDescent="0.2">
      <c r="C1006" s="487"/>
      <c r="D1006" s="487"/>
      <c r="E1006" s="487"/>
      <c r="F1006" s="487"/>
      <c r="G1006" s="487"/>
      <c r="H1006" s="487"/>
      <c r="I1006" s="487"/>
      <c r="J1006" s="487"/>
      <c r="K1006" s="487"/>
      <c r="L1006" s="487"/>
      <c r="M1006" s="487"/>
      <c r="N1006" s="487"/>
      <c r="O1006" s="487"/>
      <c r="P1006" s="487"/>
    </row>
    <row r="1007" ht="25.15" customHeight="true" x14ac:dyDescent="0.2">
      <c r="C1007" s="487"/>
      <c r="D1007" s="487"/>
      <c r="E1007" s="487"/>
      <c r="F1007" s="487"/>
      <c r="G1007" s="487"/>
      <c r="H1007" s="487"/>
      <c r="I1007" s="487"/>
      <c r="J1007" s="487"/>
      <c r="K1007" s="487"/>
      <c r="L1007" s="487"/>
      <c r="M1007" s="487"/>
      <c r="N1007" s="487"/>
      <c r="O1007" s="487"/>
      <c r="P1007" s="487"/>
    </row>
    <row r="1008" ht="25.15" customHeight="true" x14ac:dyDescent="0.2">
      <c r="C1008" s="487"/>
      <c r="D1008" s="487"/>
      <c r="E1008" s="487"/>
      <c r="F1008" s="487"/>
      <c r="G1008" s="487"/>
      <c r="H1008" s="487"/>
      <c r="I1008" s="487"/>
      <c r="J1008" s="487"/>
      <c r="K1008" s="487"/>
      <c r="L1008" s="487"/>
      <c r="M1008" s="487"/>
      <c r="N1008" s="487"/>
      <c r="O1008" s="487"/>
      <c r="P1008" s="487"/>
    </row>
    <row r="1009" ht="25.15" customHeight="true" x14ac:dyDescent="0.2">
      <c r="C1009" s="487"/>
      <c r="D1009" s="487"/>
      <c r="E1009" s="487"/>
      <c r="F1009" s="487"/>
      <c r="G1009" s="487"/>
      <c r="H1009" s="487"/>
      <c r="I1009" s="487"/>
      <c r="J1009" s="487"/>
      <c r="K1009" s="487"/>
      <c r="L1009" s="487"/>
      <c r="M1009" s="487"/>
      <c r="N1009" s="487"/>
      <c r="O1009" s="487"/>
      <c r="P1009" s="487"/>
    </row>
    <row r="1010" ht="25.15" customHeight="true" x14ac:dyDescent="0.2">
      <c r="C1010" s="487"/>
      <c r="D1010" s="487"/>
      <c r="E1010" s="487"/>
      <c r="F1010" s="487"/>
      <c r="G1010" s="487"/>
      <c r="H1010" s="487"/>
      <c r="I1010" s="487"/>
      <c r="J1010" s="487"/>
      <c r="K1010" s="487"/>
      <c r="L1010" s="487"/>
      <c r="M1010" s="487"/>
      <c r="N1010" s="487"/>
      <c r="O1010" s="487"/>
      <c r="P1010" s="487"/>
    </row>
    <row r="1011" ht="25.15" customHeight="true" x14ac:dyDescent="0.2">
      <c r="C1011" s="487"/>
      <c r="D1011" s="487"/>
      <c r="E1011" s="487"/>
      <c r="F1011" s="487"/>
      <c r="G1011" s="487"/>
      <c r="H1011" s="487"/>
      <c r="I1011" s="487"/>
      <c r="J1011" s="487"/>
      <c r="K1011" s="487"/>
      <c r="L1011" s="487"/>
      <c r="M1011" s="487"/>
      <c r="N1011" s="487"/>
      <c r="O1011" s="487"/>
      <c r="P1011" s="487"/>
    </row>
    <row r="1012" ht="25.15" customHeight="true" x14ac:dyDescent="0.2">
      <c r="C1012" s="487"/>
      <c r="D1012" s="487"/>
      <c r="E1012" s="487"/>
      <c r="F1012" s="487"/>
      <c r="G1012" s="487"/>
      <c r="H1012" s="487"/>
      <c r="I1012" s="487"/>
      <c r="J1012" s="487"/>
      <c r="K1012" s="487"/>
      <c r="L1012" s="487"/>
      <c r="M1012" s="487"/>
      <c r="N1012" s="487"/>
      <c r="O1012" s="487"/>
      <c r="P1012" s="487"/>
    </row>
    <row r="1013" ht="25.15" customHeight="true" x14ac:dyDescent="0.2">
      <c r="C1013" s="487"/>
      <c r="D1013" s="487"/>
      <c r="E1013" s="487"/>
      <c r="F1013" s="487"/>
      <c r="G1013" s="487"/>
      <c r="H1013" s="487"/>
      <c r="I1013" s="487"/>
      <c r="J1013" s="487"/>
      <c r="K1013" s="487"/>
      <c r="L1013" s="487"/>
      <c r="M1013" s="487"/>
      <c r="N1013" s="487"/>
      <c r="O1013" s="487"/>
      <c r="P1013" s="487"/>
    </row>
    <row r="1014" ht="25.15" customHeight="true" x14ac:dyDescent="0.2">
      <c r="C1014" s="487"/>
      <c r="D1014" s="487"/>
      <c r="E1014" s="487"/>
      <c r="F1014" s="487"/>
      <c r="G1014" s="487"/>
      <c r="H1014" s="487"/>
      <c r="I1014" s="487"/>
      <c r="J1014" s="487"/>
      <c r="K1014" s="487"/>
      <c r="L1014" s="487"/>
      <c r="M1014" s="487"/>
      <c r="N1014" s="487"/>
      <c r="O1014" s="487"/>
      <c r="P1014" s="487"/>
    </row>
    <row r="1015" ht="25.15" customHeight="true" x14ac:dyDescent="0.2">
      <c r="C1015" s="487"/>
      <c r="D1015" s="487"/>
      <c r="E1015" s="487"/>
      <c r="F1015" s="487"/>
      <c r="G1015" s="487"/>
      <c r="H1015" s="487"/>
      <c r="I1015" s="487"/>
      <c r="J1015" s="487"/>
      <c r="K1015" s="487"/>
      <c r="L1015" s="487"/>
      <c r="M1015" s="487"/>
      <c r="N1015" s="487"/>
      <c r="O1015" s="487"/>
      <c r="P1015" s="487"/>
    </row>
    <row r="1016" ht="25.15" customHeight="true" x14ac:dyDescent="0.2">
      <c r="C1016" s="487"/>
      <c r="D1016" s="487"/>
      <c r="E1016" s="487"/>
      <c r="F1016" s="487"/>
      <c r="G1016" s="487"/>
      <c r="H1016" s="487"/>
      <c r="I1016" s="487"/>
      <c r="J1016" s="487"/>
      <c r="K1016" s="487"/>
      <c r="L1016" s="487"/>
      <c r="M1016" s="487"/>
      <c r="N1016" s="487"/>
      <c r="O1016" s="487"/>
      <c r="P1016" s="487"/>
    </row>
    <row r="1017" ht="25.15" customHeight="true" x14ac:dyDescent="0.2">
      <c r="C1017" s="487"/>
      <c r="D1017" s="487"/>
      <c r="E1017" s="487"/>
      <c r="F1017" s="487"/>
      <c r="G1017" s="487"/>
      <c r="H1017" s="487"/>
      <c r="I1017" s="487"/>
      <c r="J1017" s="487"/>
      <c r="K1017" s="487"/>
      <c r="L1017" s="487"/>
      <c r="M1017" s="487"/>
      <c r="N1017" s="487"/>
      <c r="O1017" s="487"/>
      <c r="P1017" s="487"/>
    </row>
    <row r="1018" ht="25.15" customHeight="true" x14ac:dyDescent="0.2">
      <c r="C1018" s="487"/>
      <c r="D1018" s="487"/>
      <c r="E1018" s="487"/>
      <c r="F1018" s="487"/>
      <c r="G1018" s="487"/>
      <c r="H1018" s="487"/>
      <c r="I1018" s="487"/>
      <c r="J1018" s="487"/>
      <c r="K1018" s="487"/>
      <c r="L1018" s="487"/>
      <c r="M1018" s="487"/>
      <c r="N1018" s="487"/>
      <c r="O1018" s="487"/>
      <c r="P1018" s="487"/>
    </row>
    <row r="1019" ht="25.15" customHeight="true" x14ac:dyDescent="0.2">
      <c r="C1019" s="487"/>
      <c r="D1019" s="487"/>
      <c r="E1019" s="487"/>
      <c r="F1019" s="487"/>
      <c r="G1019" s="487"/>
      <c r="H1019" s="487"/>
      <c r="I1019" s="487"/>
      <c r="J1019" s="487"/>
      <c r="K1019" s="487"/>
      <c r="L1019" s="487"/>
      <c r="M1019" s="487"/>
      <c r="N1019" s="487"/>
      <c r="O1019" s="487"/>
      <c r="P1019" s="487"/>
    </row>
    <row r="1020" ht="25.15" customHeight="true" x14ac:dyDescent="0.2">
      <c r="C1020" s="487"/>
      <c r="D1020" s="487"/>
      <c r="E1020" s="487"/>
      <c r="F1020" s="487"/>
      <c r="G1020" s="487"/>
      <c r="H1020" s="487"/>
      <c r="I1020" s="487"/>
      <c r="J1020" s="487"/>
      <c r="K1020" s="487"/>
      <c r="L1020" s="487"/>
      <c r="M1020" s="487"/>
      <c r="N1020" s="487"/>
      <c r="O1020" s="487"/>
      <c r="P1020" s="487"/>
    </row>
    <row r="1021" ht="25.15" customHeight="true" x14ac:dyDescent="0.2">
      <c r="C1021" s="487"/>
      <c r="D1021" s="487"/>
      <c r="E1021" s="487"/>
      <c r="F1021" s="487"/>
      <c r="G1021" s="487"/>
      <c r="H1021" s="487"/>
      <c r="I1021" s="487"/>
      <c r="J1021" s="487"/>
      <c r="K1021" s="487"/>
      <c r="L1021" s="487"/>
      <c r="M1021" s="487"/>
      <c r="N1021" s="487"/>
      <c r="O1021" s="487"/>
      <c r="P1021" s="487"/>
    </row>
    <row r="1022" ht="25.15" customHeight="true" x14ac:dyDescent="0.2">
      <c r="C1022" s="487"/>
      <c r="D1022" s="487"/>
      <c r="E1022" s="487"/>
      <c r="F1022" s="487"/>
      <c r="G1022" s="487"/>
      <c r="H1022" s="487"/>
      <c r="I1022" s="487"/>
      <c r="J1022" s="487"/>
      <c r="K1022" s="487"/>
      <c r="L1022" s="487"/>
      <c r="M1022" s="487"/>
      <c r="N1022" s="487"/>
      <c r="O1022" s="487"/>
      <c r="P1022" s="487"/>
    </row>
    <row r="1023" ht="25.15" customHeight="true" x14ac:dyDescent="0.2">
      <c r="C1023" s="487"/>
      <c r="D1023" s="487"/>
      <c r="E1023" s="487"/>
      <c r="F1023" s="487"/>
      <c r="G1023" s="487"/>
      <c r="H1023" s="487"/>
      <c r="I1023" s="487"/>
      <c r="J1023" s="487"/>
      <c r="K1023" s="487"/>
      <c r="L1023" s="487"/>
      <c r="M1023" s="487"/>
      <c r="N1023" s="487"/>
      <c r="O1023" s="487"/>
      <c r="P1023" s="487"/>
    </row>
    <row r="1024" ht="25.15" customHeight="true" x14ac:dyDescent="0.2">
      <c r="C1024" s="487"/>
      <c r="D1024" s="487"/>
      <c r="E1024" s="487"/>
      <c r="F1024" s="487"/>
      <c r="G1024" s="487"/>
      <c r="H1024" s="487"/>
      <c r="I1024" s="487"/>
      <c r="J1024" s="487"/>
      <c r="K1024" s="487"/>
      <c r="L1024" s="487"/>
      <c r="M1024" s="487"/>
      <c r="N1024" s="487"/>
      <c r="O1024" s="487"/>
      <c r="P1024" s="487"/>
    </row>
    <row r="1025" s="218" customFormat="true" ht="21" customHeight="true" x14ac:dyDescent="0.2">
      <c r="A1025" s="2645" t="s">
        <v>378</v>
      </c>
      <c r="B1025" s="2646"/>
      <c r="C1025" s="2647"/>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648" t="s">
        <v>183</v>
      </c>
      <c r="B1026" s="2649"/>
      <c r="C1026" s="441" t="s">
        <v>184</v>
      </c>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42" t="s">
        <v>185</v>
      </c>
      <c r="B1027" s="443" t="s">
        <v>186</v>
      </c>
      <c r="C1027" s="444">
        <v>13094</v>
      </c>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45" t="s">
        <v>187</v>
      </c>
      <c r="B1028" s="446" t="s">
        <v>186</v>
      </c>
      <c r="C1028" s="447">
        <v>13094</v>
      </c>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45" t="s">
        <v>188</v>
      </c>
      <c r="B1029" s="446" t="s">
        <v>186</v>
      </c>
      <c r="C1029" s="447">
        <v>13094</v>
      </c>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45" t="s">
        <v>190</v>
      </c>
      <c r="B1030" s="446" t="s">
        <v>186</v>
      </c>
      <c r="C1030" s="447">
        <v>13094</v>
      </c>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650" t="s">
        <v>192</v>
      </c>
      <c r="B1031" s="446" t="s">
        <v>193</v>
      </c>
      <c r="C1031" s="447">
        <v>5141</v>
      </c>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650"/>
      <c r="B1032" s="446" t="s">
        <v>194</v>
      </c>
      <c r="C1032" s="447">
        <v>7953</v>
      </c>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651"/>
      <c r="B1033" s="448" t="s">
        <v>195</v>
      </c>
      <c r="C1033" s="449">
        <v>0</v>
      </c>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8"/>
      <c r="BB1033" s="136"/>
      <c r="BC1033" s="418"/>
      <c r="BD1033" s="418"/>
      <c r="BE1033" s="418"/>
      <c r="BF1033" s="418"/>
      <c r="BG1033" s="418"/>
      <c r="BH1033" s="418"/>
      <c r="BI1033" s="418"/>
      <c r="BJ1033" s="418"/>
      <c r="BK1033" s="418"/>
      <c r="BL1033" s="418"/>
      <c r="BM1033" s="418"/>
      <c r="BN1033" s="418"/>
      <c r="BO1033" s="418"/>
      <c r="BP1033" s="418"/>
      <c r="BQ1033" s="418"/>
      <c r="BR1033" s="418"/>
      <c r="BS1033" s="418"/>
      <c r="BT1033" s="418"/>
      <c r="BU1033" s="418"/>
      <c r="BV1033" s="418"/>
      <c r="BW1033" s="418"/>
      <c r="BX1033" s="418"/>
      <c r="BY1033" s="41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652" t="s">
        <v>379</v>
      </c>
      <c r="B1034" s="2653"/>
      <c r="C1034" s="2654"/>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Aire Metropolitaine/ Reste-Ouest</v>
      </c>
      <c r="B1037" s="293">
        <f>BR122+BR123</f>
        <v>20938.771065000015</v>
      </c>
    </row>
    <row r="1038" ht="15" customHeight="true" x14ac:dyDescent="0.2">
      <c r="A1038" s="293" t="str">
        <f>S15</f>
        <v>Artibonite</v>
      </c>
      <c r="B1038" s="293">
        <f>BS122+BS123</f>
        <v>8953.5562169999903</v>
      </c>
    </row>
    <row r="1039" ht="15" customHeight="true" x14ac:dyDescent="0.2">
      <c r="A1039" s="293" t="str">
        <f>T15</f>
        <v>Camps</v>
      </c>
      <c r="B1039" s="293">
        <f>BT122+BT123</f>
        <v>1916.3394810000041</v>
      </c>
    </row>
    <row r="1040" ht="15" customHeight="true" x14ac:dyDescent="0.2">
      <c r="A1040" s="293" t="str">
        <f>U15</f>
        <v>Centre</v>
      </c>
      <c r="B1040" s="293">
        <f>BU122+BU123</f>
        <v>4038.5002009999989</v>
      </c>
    </row>
    <row r="1041" ht="15" customHeight="true" x14ac:dyDescent="0.2">
      <c r="A1041" s="293" t="str">
        <f>V15</f>
        <v>Grand'Anse</v>
      </c>
      <c r="B1041" s="293">
        <f>BV122+BV123</f>
        <v>2382.9178770000021</v>
      </c>
    </row>
    <row r="1042" ht="15" customHeight="true" x14ac:dyDescent="0.2">
      <c r="A1042" s="293" t="str">
        <f>W15</f>
        <v>Nippes</v>
      </c>
      <c r="B1042" s="293">
        <f>BW122+BW123</f>
        <v>2004.7136950000013</v>
      </c>
    </row>
    <row r="1043" ht="15" customHeight="true" x14ac:dyDescent="0.2">
      <c r="A1043" s="293" t="str">
        <f>X15</f>
        <v>Nord</v>
      </c>
      <c r="B1043" s="293">
        <f>BX122+XR123</f>
        <v>3028.4248279999961</v>
      </c>
    </row>
    <row r="1044" ht="15" customHeight="true" x14ac:dyDescent="0.2">
      <c r="A1044" s="293" t="str">
        <f>Y15</f>
        <v>Nord-Est</v>
      </c>
      <c r="B1044" s="293">
        <f>BY122+BY123</f>
        <v>2224.1907190000024</v>
      </c>
    </row>
    <row r="1045" ht="15" customHeight="true" x14ac:dyDescent="0.2">
      <c r="A1045" s="293" t="str">
        <f>Z15</f>
        <v>Nord-Ouest</v>
      </c>
      <c r="B1045" s="293">
        <f>BZ122+BZ123</f>
        <v>2850.2615760000035</v>
      </c>
    </row>
    <row r="1046" ht="15" customHeight="true" x14ac:dyDescent="0.2">
      <c r="A1046" s="238" t="str">
        <f>AA15</f>
        <v>Sud</v>
      </c>
      <c r="B1046" s="293">
        <f>CA122+CA123</f>
        <v>4479.5790519999973</v>
      </c>
    </row>
    <row r="1047" ht="15" customHeight="true" x14ac:dyDescent="0.2">
      <c r="A1047" s="238" t="str">
        <f>AB15</f>
        <v>Sud-Est</v>
      </c>
      <c r="B1047" s="293">
        <f>CB122+CB123</f>
        <v>3031.1552760000013</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11</v>
      </c>
      <c r="B1072" s="238" t="s">
        <v>136</v>
      </c>
    </row>
    <row r="1100" s="211" customFormat="true" ht="17.1" customHeight="true" x14ac:dyDescent="0.2">
      <c r="A1100" s="632"/>
      <c r="B1100" s="627"/>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33"/>
      <c r="B1101" s="628"/>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33"/>
      <c r="B1114" s="628"/>
      <c r="C1114" s="629"/>
      <c r="D1114" s="629"/>
      <c r="E1114" s="629"/>
      <c r="F1114" s="629"/>
      <c r="G1114" s="629"/>
      <c r="H1114" s="629"/>
      <c r="I1114" s="629"/>
      <c r="J1114" s="629"/>
      <c r="K1114" s="629"/>
      <c r="L1114" s="629"/>
      <c r="M1114" s="629"/>
      <c r="N1114" s="629"/>
      <c r="O1114" s="629"/>
      <c r="P1114" s="629"/>
      <c r="Q1114" s="629"/>
      <c r="R1114" s="629"/>
      <c r="S1114" s="629"/>
      <c r="T1114" s="629"/>
      <c r="U1114" s="629"/>
      <c r="V1114" s="629"/>
      <c r="W1114" s="629"/>
      <c r="X1114" s="629"/>
      <c r="Y1114" s="629"/>
      <c r="Z1114" s="629"/>
      <c r="AA1114" s="629"/>
      <c r="AB1114" s="629"/>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33"/>
      <c r="B1115" s="628"/>
      <c r="C1115" s="629"/>
      <c r="D1115" s="629"/>
      <c r="E1115" s="629"/>
      <c r="F1115" s="629"/>
      <c r="G1115" s="629"/>
      <c r="H1115" s="629"/>
      <c r="I1115" s="629"/>
      <c r="J1115" s="629"/>
      <c r="K1115" s="629"/>
      <c r="L1115" s="629"/>
      <c r="M1115" s="629"/>
      <c r="N1115" s="629"/>
      <c r="O1115" s="629"/>
      <c r="P1115" s="629"/>
      <c r="Q1115" s="629"/>
      <c r="R1115" s="629"/>
      <c r="S1115" s="629"/>
      <c r="T1115" s="629"/>
      <c r="U1115" s="629"/>
      <c r="V1115" s="629"/>
      <c r="W1115" s="629"/>
      <c r="X1115" s="629"/>
      <c r="Y1115" s="629"/>
      <c r="Z1115" s="629"/>
      <c r="AA1115" s="629"/>
      <c r="AB1115" s="629"/>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33"/>
      <c r="B1116" s="628"/>
      <c r="C1116" s="629"/>
      <c r="D1116" s="629"/>
      <c r="E1116" s="629"/>
      <c r="F1116" s="629"/>
      <c r="G1116" s="629"/>
      <c r="H1116" s="629"/>
      <c r="I1116" s="629"/>
      <c r="J1116" s="629"/>
      <c r="K1116" s="629"/>
      <c r="L1116" s="629"/>
      <c r="M1116" s="629"/>
      <c r="N1116" s="629"/>
      <c r="O1116" s="629"/>
      <c r="P1116" s="629"/>
      <c r="Q1116" s="629"/>
      <c r="R1116" s="629"/>
      <c r="S1116" s="629"/>
      <c r="T1116" s="629"/>
      <c r="U1116" s="629"/>
      <c r="V1116" s="629"/>
      <c r="W1116" s="629"/>
      <c r="X1116" s="629"/>
      <c r="Y1116" s="629"/>
      <c r="Z1116" s="629"/>
      <c r="AA1116" s="629"/>
      <c r="AB1116" s="629"/>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34"/>
      <c r="B1117" s="630"/>
      <c r="C1117" s="631"/>
      <c r="D1117" s="631"/>
      <c r="E1117" s="631"/>
      <c r="F1117" s="631"/>
      <c r="G1117" s="631"/>
      <c r="H1117" s="631"/>
      <c r="I1117" s="631"/>
      <c r="J1117" s="631"/>
      <c r="K1117" s="631"/>
      <c r="L1117" s="631"/>
      <c r="M1117" s="631"/>
      <c r="N1117" s="631"/>
      <c r="O1117" s="631"/>
      <c r="P1117" s="631"/>
      <c r="Q1117" s="631"/>
      <c r="R1117" s="631"/>
      <c r="S1117" s="631"/>
      <c r="T1117" s="631"/>
      <c r="U1117" s="631"/>
      <c r="V1117" s="631"/>
      <c r="W1117" s="631"/>
      <c r="X1117" s="631"/>
      <c r="Y1117" s="631"/>
      <c r="Z1117" s="631"/>
      <c r="AA1117" s="631"/>
      <c r="AB1117" s="631"/>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11"/>
      <c r="C1170" s="612"/>
      <c r="D1170" s="612"/>
      <c r="E1170" s="612"/>
      <c r="F1170" s="612"/>
      <c r="G1170" s="612"/>
      <c r="H1170" s="612"/>
      <c r="I1170" s="612"/>
      <c r="J1170" s="612"/>
      <c r="K1170" s="612"/>
      <c r="L1170" s="612"/>
      <c r="M1170" s="612"/>
      <c r="N1170" s="612"/>
      <c r="O1170" s="612"/>
      <c r="P1170" s="612"/>
      <c r="Q1170" s="612"/>
      <c r="R1170" s="612"/>
      <c r="S1170" s="612"/>
      <c r="T1170" s="612"/>
      <c r="U1170" s="612"/>
      <c r="V1170" s="612"/>
      <c r="W1170" s="612"/>
      <c r="X1170" s="612"/>
      <c r="Y1170" s="612"/>
      <c r="Z1170" s="612"/>
      <c r="AA1170" s="612"/>
      <c r="AB1170" s="612"/>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11"/>
      <c r="C1171" s="612"/>
      <c r="D1171" s="612"/>
      <c r="E1171" s="612"/>
      <c r="F1171" s="612"/>
      <c r="G1171" s="612"/>
      <c r="H1171" s="612"/>
      <c r="I1171" s="612"/>
      <c r="J1171" s="612"/>
      <c r="K1171" s="612"/>
      <c r="L1171" s="612"/>
      <c r="M1171" s="612"/>
      <c r="N1171" s="612"/>
      <c r="O1171" s="612"/>
      <c r="P1171" s="612"/>
      <c r="Q1171" s="612"/>
      <c r="R1171" s="612"/>
      <c r="S1171" s="612"/>
      <c r="T1171" s="612"/>
      <c r="U1171" s="612"/>
      <c r="V1171" s="612"/>
      <c r="W1171" s="612"/>
      <c r="X1171" s="612"/>
      <c r="Y1171" s="612"/>
      <c r="Z1171" s="612"/>
      <c r="AA1171" s="612"/>
      <c r="AB1171" s="612"/>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11"/>
      <c r="C1172" s="612"/>
      <c r="D1172" s="612"/>
      <c r="E1172" s="612"/>
      <c r="F1172" s="612"/>
      <c r="G1172" s="612"/>
      <c r="H1172" s="612"/>
      <c r="I1172" s="612"/>
      <c r="J1172" s="612"/>
      <c r="K1172" s="612"/>
      <c r="L1172" s="612"/>
      <c r="M1172" s="612"/>
      <c r="N1172" s="612"/>
      <c r="O1172" s="612"/>
      <c r="P1172" s="612"/>
      <c r="Q1172" s="612"/>
      <c r="R1172" s="612"/>
      <c r="S1172" s="612"/>
      <c r="T1172" s="612"/>
      <c r="U1172" s="612"/>
      <c r="V1172" s="612"/>
      <c r="W1172" s="612"/>
      <c r="X1172" s="612"/>
      <c r="Y1172" s="612"/>
      <c r="Z1172" s="612"/>
      <c r="AA1172" s="612"/>
      <c r="AB1172" s="612"/>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11"/>
      <c r="C1173" s="612"/>
      <c r="D1173" s="612"/>
      <c r="E1173" s="612"/>
      <c r="F1173" s="612"/>
      <c r="G1173" s="612"/>
      <c r="H1173" s="612"/>
      <c r="I1173" s="612"/>
      <c r="J1173" s="612"/>
      <c r="K1173" s="612"/>
      <c r="L1173" s="612"/>
      <c r="M1173" s="612"/>
      <c r="N1173" s="612"/>
      <c r="O1173" s="612"/>
      <c r="P1173" s="612"/>
      <c r="Q1173" s="612"/>
      <c r="R1173" s="612"/>
      <c r="S1173" s="612"/>
      <c r="T1173" s="612"/>
      <c r="U1173" s="612"/>
      <c r="V1173" s="612"/>
      <c r="W1173" s="612"/>
      <c r="X1173" s="612"/>
      <c r="Y1173" s="612"/>
      <c r="Z1173" s="612"/>
      <c r="AA1173" s="612"/>
      <c r="AB1173" s="612"/>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11"/>
      <c r="C1174" s="612"/>
      <c r="D1174" s="612"/>
      <c r="E1174" s="612"/>
      <c r="F1174" s="612"/>
      <c r="G1174" s="612"/>
      <c r="H1174" s="612"/>
      <c r="I1174" s="612"/>
      <c r="J1174" s="612"/>
      <c r="K1174" s="612"/>
      <c r="L1174" s="612"/>
      <c r="M1174" s="612"/>
      <c r="N1174" s="612"/>
      <c r="O1174" s="612"/>
      <c r="P1174" s="612"/>
      <c r="Q1174" s="612"/>
      <c r="R1174" s="612"/>
      <c r="S1174" s="612"/>
      <c r="T1174" s="612"/>
      <c r="U1174" s="612"/>
      <c r="V1174" s="612"/>
      <c r="W1174" s="612"/>
      <c r="X1174" s="612"/>
      <c r="Y1174" s="612"/>
      <c r="Z1174" s="612"/>
      <c r="AA1174" s="612"/>
      <c r="AB1174" s="612"/>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11"/>
      <c r="C1175" s="612"/>
      <c r="D1175" s="612"/>
      <c r="E1175" s="612"/>
      <c r="F1175" s="612"/>
      <c r="G1175" s="612"/>
      <c r="H1175" s="612"/>
      <c r="I1175" s="612"/>
      <c r="J1175" s="612"/>
      <c r="K1175" s="612"/>
      <c r="L1175" s="612"/>
      <c r="M1175" s="612"/>
      <c r="N1175" s="612"/>
      <c r="O1175" s="612"/>
      <c r="P1175" s="612"/>
      <c r="Q1175" s="612"/>
      <c r="R1175" s="612"/>
      <c r="S1175" s="612"/>
      <c r="T1175" s="612"/>
      <c r="U1175" s="612"/>
      <c r="V1175" s="612"/>
      <c r="W1175" s="612"/>
      <c r="X1175" s="612"/>
      <c r="Y1175" s="612"/>
      <c r="Z1175" s="612"/>
      <c r="AA1175" s="612"/>
      <c r="AB1175" s="612"/>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13"/>
      <c r="B1176" s="312"/>
      <c r="C1176" s="614"/>
      <c r="D1176" s="615"/>
      <c r="E1176" s="615"/>
      <c r="F1176" s="615"/>
      <c r="G1176" s="615"/>
      <c r="H1176" s="614"/>
      <c r="I1176" s="615"/>
      <c r="J1176" s="615"/>
      <c r="K1176" s="615"/>
      <c r="L1176" s="615"/>
      <c r="M1176" s="614"/>
      <c r="N1176" s="615"/>
      <c r="O1176" s="615"/>
      <c r="P1176" s="615"/>
      <c r="Q1176" s="615"/>
      <c r="R1176" s="614"/>
      <c r="S1176" s="615"/>
      <c r="T1176" s="615"/>
      <c r="U1176" s="615"/>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15"/>
      <c r="B1177" s="615"/>
      <c r="C1177" s="614"/>
      <c r="D1177" s="614"/>
      <c r="E1177" s="614"/>
      <c r="F1177" s="614"/>
      <c r="G1177" s="614"/>
      <c r="H1177" s="614"/>
      <c r="I1177" s="614"/>
      <c r="J1177" s="614"/>
      <c r="K1177" s="614"/>
      <c r="L1177" s="614"/>
      <c r="M1177" s="614"/>
      <c r="N1177" s="614"/>
      <c r="O1177" s="614"/>
      <c r="P1177" s="614"/>
      <c r="Q1177" s="614"/>
      <c r="R1177" s="614"/>
      <c r="S1177" s="614"/>
      <c r="T1177" s="614"/>
      <c r="U1177" s="614"/>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122">
    <mergeCell ref="BA351:BA352"/>
    <mergeCell ref="BA353:BA354"/>
    <mergeCell ref="BA153:BA168"/>
    <mergeCell ref="BA231:BA236"/>
    <mergeCell ref="BA341:BA342"/>
    <mergeCell ref="BA343:BA344"/>
    <mergeCell ref="BA345:BA346"/>
    <mergeCell ref="BA347:BA348"/>
    <mergeCell ref="BA349:BA350"/>
    <mergeCell ref="BA274:BA276"/>
    <mergeCell ref="BA277:BA284"/>
    <mergeCell ref="BC339:BG339"/>
    <mergeCell ref="BH339:BL339"/>
    <mergeCell ref="BM339:BQ339"/>
    <mergeCell ref="BM259:BQ259"/>
    <mergeCell ref="BA261:BA263"/>
    <mergeCell ref="BA264:BA267"/>
    <mergeCell ref="BA268:BA270"/>
    <mergeCell ref="BA271:BA273"/>
    <mergeCell ref="BA222:BA224"/>
    <mergeCell ref="BA225:BA226"/>
    <mergeCell ref="BA227:BA230"/>
    <mergeCell ref="BC259:BG259"/>
    <mergeCell ref="BH259:BL259"/>
    <mergeCell ref="BC220:BG220"/>
    <mergeCell ref="BH220:BL220"/>
    <mergeCell ref="BM220:BQ220"/>
    <mergeCell ref="BA122:BA123"/>
    <mergeCell ref="BA124:BA127"/>
    <mergeCell ref="BA128:BA129"/>
    <mergeCell ref="BC133:BG133"/>
    <mergeCell ref="BH133:BL133"/>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40:BA143"/>
    <mergeCell ref="A144:A147"/>
    <mergeCell ref="BA144:BA147"/>
    <mergeCell ref="BM133:BQ133"/>
    <mergeCell ref="BA135:BA139"/>
    <mergeCell ref="BA148:BA150"/>
    <mergeCell ref="BA47:BA49"/>
    <mergeCell ref="A50:A52"/>
    <mergeCell ref="BA50:BA52"/>
    <mergeCell ref="A53:A55"/>
    <mergeCell ref="BA53:BA55"/>
    <mergeCell ref="BA41:BA42"/>
    <mergeCell ref="BA43:BA44"/>
    <mergeCell ref="BA45:BA46"/>
    <mergeCell ref="C56:G56"/>
    <mergeCell ref="A140:A143"/>
    <mergeCell ref="BA35:BA36"/>
    <mergeCell ref="BA37:BA38"/>
    <mergeCell ref="A39:A40"/>
    <mergeCell ref="BA39:BA40"/>
    <mergeCell ref="BA29:BA30"/>
    <mergeCell ref="A31:A32"/>
    <mergeCell ref="BA31:BA32"/>
    <mergeCell ref="A33:A34"/>
    <mergeCell ref="BA33:BA34"/>
    <mergeCell ref="C14:G14"/>
    <mergeCell ref="M14:Q14"/>
    <mergeCell ref="A16:A17"/>
    <mergeCell ref="A18:A21"/>
    <mergeCell ref="A22:A23"/>
    <mergeCell ref="A24:A26"/>
    <mergeCell ref="H14:L14"/>
    <mergeCell ref="A47:A49"/>
    <mergeCell ref="A45:A46"/>
    <mergeCell ref="C27:G27"/>
    <mergeCell ref="H27:L27"/>
    <mergeCell ref="M27:Q27"/>
    <mergeCell ref="A29:A30"/>
    <mergeCell ref="A35:A36"/>
    <mergeCell ref="A37:A38"/>
    <mergeCell ref="A41:A42"/>
    <mergeCell ref="A43:A44"/>
    <mergeCell ref="M56:Q56"/>
    <mergeCell ref="A108:B108"/>
    <mergeCell ref="C120:G120"/>
    <mergeCell ref="A135:A139"/>
    <mergeCell ref="M120:Q120"/>
    <mergeCell ref="A122:A123"/>
    <mergeCell ref="A124:A127"/>
    <mergeCell ref="A128:A129"/>
    <mergeCell ref="A130:A132"/>
    <mergeCell ref="H120:L120"/>
    <mergeCell ref="C133:G133"/>
    <mergeCell ref="H133:L133"/>
    <mergeCell ref="M133:Q133"/>
    <mergeCell ref="A1025:C1025"/>
    <mergeCell ref="A1026:B1026"/>
    <mergeCell ref="A1031:A1033"/>
    <mergeCell ref="A1034:C1034"/>
    <mergeCell ref="A222:A224"/>
    <mergeCell ref="A225:A229"/>
    <mergeCell ref="A151:A152"/>
    <mergeCell ref="A58:A74"/>
    <mergeCell ref="H56:L56"/>
    <mergeCell ref="A148:A150"/>
    <mergeCell ref="M220:Q220"/>
    <mergeCell ref="C399:F399"/>
    <mergeCell ref="H399:K399"/>
    <mergeCell ref="M399:P399"/>
    <mergeCell ref="B402:B445"/>
    <mergeCell ref="A208:B208"/>
    <mergeCell ref="A153:A167"/>
    <mergeCell ref="C220:G220"/>
    <mergeCell ref="H220:L220"/>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180975</xdr:rowOff>
                  </from>
                  <to>
                    <xdr:col>1</xdr:col>
                    <xdr:colOff>1704975</xdr:colOff>
                    <xdr:row>400</xdr:row>
                    <xdr:rowOff>180975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3A4A-7E60-4EC3-8278-6964D5CEAF86}">
  <sheetPr codeName="Feuil8"/>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8" width="12.5703125" style="391" customWidth="true"/>
    <col min="29"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Haiti</v>
      </c>
      <c r="B2" s="226"/>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2017</v>
      </c>
      <c r="B3" s="228"/>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DHS17</v>
      </c>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48" t="str">
        <f>B1028</f>
        <v/>
      </c>
      <c r="B10" s="649"/>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48" t="str">
        <f>B1027</f>
        <v/>
      </c>
      <c r="B11" s="650"/>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51"/>
      <c r="B12" s="649"/>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52"/>
      <c r="B13" s="653"/>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135" customFormat="true" ht="15" customHeight="true" x14ac:dyDescent="0.2">
      <c r="A14" s="115" t="s">
        <v>95</v>
      </c>
      <c r="B14" s="208"/>
      <c r="C14" s="2489" t="s">
        <v>114</v>
      </c>
      <c r="D14" s="2490"/>
      <c r="E14" s="2490"/>
      <c r="F14" s="2490"/>
      <c r="G14" s="2491"/>
      <c r="H14" s="2759" t="s">
        <v>38</v>
      </c>
      <c r="I14" s="2760"/>
      <c r="J14" s="2760"/>
      <c r="K14" s="2760"/>
      <c r="L14" s="2761"/>
      <c r="M14" s="2730" t="s">
        <v>37</v>
      </c>
      <c r="N14" s="2731"/>
      <c r="O14" s="2731"/>
      <c r="P14" s="2731"/>
      <c r="Q14" s="2732"/>
      <c r="R14" s="2222" t="s">
        <v>137</v>
      </c>
      <c r="S14" s="2228"/>
      <c r="T14" s="2228"/>
      <c r="U14" s="2228"/>
      <c r="V14" s="2228"/>
      <c r="W14" s="2228"/>
      <c r="X14" s="2228"/>
      <c r="Y14" s="2228"/>
      <c r="Z14" s="2228"/>
      <c r="AA14" s="2228"/>
      <c r="AB14" s="2229"/>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46"/>
      <c r="BA14" s="217" t="s">
        <v>128</v>
      </c>
      <c r="BB14" s="115" t="s">
        <v>95</v>
      </c>
      <c r="BC14" s="2479" t="s">
        <v>114</v>
      </c>
      <c r="BD14" s="2480"/>
      <c r="BE14" s="2480"/>
      <c r="BF14" s="2480"/>
      <c r="BG14" s="2481"/>
      <c r="BH14" s="2482" t="s">
        <v>38</v>
      </c>
      <c r="BI14" s="2480"/>
      <c r="BJ14" s="2480"/>
      <c r="BK14" s="2480"/>
      <c r="BL14" s="2481"/>
      <c r="BM14" s="2482" t="s">
        <v>37</v>
      </c>
      <c r="BN14" s="2480"/>
      <c r="BO14" s="2480"/>
      <c r="BP14" s="2480"/>
      <c r="BQ14" s="2492"/>
      <c r="BR14" s="2022" t="s">
        <v>137</v>
      </c>
      <c r="BS14" s="2023"/>
      <c r="BT14" s="2023"/>
      <c r="BU14" s="2023"/>
      <c r="BV14" s="2023"/>
      <c r="BW14" s="2023"/>
      <c r="BX14" s="2023"/>
      <c r="BY14" s="2024"/>
      <c r="BZ14" s="313"/>
      <c r="CA14" s="313"/>
      <c r="CB14" s="313"/>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135" customFormat="true" ht="24" x14ac:dyDescent="0.2">
      <c r="A15" s="182" t="s">
        <v>87</v>
      </c>
      <c r="B15" s="242"/>
      <c r="C15" s="269" t="s">
        <v>0</v>
      </c>
      <c r="D15" s="270" t="s">
        <v>1</v>
      </c>
      <c r="E15" s="270" t="s">
        <v>2</v>
      </c>
      <c r="F15" s="270" t="s">
        <v>3</v>
      </c>
      <c r="G15" s="271" t="s">
        <v>4</v>
      </c>
      <c r="H15" s="1795" t="s">
        <v>0</v>
      </c>
      <c r="I15" s="1755" t="s">
        <v>1</v>
      </c>
      <c r="J15" s="1755" t="s">
        <v>2</v>
      </c>
      <c r="K15" s="1755" t="s">
        <v>3</v>
      </c>
      <c r="L15" s="1756" t="s">
        <v>4</v>
      </c>
      <c r="M15" s="1785" t="s">
        <v>0</v>
      </c>
      <c r="N15" s="1755" t="s">
        <v>1</v>
      </c>
      <c r="O15" s="1755" t="s">
        <v>2</v>
      </c>
      <c r="P15" s="1755" t="s">
        <v>3</v>
      </c>
      <c r="Q15" s="1805" t="s">
        <v>4</v>
      </c>
      <c r="R15" s="1795" t="s">
        <v>380</v>
      </c>
      <c r="S15" s="1755" t="s">
        <v>332</v>
      </c>
      <c r="T15" s="1755" t="s">
        <v>334</v>
      </c>
      <c r="U15" s="1755" t="s">
        <v>335</v>
      </c>
      <c r="V15" s="1755" t="s">
        <v>336</v>
      </c>
      <c r="W15" s="1755" t="s">
        <v>337</v>
      </c>
      <c r="X15" s="1755" t="s">
        <v>338</v>
      </c>
      <c r="Y15" s="1755" t="s">
        <v>339</v>
      </c>
      <c r="Z15" s="1755" t="s">
        <v>381</v>
      </c>
      <c r="AA15" s="1755" t="s">
        <v>340</v>
      </c>
      <c r="AB15" s="1757" t="s">
        <v>341</v>
      </c>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46"/>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380</v>
      </c>
      <c r="BS15" s="166" t="s">
        <v>332</v>
      </c>
      <c r="BT15" s="166" t="s">
        <v>334</v>
      </c>
      <c r="BU15" s="166" t="s">
        <v>335</v>
      </c>
      <c r="BV15" s="166" t="s">
        <v>336</v>
      </c>
      <c r="BW15" s="166" t="s">
        <v>337</v>
      </c>
      <c r="BX15" s="166" t="s">
        <v>338</v>
      </c>
      <c r="BY15" s="167" t="s">
        <v>339</v>
      </c>
      <c r="BZ15" s="167" t="s">
        <v>381</v>
      </c>
      <c r="CA15" s="167" t="s">
        <v>340</v>
      </c>
      <c r="CB15" s="167" t="s">
        <v>341</v>
      </c>
      <c r="CC15" s="2097"/>
      <c r="CD15" s="2097"/>
      <c r="CE15" s="2097"/>
      <c r="CF15" s="2097"/>
      <c r="CG15" s="2097"/>
      <c r="CH15" s="2097"/>
      <c r="CI15" s="2097"/>
      <c r="CJ15" s="2097"/>
      <c r="CK15" s="2097"/>
      <c r="CL15" s="2097"/>
      <c r="CM15" s="2097"/>
      <c r="CN15" s="2097"/>
      <c r="CO15" s="2097"/>
      <c r="CP15" s="2097"/>
      <c r="CQ15" s="2097"/>
      <c r="CR15" s="2097"/>
      <c r="CS15" s="2097"/>
      <c r="CT15" s="2097"/>
      <c r="CU15" s="2097"/>
      <c r="CV15" s="2097"/>
      <c r="CW15" s="2097"/>
      <c r="CX15" s="2097"/>
      <c r="CY15" s="2097"/>
      <c r="CZ15" s="2097"/>
    </row>
    <row r="16" s="135" customFormat="true" ht="15" customHeight="true" x14ac:dyDescent="0.2">
      <c r="A16" s="2733" t="s">
        <v>13</v>
      </c>
      <c r="B16" s="1977" t="s">
        <v>14</v>
      </c>
      <c r="C16" s="1828">
        <v>41.656008980853613</v>
      </c>
      <c r="D16" s="1829">
        <v>59.649262692943083</v>
      </c>
      <c r="E16" s="1829">
        <v>79.679226176705896</v>
      </c>
      <c r="F16" s="1829">
        <v>95.195641146861348</v>
      </c>
      <c r="G16" s="1830">
        <v>98.561867642572409</v>
      </c>
      <c r="H16" s="1831">
        <v>92.476655933282046</v>
      </c>
      <c r="I16" s="1829">
        <v>97.180370830546508</v>
      </c>
      <c r="J16" s="1829">
        <v>98.502233146274406</v>
      </c>
      <c r="K16" s="1829">
        <v>99.426823824478276</v>
      </c>
      <c r="L16" s="1832">
        <v>99.484216385708066</v>
      </c>
      <c r="M16" s="1833">
        <v>38.80963143446391</v>
      </c>
      <c r="N16" s="1829">
        <v>47.8874347579832</v>
      </c>
      <c r="O16" s="1829">
        <v>56.295968310518973</v>
      </c>
      <c r="P16" s="1829">
        <v>69.642618253534167</v>
      </c>
      <c r="Q16" s="1830">
        <v>89.331963389547127</v>
      </c>
      <c r="R16" s="1831">
        <v>99.134838711728094</v>
      </c>
      <c r="S16" s="1829">
        <v>62.21225830670312</v>
      </c>
      <c r="T16" s="1829">
        <v>62.31640883945515</v>
      </c>
      <c r="U16" s="1829">
        <v>52.859407751155885</v>
      </c>
      <c r="V16" s="1829">
        <v>76.468005750338961</v>
      </c>
      <c r="W16" s="1829">
        <v>73.645502897029658</v>
      </c>
      <c r="X16" s="1829">
        <v>79.26279454563047</v>
      </c>
      <c r="Y16" s="1829">
        <v>67.33453420538001</v>
      </c>
      <c r="Z16" s="1829">
        <v>71.604785655333018</v>
      </c>
      <c r="AA16" s="1829">
        <v>72.032394224573494</v>
      </c>
      <c r="AB16" s="2240">
        <v>74.125161639343091</v>
      </c>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46"/>
      <c r="BA16" s="2493" t="s">
        <v>13</v>
      </c>
      <c r="BB16" s="147" t="s">
        <v>14</v>
      </c>
      <c r="BC16" s="1168" t="s">
        <v>35</v>
      </c>
      <c r="BD16" s="1188" t="s">
        <v>35</v>
      </c>
      <c r="BE16" s="1188" t="s">
        <v>35</v>
      </c>
      <c r="BF16" s="1188" t="s">
        <v>35</v>
      </c>
      <c r="BG16" s="1209" t="s">
        <v>35</v>
      </c>
      <c r="BH16" s="1230" t="s">
        <v>35</v>
      </c>
      <c r="BI16" s="1188" t="s">
        <v>35</v>
      </c>
      <c r="BJ16" s="1188" t="s">
        <v>35</v>
      </c>
      <c r="BK16" s="1188" t="s">
        <v>35</v>
      </c>
      <c r="BL16" s="1209" t="s">
        <v>35</v>
      </c>
      <c r="BM16" s="1230" t="s">
        <v>35</v>
      </c>
      <c r="BN16" s="1188" t="s">
        <v>35</v>
      </c>
      <c r="BO16" s="1188" t="s">
        <v>35</v>
      </c>
      <c r="BP16" s="1188" t="s">
        <v>35</v>
      </c>
      <c r="BQ16" s="1209" t="s">
        <v>35</v>
      </c>
      <c r="BR16" s="1230" t="s">
        <v>35</v>
      </c>
      <c r="BS16" s="1188" t="s">
        <v>35</v>
      </c>
      <c r="BT16" s="1188" t="s">
        <v>35</v>
      </c>
      <c r="BU16" s="1188" t="s">
        <v>35</v>
      </c>
      <c r="BV16" s="1188" t="s">
        <v>35</v>
      </c>
      <c r="BW16" s="1188" t="s">
        <v>35</v>
      </c>
      <c r="BX16" s="1188" t="s">
        <v>35</v>
      </c>
      <c r="BY16" s="1250" t="s">
        <v>35</v>
      </c>
      <c r="BZ16" s="1250" t="s">
        <v>35</v>
      </c>
      <c r="CA16" s="1250" t="s">
        <v>35</v>
      </c>
      <c r="CB16" s="1250" t="s">
        <v>35</v>
      </c>
      <c r="CC16" s="2098"/>
      <c r="CD16" s="2098"/>
      <c r="CE16" s="2098"/>
      <c r="CF16" s="2098"/>
      <c r="CG16" s="2098"/>
      <c r="CH16" s="2098"/>
      <c r="CI16" s="2098"/>
      <c r="CJ16" s="2098"/>
      <c r="CK16" s="2098"/>
      <c r="CL16" s="2098"/>
      <c r="CM16" s="2098"/>
      <c r="CN16" s="2098"/>
      <c r="CO16" s="2098"/>
      <c r="CP16" s="2098"/>
      <c r="CQ16" s="2098"/>
      <c r="CR16" s="2098"/>
      <c r="CS16" s="2098"/>
      <c r="CT16" s="2098"/>
      <c r="CU16" s="2098"/>
      <c r="CV16" s="2098"/>
      <c r="CW16" s="2098"/>
      <c r="CX16" s="2098"/>
      <c r="CY16" s="2098"/>
      <c r="CZ16" s="2098"/>
    </row>
    <row r="17" s="135" customFormat="true" ht="15" customHeight="true" x14ac:dyDescent="0.2">
      <c r="A17" s="2734"/>
      <c r="B17" s="1978" t="s">
        <v>51</v>
      </c>
      <c r="C17" s="1834">
        <v>58.343991019147133</v>
      </c>
      <c r="D17" s="1835">
        <v>40.350737307056846</v>
      </c>
      <c r="E17" s="1835">
        <v>20.320773823294076</v>
      </c>
      <c r="F17" s="1835">
        <v>4.8043588531386661</v>
      </c>
      <c r="G17" s="1836">
        <v>1.4381323574276572</v>
      </c>
      <c r="H17" s="1837">
        <v>7.5233440667182379</v>
      </c>
      <c r="I17" s="1835">
        <v>2.8196291694534703</v>
      </c>
      <c r="J17" s="1835">
        <v>1.4977668537255764</v>
      </c>
      <c r="K17" s="1835">
        <v>0.57317617552171185</v>
      </c>
      <c r="L17" s="1838">
        <v>0.51578361429194797</v>
      </c>
      <c r="M17" s="1839">
        <v>61.19036856553619</v>
      </c>
      <c r="N17" s="1835">
        <v>52.112565242017162</v>
      </c>
      <c r="O17" s="1835">
        <v>43.704031689481219</v>
      </c>
      <c r="P17" s="1835">
        <v>30.357381746466146</v>
      </c>
      <c r="Q17" s="1836">
        <v>10.668036610452926</v>
      </c>
      <c r="R17" s="1837">
        <v>0.8651612882719053</v>
      </c>
      <c r="S17" s="1835">
        <v>37.787741693297065</v>
      </c>
      <c r="T17" s="1835">
        <v>37.683591160544857</v>
      </c>
      <c r="U17" s="1835">
        <v>47.140592248844207</v>
      </c>
      <c r="V17" s="1835">
        <v>23.531994249661061</v>
      </c>
      <c r="W17" s="1835">
        <v>26.354497102970114</v>
      </c>
      <c r="X17" s="1835">
        <v>20.737205454369462</v>
      </c>
      <c r="Y17" s="1835">
        <v>32.665465794620054</v>
      </c>
      <c r="Z17" s="1835">
        <v>28.395214344667323</v>
      </c>
      <c r="AA17" s="1835">
        <v>27.967605775426481</v>
      </c>
      <c r="AB17" s="2241">
        <v>25.874838360656792</v>
      </c>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46"/>
      <c r="BA17" s="2494"/>
      <c r="BB17" s="148" t="s">
        <v>51</v>
      </c>
      <c r="BC17" s="1169" t="s">
        <v>35</v>
      </c>
      <c r="BD17" s="1189" t="s">
        <v>35</v>
      </c>
      <c r="BE17" s="1189" t="s">
        <v>35</v>
      </c>
      <c r="BF17" s="1189" t="s">
        <v>35</v>
      </c>
      <c r="BG17" s="1210" t="s">
        <v>35</v>
      </c>
      <c r="BH17" s="1231" t="s">
        <v>35</v>
      </c>
      <c r="BI17" s="1189" t="s">
        <v>35</v>
      </c>
      <c r="BJ17" s="1189" t="s">
        <v>35</v>
      </c>
      <c r="BK17" s="1189" t="s">
        <v>35</v>
      </c>
      <c r="BL17" s="1210" t="s">
        <v>35</v>
      </c>
      <c r="BM17" s="1231" t="s">
        <v>35</v>
      </c>
      <c r="BN17" s="1189" t="s">
        <v>35</v>
      </c>
      <c r="BO17" s="1189" t="s">
        <v>35</v>
      </c>
      <c r="BP17" s="1189" t="s">
        <v>35</v>
      </c>
      <c r="BQ17" s="1210" t="s">
        <v>35</v>
      </c>
      <c r="BR17" s="1231" t="s">
        <v>35</v>
      </c>
      <c r="BS17" s="1189" t="s">
        <v>35</v>
      </c>
      <c r="BT17" s="1189" t="s">
        <v>35</v>
      </c>
      <c r="BU17" s="1189" t="s">
        <v>35</v>
      </c>
      <c r="BV17" s="1189" t="s">
        <v>35</v>
      </c>
      <c r="BW17" s="1189" t="s">
        <v>35</v>
      </c>
      <c r="BX17" s="1189" t="s">
        <v>35</v>
      </c>
      <c r="BY17" s="1251" t="s">
        <v>35</v>
      </c>
      <c r="BZ17" s="1251" t="s">
        <v>35</v>
      </c>
      <c r="CA17" s="1251" t="s">
        <v>35</v>
      </c>
      <c r="CB17" s="1251" t="s">
        <v>35</v>
      </c>
      <c r="CC17" s="2099"/>
      <c r="CD17" s="2099"/>
      <c r="CE17" s="2099"/>
      <c r="CF17" s="2099"/>
      <c r="CG17" s="2099"/>
      <c r="CH17" s="2099"/>
      <c r="CI17" s="2099"/>
      <c r="CJ17" s="2099"/>
      <c r="CK17" s="2099"/>
      <c r="CL17" s="2099"/>
      <c r="CM17" s="2099"/>
      <c r="CN17" s="2099"/>
      <c r="CO17" s="2099"/>
      <c r="CP17" s="2099"/>
      <c r="CQ17" s="2099"/>
      <c r="CR17" s="2099"/>
      <c r="CS17" s="2099"/>
      <c r="CT17" s="2099"/>
      <c r="CU17" s="2099"/>
      <c r="CV17" s="2099"/>
      <c r="CW17" s="2099"/>
      <c r="CX17" s="2099"/>
      <c r="CY17" s="2099"/>
      <c r="CZ17" s="2099"/>
    </row>
    <row r="18" s="135" customFormat="true" ht="15" customHeight="true" x14ac:dyDescent="0.2">
      <c r="A18" s="2734" t="s">
        <v>60</v>
      </c>
      <c r="B18" s="1978" t="s">
        <v>15</v>
      </c>
      <c r="C18" s="1360">
        <f>C16*C23/100</f>
        <v>28.219752851508428</v>
      </c>
      <c r="D18" s="1361">
        <f>D16*D23/100</f>
        <v>41.481498500447998</v>
      </c>
      <c r="E18" s="1361">
        <f t="shared" ref="E18:AB18" si="0">E16*E23/100</f>
        <v>67.520447201920987</v>
      </c>
      <c r="F18" s="1361">
        <f t="shared" si="0"/>
        <v>88.997634076654563</v>
      </c>
      <c r="G18" s="1362">
        <f t="shared" si="0"/>
        <v>95.189064885150941</v>
      </c>
      <c r="H18" s="1363">
        <f t="shared" si="0"/>
        <v>79.154592858776056</v>
      </c>
      <c r="I18" s="1361">
        <f t="shared" si="0"/>
        <v>89.643541857600539</v>
      </c>
      <c r="J18" s="1361">
        <f t="shared" si="0"/>
        <v>93.759845015021313</v>
      </c>
      <c r="K18" s="1361">
        <f t="shared" si="0"/>
        <v>97.407854078539501</v>
      </c>
      <c r="L18" s="1364">
        <f t="shared" si="0"/>
        <v>97.335098822439363</v>
      </c>
      <c r="M18" s="1360">
        <f t="shared" si="0"/>
        <v>26.081635531635726</v>
      </c>
      <c r="N18" s="1361">
        <f t="shared" si="0"/>
        <v>31.110215720423263</v>
      </c>
      <c r="O18" s="1361">
        <f t="shared" si="0"/>
        <v>39.031552230852022</v>
      </c>
      <c r="P18" s="1361">
        <f t="shared" si="0"/>
        <v>57.057080390377259</v>
      </c>
      <c r="Q18" s="1362">
        <f t="shared" si="0"/>
        <v>80.079190306308803</v>
      </c>
      <c r="R18" s="1363">
        <f t="shared" si="0"/>
        <v>92.438180482769241</v>
      </c>
      <c r="S18" s="1361">
        <f t="shared" si="0"/>
        <v>55.045244718242628</v>
      </c>
      <c r="T18" s="1361">
        <f t="shared" si="0"/>
        <v>52.008939389492895</v>
      </c>
      <c r="U18" s="1361">
        <f t="shared" si="0"/>
        <v>42.317664213778997</v>
      </c>
      <c r="V18" s="1361">
        <f t="shared" si="0"/>
        <v>66.861687845640375</v>
      </c>
      <c r="W18" s="1361">
        <f t="shared" si="0"/>
        <v>64.140757261311094</v>
      </c>
      <c r="X18" s="1361">
        <f t="shared" si="0"/>
        <v>73.530868864124997</v>
      </c>
      <c r="Y18" s="1361">
        <f t="shared" si="0"/>
        <v>51.532769451881229</v>
      </c>
      <c r="Z18" s="1361">
        <f t="shared" si="0"/>
        <v>57.923095907279475</v>
      </c>
      <c r="AA18" s="1361">
        <f t="shared" si="0"/>
        <v>58.241626496446017</v>
      </c>
      <c r="AB18" s="1364">
        <f t="shared" si="0"/>
        <v>51.198324605578193</v>
      </c>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46"/>
      <c r="BA18" s="2494" t="s">
        <v>60</v>
      </c>
      <c r="BB18" s="148" t="s">
        <v>15</v>
      </c>
      <c r="BC18" s="1169" t="s">
        <v>35</v>
      </c>
      <c r="BD18" s="1189" t="s">
        <v>35</v>
      </c>
      <c r="BE18" s="1189" t="s">
        <v>35</v>
      </c>
      <c r="BF18" s="1189" t="s">
        <v>35</v>
      </c>
      <c r="BG18" s="1210" t="s">
        <v>35</v>
      </c>
      <c r="BH18" s="1231" t="s">
        <v>35</v>
      </c>
      <c r="BI18" s="1189" t="s">
        <v>35</v>
      </c>
      <c r="BJ18" s="1189" t="s">
        <v>35</v>
      </c>
      <c r="BK18" s="1189" t="s">
        <v>35</v>
      </c>
      <c r="BL18" s="1210" t="s">
        <v>35</v>
      </c>
      <c r="BM18" s="1231" t="s">
        <v>35</v>
      </c>
      <c r="BN18" s="1189" t="s">
        <v>35</v>
      </c>
      <c r="BO18" s="1189" t="s">
        <v>35</v>
      </c>
      <c r="BP18" s="1189" t="s">
        <v>35</v>
      </c>
      <c r="BQ18" s="1210" t="s">
        <v>35</v>
      </c>
      <c r="BR18" s="1231" t="s">
        <v>35</v>
      </c>
      <c r="BS18" s="1189" t="s">
        <v>35</v>
      </c>
      <c r="BT18" s="1189" t="s">
        <v>35</v>
      </c>
      <c r="BU18" s="1189" t="s">
        <v>35</v>
      </c>
      <c r="BV18" s="1189" t="s">
        <v>35</v>
      </c>
      <c r="BW18" s="1189" t="s">
        <v>35</v>
      </c>
      <c r="BX18" s="1189" t="s">
        <v>35</v>
      </c>
      <c r="BY18" s="1251" t="s">
        <v>35</v>
      </c>
      <c r="BZ18" s="1251" t="s">
        <v>35</v>
      </c>
      <c r="CA18" s="1251" t="s">
        <v>35</v>
      </c>
      <c r="CB18" s="1251" t="s">
        <v>35</v>
      </c>
      <c r="CC18" s="2099"/>
      <c r="CD18" s="2099"/>
      <c r="CE18" s="2099"/>
      <c r="CF18" s="2099"/>
      <c r="CG18" s="2099"/>
      <c r="CH18" s="2099"/>
      <c r="CI18" s="2099"/>
      <c r="CJ18" s="2099"/>
      <c r="CK18" s="2099"/>
      <c r="CL18" s="2099"/>
      <c r="CM18" s="2099"/>
      <c r="CN18" s="2099"/>
      <c r="CO18" s="2099"/>
      <c r="CP18" s="2099"/>
      <c r="CQ18" s="2099"/>
      <c r="CR18" s="2099"/>
      <c r="CS18" s="2099"/>
      <c r="CT18" s="2099"/>
      <c r="CU18" s="2099"/>
      <c r="CV18" s="2099"/>
      <c r="CW18" s="2099"/>
      <c r="CX18" s="2099"/>
      <c r="CY18" s="2099"/>
      <c r="CZ18" s="2099"/>
    </row>
    <row r="19" s="135" customFormat="true" ht="15" customHeight="true" x14ac:dyDescent="0.2">
      <c r="A19" s="2734"/>
      <c r="B19" s="1978" t="s">
        <v>16</v>
      </c>
      <c r="C19" s="1360">
        <f>C16*C22/100</f>
        <v>13.436256129345185</v>
      </c>
      <c r="D19" s="1361">
        <f>D16*D22/100</f>
        <v>18.167764192495135</v>
      </c>
      <c r="E19" s="1361">
        <f t="shared" ref="E19:AB19" si="1">E16*E22/100</f>
        <v>12.158778974784759</v>
      </c>
      <c r="F19" s="1361">
        <f t="shared" si="1"/>
        <v>6.1980070702068781</v>
      </c>
      <c r="G19" s="1362">
        <f t="shared" si="1"/>
        <v>3.3728027574214865</v>
      </c>
      <c r="H19" s="1363">
        <f t="shared" si="1"/>
        <v>13.322063074506131</v>
      </c>
      <c r="I19" s="1361">
        <f t="shared" si="1"/>
        <v>7.5368289729460374</v>
      </c>
      <c r="J19" s="1361">
        <f t="shared" si="1"/>
        <v>4.7423881312531249</v>
      </c>
      <c r="K19" s="1361">
        <f t="shared" si="1"/>
        <v>2.0189697459387506</v>
      </c>
      <c r="L19" s="1364">
        <f t="shared" si="1"/>
        <v>2.1491175632687267</v>
      </c>
      <c r="M19" s="1360">
        <f t="shared" si="1"/>
        <v>12.727995902828143</v>
      </c>
      <c r="N19" s="1361">
        <f t="shared" si="1"/>
        <v>16.777219037559895</v>
      </c>
      <c r="O19" s="1361">
        <f t="shared" si="1"/>
        <v>17.264416079667004</v>
      </c>
      <c r="P19" s="1361">
        <f t="shared" si="1"/>
        <v>12.585537863156812</v>
      </c>
      <c r="Q19" s="1362">
        <f t="shared" si="1"/>
        <v>9.2527730832384414</v>
      </c>
      <c r="R19" s="1363">
        <f t="shared" si="1"/>
        <v>6.6966582289587269</v>
      </c>
      <c r="S19" s="1361">
        <f t="shared" si="1"/>
        <v>7.1670135884604544</v>
      </c>
      <c r="T19" s="1361">
        <f t="shared" si="1"/>
        <v>10.307469449962179</v>
      </c>
      <c r="U19" s="1361">
        <f t="shared" si="1"/>
        <v>10.541743537376869</v>
      </c>
      <c r="V19" s="1361">
        <f t="shared" si="1"/>
        <v>9.6063179046985905</v>
      </c>
      <c r="W19" s="1361">
        <f t="shared" si="1"/>
        <v>9.5047456357185531</v>
      </c>
      <c r="X19" s="1361">
        <f t="shared" si="1"/>
        <v>5.7319256815054453</v>
      </c>
      <c r="Y19" s="1361">
        <f t="shared" si="1"/>
        <v>15.801764753498754</v>
      </c>
      <c r="Z19" s="1361">
        <f t="shared" si="1"/>
        <v>13.681689748053715</v>
      </c>
      <c r="AA19" s="1361">
        <f t="shared" si="1"/>
        <v>13.790767728127507</v>
      </c>
      <c r="AB19" s="1364">
        <f t="shared" si="1"/>
        <v>22.926837033765029</v>
      </c>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46"/>
      <c r="BA19" s="2494"/>
      <c r="BB19" s="148" t="s">
        <v>16</v>
      </c>
      <c r="BC19" s="1169" t="s">
        <v>35</v>
      </c>
      <c r="BD19" s="1189" t="s">
        <v>35</v>
      </c>
      <c r="BE19" s="1189" t="s">
        <v>35</v>
      </c>
      <c r="BF19" s="1189" t="s">
        <v>35</v>
      </c>
      <c r="BG19" s="1210" t="s">
        <v>35</v>
      </c>
      <c r="BH19" s="1231" t="s">
        <v>35</v>
      </c>
      <c r="BI19" s="1189" t="s">
        <v>35</v>
      </c>
      <c r="BJ19" s="1189" t="s">
        <v>35</v>
      </c>
      <c r="BK19" s="1189" t="s">
        <v>35</v>
      </c>
      <c r="BL19" s="1210" t="s">
        <v>35</v>
      </c>
      <c r="BM19" s="1231" t="s">
        <v>35</v>
      </c>
      <c r="BN19" s="1189" t="s">
        <v>35</v>
      </c>
      <c r="BO19" s="1189" t="s">
        <v>35</v>
      </c>
      <c r="BP19" s="1189" t="s">
        <v>35</v>
      </c>
      <c r="BQ19" s="1210" t="s">
        <v>35</v>
      </c>
      <c r="BR19" s="1231" t="s">
        <v>35</v>
      </c>
      <c r="BS19" s="1189" t="s">
        <v>35</v>
      </c>
      <c r="BT19" s="1189" t="s">
        <v>35</v>
      </c>
      <c r="BU19" s="1189" t="s">
        <v>35</v>
      </c>
      <c r="BV19" s="1189" t="s">
        <v>35</v>
      </c>
      <c r="BW19" s="1189" t="s">
        <v>35</v>
      </c>
      <c r="BX19" s="1189" t="s">
        <v>35</v>
      </c>
      <c r="BY19" s="1251" t="s">
        <v>35</v>
      </c>
      <c r="BZ19" s="1251" t="s">
        <v>35</v>
      </c>
      <c r="CA19" s="1251" t="s">
        <v>35</v>
      </c>
      <c r="CB19" s="1251" t="s">
        <v>35</v>
      </c>
      <c r="CC19" s="2099"/>
      <c r="CD19" s="2099"/>
      <c r="CE19" s="2099"/>
      <c r="CF19" s="2099"/>
      <c r="CG19" s="2099"/>
      <c r="CH19" s="2099"/>
      <c r="CI19" s="2099"/>
      <c r="CJ19" s="2099"/>
      <c r="CK19" s="2099"/>
      <c r="CL19" s="2099"/>
      <c r="CM19" s="2099"/>
      <c r="CN19" s="2099"/>
      <c r="CO19" s="2099"/>
      <c r="CP19" s="2099"/>
      <c r="CQ19" s="2099"/>
      <c r="CR19" s="2099"/>
      <c r="CS19" s="2099"/>
      <c r="CT19" s="2099"/>
      <c r="CU19" s="2099"/>
      <c r="CV19" s="2099"/>
      <c r="CW19" s="2099"/>
      <c r="CX19" s="2099"/>
      <c r="CY19" s="2099"/>
      <c r="CZ19" s="2099"/>
    </row>
    <row r="20" s="135" customFormat="true" ht="15" customHeight="true" x14ac:dyDescent="0.2">
      <c r="A20" s="2734"/>
      <c r="B20" s="1978" t="s">
        <v>22</v>
      </c>
      <c r="C20" s="1360">
        <f>100-C18-C19-C21</f>
        <v>55.164635148772028</v>
      </c>
      <c r="D20" s="1361">
        <f>100-D18-D19-D21</f>
        <v>37.729536687467679</v>
      </c>
      <c r="E20" s="1361">
        <f t="shared" ref="E20:AB20" si="2">100-E18-E19-E21</f>
        <v>19.67688743252485</v>
      </c>
      <c r="F20" s="1361">
        <f t="shared" si="2"/>
        <v>4.5014414967597087</v>
      </c>
      <c r="G20" s="1362">
        <f t="shared" si="2"/>
        <v>1.3770303914893829</v>
      </c>
      <c r="H20" s="1363">
        <f t="shared" si="2"/>
        <v>7.1671235162215403</v>
      </c>
      <c r="I20" s="1361">
        <f t="shared" si="2"/>
        <v>2.6975010885204611</v>
      </c>
      <c r="J20" s="1361">
        <f t="shared" si="2"/>
        <v>1.4977668537255626</v>
      </c>
      <c r="K20" s="1361">
        <f t="shared" si="2"/>
        <v>0.41762974193189084</v>
      </c>
      <c r="L20" s="1364">
        <f t="shared" si="2"/>
        <v>0.51578361429191011</v>
      </c>
      <c r="M20" s="1360">
        <f t="shared" si="2"/>
        <v>58.148540357443608</v>
      </c>
      <c r="N20" s="1361">
        <f t="shared" si="2"/>
        <v>48.534215952712152</v>
      </c>
      <c r="O20" s="1361">
        <f t="shared" si="2"/>
        <v>41.153392983023217</v>
      </c>
      <c r="P20" s="1361">
        <f t="shared" si="2"/>
        <v>29.238090718454636</v>
      </c>
      <c r="Q20" s="1362">
        <f t="shared" si="2"/>
        <v>10.147021819070797</v>
      </c>
      <c r="R20" s="1363">
        <f t="shared" si="2"/>
        <v>0.86516128827203254</v>
      </c>
      <c r="S20" s="1361">
        <f t="shared" si="2"/>
        <v>33.804106443629308</v>
      </c>
      <c r="T20" s="1361">
        <f t="shared" si="2"/>
        <v>35.472287471511848</v>
      </c>
      <c r="U20" s="1361">
        <f t="shared" si="2"/>
        <v>45.090040135886113</v>
      </c>
      <c r="V20" s="1361">
        <f t="shared" si="2"/>
        <v>21.402966768593881</v>
      </c>
      <c r="W20" s="1361">
        <f t="shared" si="2"/>
        <v>26.088355941445794</v>
      </c>
      <c r="X20" s="1361">
        <f t="shared" si="2"/>
        <v>19.468233815980476</v>
      </c>
      <c r="Y20" s="1361">
        <f t="shared" si="2"/>
        <v>29.998193002312966</v>
      </c>
      <c r="Z20" s="1361">
        <f t="shared" si="2"/>
        <v>28.108160407784695</v>
      </c>
      <c r="AA20" s="1361">
        <f t="shared" si="2"/>
        <v>26.521491154636042</v>
      </c>
      <c r="AB20" s="1364">
        <f t="shared" si="2"/>
        <v>24.690829603005945</v>
      </c>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46"/>
      <c r="BA20" s="2494"/>
      <c r="BB20" s="148" t="s">
        <v>22</v>
      </c>
      <c r="BC20" s="1169" t="s">
        <v>35</v>
      </c>
      <c r="BD20" s="1189" t="s">
        <v>35</v>
      </c>
      <c r="BE20" s="1189" t="s">
        <v>35</v>
      </c>
      <c r="BF20" s="1189" t="s">
        <v>35</v>
      </c>
      <c r="BG20" s="1210" t="s">
        <v>35</v>
      </c>
      <c r="BH20" s="1231" t="s">
        <v>35</v>
      </c>
      <c r="BI20" s="1189" t="s">
        <v>35</v>
      </c>
      <c r="BJ20" s="1189" t="s">
        <v>35</v>
      </c>
      <c r="BK20" s="1189" t="s">
        <v>35</v>
      </c>
      <c r="BL20" s="1210" t="s">
        <v>35</v>
      </c>
      <c r="BM20" s="1231" t="s">
        <v>35</v>
      </c>
      <c r="BN20" s="1189" t="s">
        <v>35</v>
      </c>
      <c r="BO20" s="1189" t="s">
        <v>35</v>
      </c>
      <c r="BP20" s="1189" t="s">
        <v>35</v>
      </c>
      <c r="BQ20" s="1210" t="s">
        <v>35</v>
      </c>
      <c r="BR20" s="1231" t="s">
        <v>35</v>
      </c>
      <c r="BS20" s="1189" t="s">
        <v>35</v>
      </c>
      <c r="BT20" s="1189" t="s">
        <v>35</v>
      </c>
      <c r="BU20" s="1189" t="s">
        <v>35</v>
      </c>
      <c r="BV20" s="1189" t="s">
        <v>35</v>
      </c>
      <c r="BW20" s="1189" t="s">
        <v>35</v>
      </c>
      <c r="BX20" s="1189" t="s">
        <v>35</v>
      </c>
      <c r="BY20" s="1251" t="s">
        <v>35</v>
      </c>
      <c r="BZ20" s="1251" t="s">
        <v>35</v>
      </c>
      <c r="CA20" s="1251" t="s">
        <v>35</v>
      </c>
      <c r="CB20" s="1251" t="s">
        <v>35</v>
      </c>
      <c r="CC20" s="2099"/>
      <c r="CD20" s="2099"/>
      <c r="CE20" s="2099"/>
      <c r="CF20" s="2099"/>
      <c r="CG20" s="2099"/>
      <c r="CH20" s="2099"/>
      <c r="CI20" s="2099"/>
      <c r="CJ20" s="2099"/>
      <c r="CK20" s="2099"/>
      <c r="CL20" s="2099"/>
      <c r="CM20" s="2099"/>
      <c r="CN20" s="2099"/>
      <c r="CO20" s="2099"/>
      <c r="CP20" s="2099"/>
      <c r="CQ20" s="2099"/>
      <c r="CR20" s="2099"/>
      <c r="CS20" s="2099"/>
      <c r="CT20" s="2099"/>
      <c r="CU20" s="2099"/>
      <c r="CV20" s="2099"/>
      <c r="CW20" s="2099"/>
      <c r="CX20" s="2099"/>
      <c r="CY20" s="2099"/>
      <c r="CZ20" s="2099"/>
    </row>
    <row r="21" s="135" customFormat="true" ht="15" customHeight="true" x14ac:dyDescent="0.2">
      <c r="A21" s="2734"/>
      <c r="B21" s="1978" t="s">
        <v>17</v>
      </c>
      <c r="C21" s="1834">
        <v>3.1793558703743554</v>
      </c>
      <c r="D21" s="1835">
        <v>2.6212006195891884</v>
      </c>
      <c r="E21" s="1835">
        <v>0.64388639076940291</v>
      </c>
      <c r="F21" s="1835">
        <v>0.30291735637884964</v>
      </c>
      <c r="G21" s="1836">
        <v>6.1101965938189604E-2</v>
      </c>
      <c r="H21" s="1837">
        <v>0.35622055049627283</v>
      </c>
      <c r="I21" s="1835">
        <v>0.12212808093296251</v>
      </c>
      <c r="J21" s="1835">
        <v>0</v>
      </c>
      <c r="K21" s="1835">
        <v>0.15554643358985798</v>
      </c>
      <c r="L21" s="1838">
        <v>0</v>
      </c>
      <c r="M21" s="1839">
        <v>3.041828208092527</v>
      </c>
      <c r="N21" s="1835">
        <v>3.578349289304684</v>
      </c>
      <c r="O21" s="1835">
        <v>2.5506387064577569</v>
      </c>
      <c r="P21" s="1835">
        <v>1.1192910280112924</v>
      </c>
      <c r="Q21" s="1836">
        <v>0.52101479138195805</v>
      </c>
      <c r="R21" s="1837">
        <v>0</v>
      </c>
      <c r="S21" s="1835">
        <v>3.9836352496676075</v>
      </c>
      <c r="T21" s="1835">
        <v>2.2113036890330826</v>
      </c>
      <c r="U21" s="1835">
        <v>2.0505521129580226</v>
      </c>
      <c r="V21" s="1835">
        <v>2.1290274810671521</v>
      </c>
      <c r="W21" s="1835">
        <v>0.26614116152455802</v>
      </c>
      <c r="X21" s="1835">
        <v>1.2689716383890834</v>
      </c>
      <c r="Y21" s="1835">
        <v>2.6672727923070521</v>
      </c>
      <c r="Z21" s="1835">
        <v>0.28705393688211556</v>
      </c>
      <c r="AA21" s="1835">
        <v>1.446114620790435</v>
      </c>
      <c r="AB21" s="2241">
        <v>1.1840087576508316</v>
      </c>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46"/>
      <c r="BA21" s="2494"/>
      <c r="BB21" s="148" t="s">
        <v>17</v>
      </c>
      <c r="BC21" s="1169" t="s">
        <v>35</v>
      </c>
      <c r="BD21" s="1189" t="s">
        <v>35</v>
      </c>
      <c r="BE21" s="1189" t="s">
        <v>35</v>
      </c>
      <c r="BF21" s="1189" t="s">
        <v>35</v>
      </c>
      <c r="BG21" s="1210" t="s">
        <v>35</v>
      </c>
      <c r="BH21" s="1231" t="s">
        <v>35</v>
      </c>
      <c r="BI21" s="1189" t="s">
        <v>35</v>
      </c>
      <c r="BJ21" s="1189" t="s">
        <v>35</v>
      </c>
      <c r="BK21" s="1189" t="s">
        <v>35</v>
      </c>
      <c r="BL21" s="1210" t="s">
        <v>35</v>
      </c>
      <c r="BM21" s="1231" t="s">
        <v>35</v>
      </c>
      <c r="BN21" s="1189" t="s">
        <v>35</v>
      </c>
      <c r="BO21" s="1189" t="s">
        <v>35</v>
      </c>
      <c r="BP21" s="1189" t="s">
        <v>35</v>
      </c>
      <c r="BQ21" s="1210" t="s">
        <v>35</v>
      </c>
      <c r="BR21" s="1231" t="s">
        <v>35</v>
      </c>
      <c r="BS21" s="1189" t="s">
        <v>35</v>
      </c>
      <c r="BT21" s="1189" t="s">
        <v>35</v>
      </c>
      <c r="BU21" s="1189" t="s">
        <v>35</v>
      </c>
      <c r="BV21" s="1189" t="s">
        <v>35</v>
      </c>
      <c r="BW21" s="1189" t="s">
        <v>35</v>
      </c>
      <c r="BX21" s="1189" t="s">
        <v>35</v>
      </c>
      <c r="BY21" s="1251" t="s">
        <v>35</v>
      </c>
      <c r="BZ21" s="1251" t="s">
        <v>35</v>
      </c>
      <c r="CA21" s="1251" t="s">
        <v>35</v>
      </c>
      <c r="CB21" s="1251" t="s">
        <v>35</v>
      </c>
      <c r="CC21" s="2099"/>
      <c r="CD21" s="2099"/>
      <c r="CE21" s="2099"/>
      <c r="CF21" s="2099"/>
      <c r="CG21" s="2099"/>
      <c r="CH21" s="2099"/>
      <c r="CI21" s="2099"/>
      <c r="CJ21" s="2099"/>
      <c r="CK21" s="2099"/>
      <c r="CL21" s="2099"/>
      <c r="CM21" s="2099"/>
      <c r="CN21" s="2099"/>
      <c r="CO21" s="2099"/>
      <c r="CP21" s="2099"/>
      <c r="CQ21" s="2099"/>
      <c r="CR21" s="2099"/>
      <c r="CS21" s="2099"/>
      <c r="CT21" s="2099"/>
      <c r="CU21" s="2099"/>
      <c r="CV21" s="2099"/>
      <c r="CW21" s="2099"/>
      <c r="CX21" s="2099"/>
      <c r="CY21" s="2099"/>
      <c r="CZ21" s="2099"/>
    </row>
    <row r="22" s="135" customFormat="true" ht="15" customHeight="true" x14ac:dyDescent="0.2">
      <c r="A22" s="2734" t="s">
        <v>54</v>
      </c>
      <c r="B22" s="1978" t="s">
        <v>49</v>
      </c>
      <c r="C22" s="1834">
        <v>32.255265105980037</v>
      </c>
      <c r="D22" s="1835">
        <v>30.457650895062123</v>
      </c>
      <c r="E22" s="1835">
        <v>15.259659961832511</v>
      </c>
      <c r="F22" s="1835">
        <v>6.5108097340770206</v>
      </c>
      <c r="G22" s="1836">
        <v>3.4220158749961147</v>
      </c>
      <c r="H22" s="1837">
        <v>14.405865934552642</v>
      </c>
      <c r="I22" s="1835">
        <v>7.7555054673417665</v>
      </c>
      <c r="J22" s="1835">
        <v>4.8144980877852239</v>
      </c>
      <c r="K22" s="1835">
        <v>2.0306087112899331</v>
      </c>
      <c r="L22" s="1838">
        <v>2.160259829495395</v>
      </c>
      <c r="M22" s="1839">
        <v>32.795972114090652</v>
      </c>
      <c r="N22" s="1835">
        <v>35.034699858845549</v>
      </c>
      <c r="O22" s="1835">
        <v>30.667233547595142</v>
      </c>
      <c r="P22" s="1835">
        <v>18.071603536413757</v>
      </c>
      <c r="Q22" s="1836">
        <v>10.357740647533022</v>
      </c>
      <c r="R22" s="1837">
        <v>6.7551007455933672</v>
      </c>
      <c r="S22" s="1835">
        <v>11.520259485080029</v>
      </c>
      <c r="T22" s="1835">
        <v>16.540538265799562</v>
      </c>
      <c r="U22" s="1835">
        <v>19.942984580916633</v>
      </c>
      <c r="V22" s="1835">
        <v>12.562532277959933</v>
      </c>
      <c r="W22" s="1835">
        <v>12.906077441019018</v>
      </c>
      <c r="X22" s="1835">
        <v>7.2315462940253221</v>
      </c>
      <c r="Y22" s="1835">
        <v>23.467548918213495</v>
      </c>
      <c r="Z22" s="1835">
        <v>19.107228131245336</v>
      </c>
      <c r="AA22" s="1835">
        <v>19.145230248952153</v>
      </c>
      <c r="AB22" s="2241">
        <v>30.929898197478263</v>
      </c>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46"/>
      <c r="BA22" s="2494" t="s">
        <v>54</v>
      </c>
      <c r="BB22" s="148" t="s">
        <v>49</v>
      </c>
      <c r="BC22" s="1169" t="s">
        <v>35</v>
      </c>
      <c r="BD22" s="1189" t="s">
        <v>35</v>
      </c>
      <c r="BE22" s="1189" t="s">
        <v>35</v>
      </c>
      <c r="BF22" s="1189" t="s">
        <v>35</v>
      </c>
      <c r="BG22" s="1210" t="s">
        <v>35</v>
      </c>
      <c r="BH22" s="1231" t="s">
        <v>35</v>
      </c>
      <c r="BI22" s="1189" t="s">
        <v>35</v>
      </c>
      <c r="BJ22" s="1189" t="s">
        <v>35</v>
      </c>
      <c r="BK22" s="1189" t="s">
        <v>35</v>
      </c>
      <c r="BL22" s="1210" t="s">
        <v>35</v>
      </c>
      <c r="BM22" s="1231" t="s">
        <v>35</v>
      </c>
      <c r="BN22" s="1189" t="s">
        <v>35</v>
      </c>
      <c r="BO22" s="1189" t="s">
        <v>35</v>
      </c>
      <c r="BP22" s="1189" t="s">
        <v>35</v>
      </c>
      <c r="BQ22" s="1210" t="s">
        <v>35</v>
      </c>
      <c r="BR22" s="1231" t="s">
        <v>35</v>
      </c>
      <c r="BS22" s="1189" t="s">
        <v>35</v>
      </c>
      <c r="BT22" s="1189" t="s">
        <v>35</v>
      </c>
      <c r="BU22" s="1189" t="s">
        <v>35</v>
      </c>
      <c r="BV22" s="1189" t="s">
        <v>35</v>
      </c>
      <c r="BW22" s="1189" t="s">
        <v>35</v>
      </c>
      <c r="BX22" s="1189" t="s">
        <v>35</v>
      </c>
      <c r="BY22" s="1251" t="s">
        <v>35</v>
      </c>
      <c r="BZ22" s="1251" t="s">
        <v>35</v>
      </c>
      <c r="CA22" s="1251" t="s">
        <v>35</v>
      </c>
      <c r="CB22" s="1251" t="s">
        <v>35</v>
      </c>
      <c r="CC22" s="2099"/>
      <c r="CD22" s="2099"/>
      <c r="CE22" s="2099"/>
      <c r="CF22" s="2099"/>
      <c r="CG22" s="2099"/>
      <c r="CH22" s="2099"/>
      <c r="CI22" s="2099"/>
      <c r="CJ22" s="2099"/>
      <c r="CK22" s="2099"/>
      <c r="CL22" s="2099"/>
      <c r="CM22" s="2099"/>
      <c r="CN22" s="2099"/>
      <c r="CO22" s="2099"/>
      <c r="CP22" s="2099"/>
      <c r="CQ22" s="2099"/>
      <c r="CR22" s="2099"/>
      <c r="CS22" s="2099"/>
      <c r="CT22" s="2099"/>
      <c r="CU22" s="2099"/>
      <c r="CV22" s="2099"/>
      <c r="CW22" s="2099"/>
      <c r="CX22" s="2099"/>
      <c r="CY22" s="2099"/>
      <c r="CZ22" s="2099"/>
    </row>
    <row r="23" s="135" customFormat="true" ht="15" customHeight="true" x14ac:dyDescent="0.2">
      <c r="A23" s="2735"/>
      <c r="B23" s="1979" t="s">
        <v>48</v>
      </c>
      <c r="C23" s="1840">
        <v>67.74473489401997</v>
      </c>
      <c r="D23" s="1841">
        <v>69.542349104937955</v>
      </c>
      <c r="E23" s="1841">
        <v>84.740340038167304</v>
      </c>
      <c r="F23" s="1841">
        <v>93.489190265923071</v>
      </c>
      <c r="G23" s="1842">
        <v>96.577984125003908</v>
      </c>
      <c r="H23" s="1843">
        <v>85.594134065447506</v>
      </c>
      <c r="I23" s="1841">
        <v>92.244494532658308</v>
      </c>
      <c r="J23" s="1841">
        <v>95.185501912214804</v>
      </c>
      <c r="K23" s="1841">
        <v>97.969391288710042</v>
      </c>
      <c r="L23" s="1844">
        <v>97.839740170504626</v>
      </c>
      <c r="M23" s="1845">
        <v>67.204027885909241</v>
      </c>
      <c r="N23" s="1841">
        <v>64.965300141154358</v>
      </c>
      <c r="O23" s="1841">
        <v>69.332766452404954</v>
      </c>
      <c r="P23" s="1841">
        <v>81.928396463586111</v>
      </c>
      <c r="Q23" s="1842">
        <v>89.642259352467107</v>
      </c>
      <c r="R23" s="1843">
        <v>93.244899254406505</v>
      </c>
      <c r="S23" s="1841">
        <v>88.479740514919911</v>
      </c>
      <c r="T23" s="1841">
        <v>83.459461734200318</v>
      </c>
      <c r="U23" s="1841">
        <v>80.057015419083328</v>
      </c>
      <c r="V23" s="1841">
        <v>87.437467722040083</v>
      </c>
      <c r="W23" s="1841">
        <v>87.093922558980978</v>
      </c>
      <c r="X23" s="1841">
        <v>92.768453705974636</v>
      </c>
      <c r="Y23" s="1841">
        <v>76.532451081786462</v>
      </c>
      <c r="Z23" s="1841">
        <v>80.892771868754906</v>
      </c>
      <c r="AA23" s="1841">
        <v>80.854769751047883</v>
      </c>
      <c r="AB23" s="2242">
        <v>69.070101802521904</v>
      </c>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46"/>
      <c r="BA23" s="2495"/>
      <c r="BB23" s="149" t="s">
        <v>48</v>
      </c>
      <c r="BC23" s="1170" t="s">
        <v>35</v>
      </c>
      <c r="BD23" s="1190" t="s">
        <v>35</v>
      </c>
      <c r="BE23" s="1190" t="s">
        <v>35</v>
      </c>
      <c r="BF23" s="1190" t="s">
        <v>35</v>
      </c>
      <c r="BG23" s="1211" t="s">
        <v>35</v>
      </c>
      <c r="BH23" s="1232" t="s">
        <v>35</v>
      </c>
      <c r="BI23" s="1190" t="s">
        <v>35</v>
      </c>
      <c r="BJ23" s="1190" t="s">
        <v>35</v>
      </c>
      <c r="BK23" s="1190" t="s">
        <v>35</v>
      </c>
      <c r="BL23" s="1211" t="s">
        <v>35</v>
      </c>
      <c r="BM23" s="1232" t="s">
        <v>35</v>
      </c>
      <c r="BN23" s="1190" t="s">
        <v>35</v>
      </c>
      <c r="BO23" s="1190" t="s">
        <v>35</v>
      </c>
      <c r="BP23" s="1190" t="s">
        <v>35</v>
      </c>
      <c r="BQ23" s="1211" t="s">
        <v>35</v>
      </c>
      <c r="BR23" s="1232" t="s">
        <v>35</v>
      </c>
      <c r="BS23" s="1190" t="s">
        <v>35</v>
      </c>
      <c r="BT23" s="1190" t="s">
        <v>35</v>
      </c>
      <c r="BU23" s="1190" t="s">
        <v>35</v>
      </c>
      <c r="BV23" s="1190" t="s">
        <v>35</v>
      </c>
      <c r="BW23" s="1190" t="s">
        <v>35</v>
      </c>
      <c r="BX23" s="1190" t="s">
        <v>35</v>
      </c>
      <c r="BY23" s="1252" t="s">
        <v>35</v>
      </c>
      <c r="BZ23" s="1252" t="s">
        <v>35</v>
      </c>
      <c r="CA23" s="1252" t="s">
        <v>35</v>
      </c>
      <c r="CB23" s="1252" t="s">
        <v>35</v>
      </c>
      <c r="CC23" s="2100"/>
      <c r="CD23" s="2100"/>
      <c r="CE23" s="2100"/>
      <c r="CF23" s="2100"/>
      <c r="CG23" s="2100"/>
      <c r="CH23" s="2100"/>
      <c r="CI23" s="2100"/>
      <c r="CJ23" s="2100"/>
      <c r="CK23" s="2100"/>
      <c r="CL23" s="2100"/>
      <c r="CM23" s="2100"/>
      <c r="CN23" s="2100"/>
      <c r="CO23" s="2100"/>
      <c r="CP23" s="2100"/>
      <c r="CQ23" s="2100"/>
      <c r="CR23" s="2100"/>
      <c r="CS23" s="2100"/>
      <c r="CT23" s="2100"/>
      <c r="CU23" s="2100"/>
      <c r="CV23" s="2100"/>
      <c r="CW23" s="2100"/>
      <c r="CX23" s="2100"/>
      <c r="CY23" s="2100"/>
      <c r="CZ23" s="2100"/>
    </row>
    <row r="24" s="131" customFormat="true" ht="15" hidden="true" customHeight="true" x14ac:dyDescent="0.2">
      <c r="A24" s="2434"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615"/>
      <c r="AD24" s="615"/>
      <c r="AE24" s="615"/>
      <c r="AF24" s="615"/>
      <c r="AG24" s="615"/>
      <c r="AH24" s="615"/>
      <c r="AI24" s="615"/>
      <c r="AJ24" s="615"/>
      <c r="AK24" s="615"/>
      <c r="AL24" s="615"/>
      <c r="AM24" s="615"/>
      <c r="AN24" s="615"/>
      <c r="AO24" s="615"/>
      <c r="AP24" s="615"/>
      <c r="AQ24" s="615"/>
      <c r="AR24" s="615"/>
      <c r="AS24" s="615"/>
      <c r="AT24" s="615"/>
      <c r="AU24" s="615"/>
      <c r="AV24" s="615"/>
      <c r="AW24" s="615"/>
      <c r="AX24" s="615"/>
      <c r="AY24" s="615"/>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435"/>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615"/>
      <c r="AD25" s="615"/>
      <c r="AE25" s="615"/>
      <c r="AF25" s="615"/>
      <c r="AG25" s="615"/>
      <c r="AH25" s="615"/>
      <c r="AI25" s="615"/>
      <c r="AJ25" s="615"/>
      <c r="AK25" s="615"/>
      <c r="AL25" s="615"/>
      <c r="AM25" s="615"/>
      <c r="AN25" s="615"/>
      <c r="AO25" s="615"/>
      <c r="AP25" s="615"/>
      <c r="AQ25" s="615"/>
      <c r="AR25" s="615"/>
      <c r="AS25" s="615"/>
      <c r="AT25" s="615"/>
      <c r="AU25" s="615"/>
      <c r="AV25" s="615"/>
      <c r="AW25" s="615"/>
      <c r="AX25" s="615"/>
      <c r="AY25" s="615"/>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436"/>
      <c r="B26" s="241" t="s">
        <v>46</v>
      </c>
      <c r="C26" s="264"/>
      <c r="D26" s="265"/>
      <c r="E26" s="265"/>
      <c r="F26" s="265"/>
      <c r="G26" s="266"/>
      <c r="H26" s="267"/>
      <c r="I26" s="265"/>
      <c r="J26" s="265"/>
      <c r="K26" s="265"/>
      <c r="L26" s="268"/>
      <c r="M26" s="264"/>
      <c r="N26" s="265"/>
      <c r="O26" s="265"/>
      <c r="P26" s="265"/>
      <c r="Q26" s="266"/>
      <c r="R26" s="2016"/>
      <c r="S26" s="2017"/>
      <c r="T26" s="2017"/>
      <c r="U26" s="2017"/>
      <c r="V26" s="2017"/>
      <c r="W26" s="2017"/>
      <c r="X26" s="2017"/>
      <c r="Y26" s="2017"/>
      <c r="Z26" s="2017"/>
      <c r="AA26" s="2017"/>
      <c r="AB26" s="2055"/>
      <c r="AC26" s="615"/>
      <c r="AD26" s="615"/>
      <c r="AE26" s="615"/>
      <c r="AF26" s="615"/>
      <c r="AG26" s="615"/>
      <c r="AH26" s="615"/>
      <c r="AI26" s="615"/>
      <c r="AJ26" s="615"/>
      <c r="AK26" s="615"/>
      <c r="AL26" s="615"/>
      <c r="AM26" s="615"/>
      <c r="AN26" s="615"/>
      <c r="AO26" s="615"/>
      <c r="AP26" s="615"/>
      <c r="AQ26" s="615"/>
      <c r="AR26" s="615"/>
      <c r="AS26" s="615"/>
      <c r="AT26" s="615"/>
      <c r="AU26" s="615"/>
      <c r="AV26" s="615"/>
      <c r="AW26" s="615"/>
      <c r="AX26" s="615"/>
      <c r="AY26" s="615"/>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135" customFormat="true" ht="15" customHeight="true" x14ac:dyDescent="0.2">
      <c r="A27" s="130"/>
      <c r="B27" s="183"/>
      <c r="C27" s="2463" t="s">
        <v>114</v>
      </c>
      <c r="D27" s="2464"/>
      <c r="E27" s="2464"/>
      <c r="F27" s="2464"/>
      <c r="G27" s="2465"/>
      <c r="H27" s="2764" t="s">
        <v>38</v>
      </c>
      <c r="I27" s="2765"/>
      <c r="J27" s="2765"/>
      <c r="K27" s="2765"/>
      <c r="L27" s="2766"/>
      <c r="M27" s="2767" t="s">
        <v>37</v>
      </c>
      <c r="N27" s="2765"/>
      <c r="O27" s="2765"/>
      <c r="P27" s="2765"/>
      <c r="Q27" s="2766"/>
      <c r="R27" s="2223" t="s">
        <v>137</v>
      </c>
      <c r="S27" s="2230"/>
      <c r="T27" s="2230"/>
      <c r="U27" s="2230"/>
      <c r="V27" s="2230"/>
      <c r="W27" s="2230"/>
      <c r="X27" s="2230"/>
      <c r="Y27" s="2230"/>
      <c r="Z27" s="2230"/>
      <c r="AA27" s="2230"/>
      <c r="AB27" s="2231"/>
      <c r="AC27" s="312"/>
      <c r="AD27" s="312"/>
      <c r="AE27" s="312"/>
      <c r="AF27" s="312"/>
      <c r="AG27" s="312"/>
      <c r="AH27" s="312"/>
      <c r="AI27" s="312"/>
      <c r="AJ27" s="312"/>
      <c r="AK27" s="312"/>
      <c r="AL27" s="312"/>
      <c r="AM27" s="312"/>
      <c r="AN27" s="312"/>
      <c r="AO27" s="312"/>
      <c r="AP27" s="312"/>
      <c r="AQ27" s="312"/>
      <c r="AR27" s="312"/>
      <c r="AS27" s="312"/>
      <c r="AT27" s="312"/>
      <c r="AU27" s="312"/>
      <c r="AV27" s="312"/>
      <c r="AW27" s="312"/>
      <c r="AX27" s="312"/>
      <c r="AY27" s="312"/>
      <c r="AZ27" s="646"/>
      <c r="BA27" s="217" t="s">
        <v>128</v>
      </c>
      <c r="BB27" s="115" t="s">
        <v>95</v>
      </c>
      <c r="BC27" s="2496" t="s">
        <v>114</v>
      </c>
      <c r="BD27" s="2497"/>
      <c r="BE27" s="2497"/>
      <c r="BF27" s="2497"/>
      <c r="BG27" s="2498"/>
      <c r="BH27" s="2499" t="s">
        <v>38</v>
      </c>
      <c r="BI27" s="2497"/>
      <c r="BJ27" s="2497"/>
      <c r="BK27" s="2497"/>
      <c r="BL27" s="2498"/>
      <c r="BM27" s="2499" t="s">
        <v>37</v>
      </c>
      <c r="BN27" s="2497"/>
      <c r="BO27" s="2497"/>
      <c r="BP27" s="2497"/>
      <c r="BQ27" s="2500"/>
      <c r="BR27" s="2025" t="s">
        <v>137</v>
      </c>
      <c r="BS27" s="2026"/>
      <c r="BT27" s="2026"/>
      <c r="BU27" s="2026"/>
      <c r="BV27" s="2026"/>
      <c r="BW27" s="2026"/>
      <c r="BX27" s="2026"/>
      <c r="BY27" s="2027"/>
      <c r="BZ27" s="313"/>
      <c r="CA27" s="313"/>
      <c r="CB27" s="313"/>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135" customFormat="true" ht="24" x14ac:dyDescent="0.2">
      <c r="A28" s="184" t="s">
        <v>69</v>
      </c>
      <c r="B28" s="243"/>
      <c r="C28" s="272" t="s">
        <v>0</v>
      </c>
      <c r="D28" s="273" t="s">
        <v>1</v>
      </c>
      <c r="E28" s="273" t="s">
        <v>2</v>
      </c>
      <c r="F28" s="273" t="s">
        <v>3</v>
      </c>
      <c r="G28" s="274" t="s">
        <v>4</v>
      </c>
      <c r="H28" s="1796" t="s">
        <v>0</v>
      </c>
      <c r="I28" s="1758" t="s">
        <v>1</v>
      </c>
      <c r="J28" s="1758" t="s">
        <v>2</v>
      </c>
      <c r="K28" s="1758" t="s">
        <v>3</v>
      </c>
      <c r="L28" s="1759" t="s">
        <v>4</v>
      </c>
      <c r="M28" s="1786" t="s">
        <v>0</v>
      </c>
      <c r="N28" s="1758" t="s">
        <v>1</v>
      </c>
      <c r="O28" s="1758" t="s">
        <v>2</v>
      </c>
      <c r="P28" s="1758" t="s">
        <v>3</v>
      </c>
      <c r="Q28" s="1806" t="s">
        <v>4</v>
      </c>
      <c r="R28" s="1796" t="s">
        <v>380</v>
      </c>
      <c r="S28" s="1758" t="s">
        <v>332</v>
      </c>
      <c r="T28" s="1758" t="s">
        <v>334</v>
      </c>
      <c r="U28" s="1758" t="s">
        <v>335</v>
      </c>
      <c r="V28" s="1758" t="s">
        <v>336</v>
      </c>
      <c r="W28" s="1758" t="s">
        <v>337</v>
      </c>
      <c r="X28" s="1758" t="s">
        <v>338</v>
      </c>
      <c r="Y28" s="1758" t="s">
        <v>339</v>
      </c>
      <c r="Z28" s="1758" t="s">
        <v>381</v>
      </c>
      <c r="AA28" s="1758" t="s">
        <v>340</v>
      </c>
      <c r="AB28" s="1760" t="s">
        <v>341</v>
      </c>
      <c r="AC28" s="312"/>
      <c r="AD28" s="312"/>
      <c r="AE28" s="312"/>
      <c r="AF28" s="312"/>
      <c r="AG28" s="312"/>
      <c r="AH28" s="312"/>
      <c r="AI28" s="312"/>
      <c r="AJ28" s="312"/>
      <c r="AK28" s="312"/>
      <c r="AL28" s="312"/>
      <c r="AM28" s="312"/>
      <c r="AN28" s="312"/>
      <c r="AO28" s="312"/>
      <c r="AP28" s="312"/>
      <c r="AQ28" s="312"/>
      <c r="AR28" s="312"/>
      <c r="AS28" s="312"/>
      <c r="AT28" s="312"/>
      <c r="AU28" s="312"/>
      <c r="AV28" s="312"/>
      <c r="AW28" s="312"/>
      <c r="AX28" s="312"/>
      <c r="AY28" s="312"/>
      <c r="AZ28" s="64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380</v>
      </c>
      <c r="BS28" s="168" t="s">
        <v>332</v>
      </c>
      <c r="BT28" s="168" t="s">
        <v>334</v>
      </c>
      <c r="BU28" s="168" t="s">
        <v>335</v>
      </c>
      <c r="BV28" s="168" t="s">
        <v>336</v>
      </c>
      <c r="BW28" s="168" t="s">
        <v>337</v>
      </c>
      <c r="BX28" s="168" t="s">
        <v>338</v>
      </c>
      <c r="BY28" s="169" t="s">
        <v>339</v>
      </c>
      <c r="BZ28" s="169" t="s">
        <v>381</v>
      </c>
      <c r="CA28" s="169" t="s">
        <v>340</v>
      </c>
      <c r="CB28" s="169" t="s">
        <v>341</v>
      </c>
      <c r="CC28" s="2101"/>
      <c r="CD28" s="2101"/>
      <c r="CE28" s="2101"/>
      <c r="CF28" s="2101"/>
      <c r="CG28" s="2101"/>
      <c r="CH28" s="2101"/>
      <c r="CI28" s="2101"/>
      <c r="CJ28" s="2101"/>
      <c r="CK28" s="2101"/>
      <c r="CL28" s="2101"/>
      <c r="CM28" s="2101"/>
      <c r="CN28" s="2101"/>
      <c r="CO28" s="2101"/>
      <c r="CP28" s="2101"/>
      <c r="CQ28" s="2101"/>
      <c r="CR28" s="2101"/>
      <c r="CS28" s="2101"/>
      <c r="CT28" s="2101"/>
      <c r="CU28" s="2101"/>
      <c r="CV28" s="2101"/>
      <c r="CW28" s="2101"/>
      <c r="CX28" s="2101"/>
      <c r="CY28" s="2101"/>
      <c r="CZ28" s="2101"/>
    </row>
    <row r="29" s="135" customFormat="true" ht="15" customHeight="true" x14ac:dyDescent="0.2">
      <c r="A29" s="2762" t="s">
        <v>57</v>
      </c>
      <c r="B29" s="1980" t="s">
        <v>49</v>
      </c>
      <c r="C29" s="1846">
        <v>19.054273206614678</v>
      </c>
      <c r="D29" s="1847">
        <v>29.088962930278147</v>
      </c>
      <c r="E29" s="1847">
        <v>39.531917810932775</v>
      </c>
      <c r="F29" s="1847">
        <v>31.94435039491168</v>
      </c>
      <c r="G29" s="1848">
        <v>14.983794386675752</v>
      </c>
      <c r="H29" s="1849">
        <v>48.981199660282421</v>
      </c>
      <c r="I29" s="1847">
        <v>33.611494516126136</v>
      </c>
      <c r="J29" s="1847">
        <v>22.81212768800367</v>
      </c>
      <c r="K29" s="1847">
        <v>18.590827779464131</v>
      </c>
      <c r="L29" s="1850">
        <v>7.6391129828445923</v>
      </c>
      <c r="M29" s="1851">
        <v>17.483950438092538</v>
      </c>
      <c r="N29" s="1847">
        <v>23.126180036837717</v>
      </c>
      <c r="O29" s="1847">
        <v>26.614781758556134</v>
      </c>
      <c r="P29" s="1847">
        <v>34.053681952696522</v>
      </c>
      <c r="Q29" s="1848">
        <v>35.26053273104943</v>
      </c>
      <c r="R29" s="1849">
        <v>24.108225944022482</v>
      </c>
      <c r="S29" s="1847">
        <v>22.432771624045948</v>
      </c>
      <c r="T29" s="1847">
        <v>36.038642653335245</v>
      </c>
      <c r="U29" s="1847">
        <v>24.988593586547971</v>
      </c>
      <c r="V29" s="1847">
        <v>45.954144800144114</v>
      </c>
      <c r="W29" s="1847">
        <v>18.600558616696603</v>
      </c>
      <c r="X29" s="1847">
        <v>18.717234881735301</v>
      </c>
      <c r="Y29" s="1847">
        <v>36.820856177476244</v>
      </c>
      <c r="Z29" s="1847">
        <v>23.364742003954873</v>
      </c>
      <c r="AA29" s="1847">
        <v>36.361626353189571</v>
      </c>
      <c r="AB29" s="2243">
        <v>36.608727837599439</v>
      </c>
      <c r="AC29" s="312"/>
      <c r="AD29" s="312"/>
      <c r="AE29" s="312"/>
      <c r="AF29" s="312"/>
      <c r="AG29" s="312"/>
      <c r="AH29" s="312"/>
      <c r="AI29" s="312"/>
      <c r="AJ29" s="312"/>
      <c r="AK29" s="312"/>
      <c r="AL29" s="312"/>
      <c r="AM29" s="312"/>
      <c r="AN29" s="312"/>
      <c r="AO29" s="312"/>
      <c r="AP29" s="312"/>
      <c r="AQ29" s="312"/>
      <c r="AR29" s="312"/>
      <c r="AS29" s="312"/>
      <c r="AT29" s="312"/>
      <c r="AU29" s="312"/>
      <c r="AV29" s="312"/>
      <c r="AW29" s="312"/>
      <c r="AX29" s="312"/>
      <c r="AY29" s="312"/>
      <c r="AZ29" s="646"/>
      <c r="BA29" s="2461" t="s">
        <v>57</v>
      </c>
      <c r="BB29" s="150" t="s">
        <v>49</v>
      </c>
      <c r="BC29" s="1171" t="s">
        <v>35</v>
      </c>
      <c r="BD29" s="1191" t="s">
        <v>35</v>
      </c>
      <c r="BE29" s="1191" t="s">
        <v>35</v>
      </c>
      <c r="BF29" s="1191" t="s">
        <v>35</v>
      </c>
      <c r="BG29" s="1212" t="s">
        <v>35</v>
      </c>
      <c r="BH29" s="1233" t="s">
        <v>35</v>
      </c>
      <c r="BI29" s="1191" t="s">
        <v>35</v>
      </c>
      <c r="BJ29" s="1191" t="s">
        <v>35</v>
      </c>
      <c r="BK29" s="1191" t="s">
        <v>35</v>
      </c>
      <c r="BL29" s="1212" t="s">
        <v>35</v>
      </c>
      <c r="BM29" s="1233" t="s">
        <v>35</v>
      </c>
      <c r="BN29" s="1191" t="s">
        <v>35</v>
      </c>
      <c r="BO29" s="1191" t="s">
        <v>35</v>
      </c>
      <c r="BP29" s="1191" t="s">
        <v>35</v>
      </c>
      <c r="BQ29" s="1212" t="s">
        <v>35</v>
      </c>
      <c r="BR29" s="1233" t="s">
        <v>35</v>
      </c>
      <c r="BS29" s="1191" t="s">
        <v>35</v>
      </c>
      <c r="BT29" s="1191" t="s">
        <v>35</v>
      </c>
      <c r="BU29" s="1191" t="s">
        <v>35</v>
      </c>
      <c r="BV29" s="1191" t="s">
        <v>35</v>
      </c>
      <c r="BW29" s="1191" t="s">
        <v>35</v>
      </c>
      <c r="BX29" s="1191" t="s">
        <v>35</v>
      </c>
      <c r="BY29" s="1253" t="s">
        <v>35</v>
      </c>
      <c r="BZ29" s="1253" t="s">
        <v>35</v>
      </c>
      <c r="CA29" s="1253" t="s">
        <v>35</v>
      </c>
      <c r="CB29" s="1253" t="s">
        <v>35</v>
      </c>
      <c r="CC29" s="2102"/>
      <c r="CD29" s="2102"/>
      <c r="CE29" s="2102"/>
      <c r="CF29" s="2102"/>
      <c r="CG29" s="2102"/>
      <c r="CH29" s="2102"/>
      <c r="CI29" s="2102"/>
      <c r="CJ29" s="2102"/>
      <c r="CK29" s="2102"/>
      <c r="CL29" s="2102"/>
      <c r="CM29" s="2102"/>
      <c r="CN29" s="2102"/>
      <c r="CO29" s="2102"/>
      <c r="CP29" s="2102"/>
      <c r="CQ29" s="2102"/>
      <c r="CR29" s="2102"/>
      <c r="CS29" s="2102"/>
      <c r="CT29" s="2102"/>
      <c r="CU29" s="2102"/>
      <c r="CV29" s="2102"/>
      <c r="CW29" s="2102"/>
      <c r="CX29" s="2102"/>
      <c r="CY29" s="2102"/>
      <c r="CZ29" s="2102"/>
    </row>
    <row r="30" s="135" customFormat="true" ht="15" customHeight="true" x14ac:dyDescent="0.2">
      <c r="A30" s="2763"/>
      <c r="B30" s="1981" t="s">
        <v>48</v>
      </c>
      <c r="C30" s="1852">
        <v>80.945726793385802</v>
      </c>
      <c r="D30" s="1853">
        <v>70.911037069721644</v>
      </c>
      <c r="E30" s="1853">
        <v>60.468082189066862</v>
      </c>
      <c r="F30" s="1853">
        <v>68.055649605088149</v>
      </c>
      <c r="G30" s="1854">
        <v>85.016205613324274</v>
      </c>
      <c r="H30" s="1855">
        <v>51.018800339718027</v>
      </c>
      <c r="I30" s="1853">
        <v>66.388505483873871</v>
      </c>
      <c r="J30" s="1853">
        <v>77.187872311996102</v>
      </c>
      <c r="K30" s="1853">
        <v>81.40917222053578</v>
      </c>
      <c r="L30" s="1856">
        <v>92.360887017155349</v>
      </c>
      <c r="M30" s="1857">
        <v>82.516049561907607</v>
      </c>
      <c r="N30" s="1853">
        <v>76.87381996316266</v>
      </c>
      <c r="O30" s="1853">
        <v>73.385218241444036</v>
      </c>
      <c r="P30" s="1853">
        <v>65.946318047303748</v>
      </c>
      <c r="Q30" s="1854">
        <v>64.739467268950861</v>
      </c>
      <c r="R30" s="1855">
        <v>75.891774055977208</v>
      </c>
      <c r="S30" s="1853">
        <v>77.567228375954272</v>
      </c>
      <c r="T30" s="1853">
        <v>63.961357346664748</v>
      </c>
      <c r="U30" s="1853">
        <v>75.011406413452121</v>
      </c>
      <c r="V30" s="1853">
        <v>54.04585519985573</v>
      </c>
      <c r="W30" s="1853">
        <v>81.39944138330327</v>
      </c>
      <c r="X30" s="1853">
        <v>81.282765118264649</v>
      </c>
      <c r="Y30" s="1853">
        <v>63.179143822523685</v>
      </c>
      <c r="Z30" s="1853">
        <v>76.635257996045326</v>
      </c>
      <c r="AA30" s="1853">
        <v>63.638373646810329</v>
      </c>
      <c r="AB30" s="2244">
        <v>63.391272162400668</v>
      </c>
      <c r="AC30" s="312"/>
      <c r="AD30" s="312"/>
      <c r="AE30" s="312"/>
      <c r="AF30" s="312"/>
      <c r="AG30" s="312"/>
      <c r="AH30" s="312"/>
      <c r="AI30" s="312"/>
      <c r="AJ30" s="312"/>
      <c r="AK30" s="312"/>
      <c r="AL30" s="312"/>
      <c r="AM30" s="312"/>
      <c r="AN30" s="312"/>
      <c r="AO30" s="312"/>
      <c r="AP30" s="312"/>
      <c r="AQ30" s="312"/>
      <c r="AR30" s="312"/>
      <c r="AS30" s="312"/>
      <c r="AT30" s="312"/>
      <c r="AU30" s="312"/>
      <c r="AV30" s="312"/>
      <c r="AW30" s="312"/>
      <c r="AX30" s="312"/>
      <c r="AY30" s="312"/>
      <c r="AZ30" s="646"/>
      <c r="BA30" s="2462"/>
      <c r="BB30" s="151" t="s">
        <v>48</v>
      </c>
      <c r="BC30" s="1172" t="s">
        <v>35</v>
      </c>
      <c r="BD30" s="1192" t="s">
        <v>35</v>
      </c>
      <c r="BE30" s="1192" t="s">
        <v>35</v>
      </c>
      <c r="BF30" s="1192" t="s">
        <v>35</v>
      </c>
      <c r="BG30" s="1213" t="s">
        <v>35</v>
      </c>
      <c r="BH30" s="1234" t="s">
        <v>35</v>
      </c>
      <c r="BI30" s="1192" t="s">
        <v>35</v>
      </c>
      <c r="BJ30" s="1192" t="s">
        <v>35</v>
      </c>
      <c r="BK30" s="1192" t="s">
        <v>35</v>
      </c>
      <c r="BL30" s="1213" t="s">
        <v>35</v>
      </c>
      <c r="BM30" s="1234" t="s">
        <v>35</v>
      </c>
      <c r="BN30" s="1192" t="s">
        <v>35</v>
      </c>
      <c r="BO30" s="1192" t="s">
        <v>35</v>
      </c>
      <c r="BP30" s="1192" t="s">
        <v>35</v>
      </c>
      <c r="BQ30" s="1213" t="s">
        <v>35</v>
      </c>
      <c r="BR30" s="1234" t="s">
        <v>35</v>
      </c>
      <c r="BS30" s="1192" t="s">
        <v>35</v>
      </c>
      <c r="BT30" s="1192" t="s">
        <v>35</v>
      </c>
      <c r="BU30" s="1192" t="s">
        <v>35</v>
      </c>
      <c r="BV30" s="1192" t="s">
        <v>35</v>
      </c>
      <c r="BW30" s="1192" t="s">
        <v>35</v>
      </c>
      <c r="BX30" s="1192" t="s">
        <v>35</v>
      </c>
      <c r="BY30" s="1254" t="s">
        <v>35</v>
      </c>
      <c r="BZ30" s="1254" t="s">
        <v>35</v>
      </c>
      <c r="CA30" s="1254" t="s">
        <v>35</v>
      </c>
      <c r="CB30" s="1254" t="s">
        <v>35</v>
      </c>
      <c r="CC30" s="2103"/>
      <c r="CD30" s="2103"/>
      <c r="CE30" s="2103"/>
      <c r="CF30" s="2103"/>
      <c r="CG30" s="2103"/>
      <c r="CH30" s="2103"/>
      <c r="CI30" s="2103"/>
      <c r="CJ30" s="2103"/>
      <c r="CK30" s="2103"/>
      <c r="CL30" s="2103"/>
      <c r="CM30" s="2103"/>
      <c r="CN30" s="2103"/>
      <c r="CO30" s="2103"/>
      <c r="CP30" s="2103"/>
      <c r="CQ30" s="2103"/>
      <c r="CR30" s="2103"/>
      <c r="CS30" s="2103"/>
      <c r="CT30" s="2103"/>
      <c r="CU30" s="2103"/>
      <c r="CV30" s="2103"/>
      <c r="CW30" s="2103"/>
      <c r="CX30" s="2103"/>
      <c r="CY30" s="2103"/>
      <c r="CZ30" s="2103"/>
    </row>
    <row r="31" s="130" customFormat="true" ht="15" customHeight="true" x14ac:dyDescent="0.2">
      <c r="A31" s="2448" t="s">
        <v>103</v>
      </c>
      <c r="B31" s="249" t="s">
        <v>49</v>
      </c>
      <c r="C31" s="1858">
        <v>0.56716678383705843</v>
      </c>
      <c r="D31" s="1859">
        <v>2.1547737531987408</v>
      </c>
      <c r="E31" s="1859">
        <v>5.4172180665216052</v>
      </c>
      <c r="F31" s="1859">
        <v>6.4415649441505201</v>
      </c>
      <c r="G31" s="1860">
        <v>5.4614129882944775</v>
      </c>
      <c r="H31" s="1861">
        <v>5.9558756592913946</v>
      </c>
      <c r="I31" s="1859">
        <v>6.7968685180348807</v>
      </c>
      <c r="J31" s="1859">
        <v>6.0862710611122601</v>
      </c>
      <c r="K31" s="1859">
        <v>6.8379063797062507</v>
      </c>
      <c r="L31" s="1862">
        <v>4.0104105954155722</v>
      </c>
      <c r="M31" s="1863">
        <v>0.75350281809626962</v>
      </c>
      <c r="N31" s="1859">
        <v>0.51825888822686794</v>
      </c>
      <c r="O31" s="1859">
        <v>1.8888849955628777</v>
      </c>
      <c r="P31" s="1859">
        <v>4.1848952606879255</v>
      </c>
      <c r="Q31" s="1860">
        <v>6.4483638787933177</v>
      </c>
      <c r="R31" s="1861">
        <v>4.2350966517884823</v>
      </c>
      <c r="S31" s="1859">
        <v>4.5757547107168213</v>
      </c>
      <c r="T31" s="1859">
        <v>5.8554490341463117</v>
      </c>
      <c r="U31" s="1859">
        <v>4.006465445324161</v>
      </c>
      <c r="V31" s="1859">
        <v>7.7026348644694691</v>
      </c>
      <c r="W31" s="1859">
        <v>3.0940411232651663</v>
      </c>
      <c r="X31" s="1859">
        <v>1.790019407543787</v>
      </c>
      <c r="Y31" s="1859">
        <v>4.3927859671726468</v>
      </c>
      <c r="Z31" s="1859">
        <v>0.39586025009263337</v>
      </c>
      <c r="AA31" s="1859">
        <v>6.6444129921770578</v>
      </c>
      <c r="AB31" s="2245">
        <v>6.5789838719719187</v>
      </c>
      <c r="AC31" s="312"/>
      <c r="AD31" s="312"/>
      <c r="AE31" s="312"/>
      <c r="AF31" s="312"/>
      <c r="AG31" s="312"/>
      <c r="AH31" s="312"/>
      <c r="AI31" s="312"/>
      <c r="AJ31" s="312"/>
      <c r="AK31" s="312"/>
      <c r="AL31" s="312"/>
      <c r="AM31" s="312"/>
      <c r="AN31" s="312"/>
      <c r="AO31" s="312"/>
      <c r="AP31" s="312"/>
      <c r="AQ31" s="312"/>
      <c r="AR31" s="312"/>
      <c r="AS31" s="312"/>
      <c r="AT31" s="312"/>
      <c r="AU31" s="312"/>
      <c r="AV31" s="312"/>
      <c r="AW31" s="312"/>
      <c r="AX31" s="312"/>
      <c r="AY31" s="312"/>
      <c r="AZ31" s="646"/>
      <c r="BA31" s="2462" t="s">
        <v>103</v>
      </c>
      <c r="BB31" s="151" t="s">
        <v>49</v>
      </c>
      <c r="BC31" s="1172" t="s">
        <v>35</v>
      </c>
      <c r="BD31" s="1192" t="s">
        <v>35</v>
      </c>
      <c r="BE31" s="1192" t="s">
        <v>35</v>
      </c>
      <c r="BF31" s="1192" t="s">
        <v>35</v>
      </c>
      <c r="BG31" s="1213" t="s">
        <v>35</v>
      </c>
      <c r="BH31" s="1234" t="s">
        <v>35</v>
      </c>
      <c r="BI31" s="1192" t="s">
        <v>35</v>
      </c>
      <c r="BJ31" s="1192" t="s">
        <v>35</v>
      </c>
      <c r="BK31" s="1192" t="s">
        <v>35</v>
      </c>
      <c r="BL31" s="1213" t="s">
        <v>35</v>
      </c>
      <c r="BM31" s="1234" t="s">
        <v>35</v>
      </c>
      <c r="BN31" s="1192" t="s">
        <v>35</v>
      </c>
      <c r="BO31" s="1192" t="s">
        <v>35</v>
      </c>
      <c r="BP31" s="1192" t="s">
        <v>35</v>
      </c>
      <c r="BQ31" s="1213" t="s">
        <v>35</v>
      </c>
      <c r="BR31" s="1234" t="s">
        <v>35</v>
      </c>
      <c r="BS31" s="1192" t="s">
        <v>35</v>
      </c>
      <c r="BT31" s="1192" t="s">
        <v>35</v>
      </c>
      <c r="BU31" s="1192" t="s">
        <v>35</v>
      </c>
      <c r="BV31" s="1192" t="s">
        <v>35</v>
      </c>
      <c r="BW31" s="1192" t="s">
        <v>35</v>
      </c>
      <c r="BX31" s="1192" t="s">
        <v>35</v>
      </c>
      <c r="BY31" s="1254" t="s">
        <v>35</v>
      </c>
      <c r="BZ31" s="1254" t="s">
        <v>35</v>
      </c>
      <c r="CA31" s="1254" t="s">
        <v>35</v>
      </c>
      <c r="CB31" s="1254" t="s">
        <v>35</v>
      </c>
      <c r="CC31" s="2103"/>
      <c r="CD31" s="2103"/>
      <c r="CE31" s="2103"/>
      <c r="CF31" s="2103"/>
      <c r="CG31" s="2103"/>
      <c r="CH31" s="2103"/>
      <c r="CI31" s="2103"/>
      <c r="CJ31" s="2103"/>
      <c r="CK31" s="2103"/>
      <c r="CL31" s="2103"/>
      <c r="CM31" s="2103"/>
      <c r="CN31" s="2103"/>
      <c r="CO31" s="2103"/>
      <c r="CP31" s="2103"/>
      <c r="CQ31" s="2103"/>
      <c r="CR31" s="2103"/>
      <c r="CS31" s="2103"/>
      <c r="CT31" s="2103"/>
      <c r="CU31" s="2103"/>
      <c r="CV31" s="2103"/>
      <c r="CW31" s="2103"/>
      <c r="CX31" s="2103"/>
      <c r="CY31" s="2103"/>
      <c r="CZ31" s="2103"/>
    </row>
    <row r="32" s="130" customFormat="true" ht="15" customHeight="true" x14ac:dyDescent="0.2">
      <c r="A32" s="2448"/>
      <c r="B32" s="249" t="s">
        <v>48</v>
      </c>
      <c r="C32" s="1852">
        <v>99.432833216162948</v>
      </c>
      <c r="D32" s="1853">
        <v>97.845226246801246</v>
      </c>
      <c r="E32" s="1853">
        <v>94.582781933478316</v>
      </c>
      <c r="F32" s="1853">
        <v>93.558435055849557</v>
      </c>
      <c r="G32" s="1854">
        <v>94.53858701170563</v>
      </c>
      <c r="H32" s="1855">
        <v>94.044124340708791</v>
      </c>
      <c r="I32" s="1853">
        <v>93.203131481965173</v>
      </c>
      <c r="J32" s="1853">
        <v>93.913728938887743</v>
      </c>
      <c r="K32" s="1853">
        <v>93.162093620293646</v>
      </c>
      <c r="L32" s="1856">
        <v>95.989589404584422</v>
      </c>
      <c r="M32" s="1857">
        <v>99.24649718190372</v>
      </c>
      <c r="N32" s="1853">
        <v>99.481741111773133</v>
      </c>
      <c r="O32" s="1853">
        <v>98.111115004437139</v>
      </c>
      <c r="P32" s="1853">
        <v>95.81510473931209</v>
      </c>
      <c r="Q32" s="1854">
        <v>93.551636121206656</v>
      </c>
      <c r="R32" s="1855">
        <v>95.764903348211476</v>
      </c>
      <c r="S32" s="1853">
        <v>95.424245289283391</v>
      </c>
      <c r="T32" s="1853">
        <v>94.144550965853739</v>
      </c>
      <c r="U32" s="1853">
        <v>95.993534554675904</v>
      </c>
      <c r="V32" s="1853">
        <v>92.297365135530512</v>
      </c>
      <c r="W32" s="1853">
        <v>96.905958876734815</v>
      </c>
      <c r="X32" s="1853">
        <v>98.209980592456219</v>
      </c>
      <c r="Y32" s="1853">
        <v>95.607214032827414</v>
      </c>
      <c r="Z32" s="1853">
        <v>99.604139749907347</v>
      </c>
      <c r="AA32" s="1853">
        <v>93.355587007822876</v>
      </c>
      <c r="AB32" s="2244">
        <v>93.421016128027972</v>
      </c>
      <c r="AC32" s="312"/>
      <c r="AD32" s="312"/>
      <c r="AE32" s="312"/>
      <c r="AF32" s="312"/>
      <c r="AG32" s="312"/>
      <c r="AH32" s="312"/>
      <c r="AI32" s="312"/>
      <c r="AJ32" s="312"/>
      <c r="AK32" s="312"/>
      <c r="AL32" s="312"/>
      <c r="AM32" s="312"/>
      <c r="AN32" s="312"/>
      <c r="AO32" s="312"/>
      <c r="AP32" s="312"/>
      <c r="AQ32" s="312"/>
      <c r="AR32" s="312"/>
      <c r="AS32" s="312"/>
      <c r="AT32" s="312"/>
      <c r="AU32" s="312"/>
      <c r="AV32" s="312"/>
      <c r="AW32" s="312"/>
      <c r="AX32" s="312"/>
      <c r="AY32" s="312"/>
      <c r="AZ32" s="646"/>
      <c r="BA32" s="2462"/>
      <c r="BB32" s="151" t="s">
        <v>48</v>
      </c>
      <c r="BC32" s="1172" t="s">
        <v>35</v>
      </c>
      <c r="BD32" s="1192" t="s">
        <v>35</v>
      </c>
      <c r="BE32" s="1192" t="s">
        <v>35</v>
      </c>
      <c r="BF32" s="1192" t="s">
        <v>35</v>
      </c>
      <c r="BG32" s="1213" t="s">
        <v>35</v>
      </c>
      <c r="BH32" s="1234" t="s">
        <v>35</v>
      </c>
      <c r="BI32" s="1192" t="s">
        <v>35</v>
      </c>
      <c r="BJ32" s="1192" t="s">
        <v>35</v>
      </c>
      <c r="BK32" s="1192" t="s">
        <v>35</v>
      </c>
      <c r="BL32" s="1213" t="s">
        <v>35</v>
      </c>
      <c r="BM32" s="1234" t="s">
        <v>35</v>
      </c>
      <c r="BN32" s="1192" t="s">
        <v>35</v>
      </c>
      <c r="BO32" s="1192" t="s">
        <v>35</v>
      </c>
      <c r="BP32" s="1192" t="s">
        <v>35</v>
      </c>
      <c r="BQ32" s="1213" t="s">
        <v>35</v>
      </c>
      <c r="BR32" s="1234" t="s">
        <v>35</v>
      </c>
      <c r="BS32" s="1192" t="s">
        <v>35</v>
      </c>
      <c r="BT32" s="1192" t="s">
        <v>35</v>
      </c>
      <c r="BU32" s="1192" t="s">
        <v>35</v>
      </c>
      <c r="BV32" s="1192" t="s">
        <v>35</v>
      </c>
      <c r="BW32" s="1192" t="s">
        <v>35</v>
      </c>
      <c r="BX32" s="1192" t="s">
        <v>35</v>
      </c>
      <c r="BY32" s="1254" t="s">
        <v>35</v>
      </c>
      <c r="BZ32" s="1254" t="s">
        <v>35</v>
      </c>
      <c r="CA32" s="1254" t="s">
        <v>35</v>
      </c>
      <c r="CB32" s="1254" t="s">
        <v>35</v>
      </c>
      <c r="CC32" s="2103"/>
      <c r="CD32" s="2103"/>
      <c r="CE32" s="2103"/>
      <c r="CF32" s="2103"/>
      <c r="CG32" s="2103"/>
      <c r="CH32" s="2103"/>
      <c r="CI32" s="2103"/>
      <c r="CJ32" s="2103"/>
      <c r="CK32" s="2103"/>
      <c r="CL32" s="2103"/>
      <c r="CM32" s="2103"/>
      <c r="CN32" s="2103"/>
      <c r="CO32" s="2103"/>
      <c r="CP32" s="2103"/>
      <c r="CQ32" s="2103"/>
      <c r="CR32" s="2103"/>
      <c r="CS32" s="2103"/>
      <c r="CT32" s="2103"/>
      <c r="CU32" s="2103"/>
      <c r="CV32" s="2103"/>
      <c r="CW32" s="2103"/>
      <c r="CX32" s="2103"/>
      <c r="CY32" s="2103"/>
      <c r="CZ32" s="2103"/>
    </row>
    <row r="33" s="130" customFormat="true" ht="15" customHeight="true" x14ac:dyDescent="0.2">
      <c r="A33" s="2448" t="s">
        <v>104</v>
      </c>
      <c r="B33" s="249" t="s">
        <v>49</v>
      </c>
      <c r="C33" s="1094" t="s">
        <v>35</v>
      </c>
      <c r="D33" s="1108" t="s">
        <v>35</v>
      </c>
      <c r="E33" s="1108" t="s">
        <v>35</v>
      </c>
      <c r="F33" s="1108" t="s">
        <v>35</v>
      </c>
      <c r="G33" s="1122" t="s">
        <v>35</v>
      </c>
      <c r="H33" s="1136" t="s">
        <v>35</v>
      </c>
      <c r="I33" s="1108" t="s">
        <v>35</v>
      </c>
      <c r="J33" s="1108" t="s">
        <v>35</v>
      </c>
      <c r="K33" s="1108" t="s">
        <v>35</v>
      </c>
      <c r="L33" s="1150" t="s">
        <v>35</v>
      </c>
      <c r="M33" s="1162" t="s">
        <v>35</v>
      </c>
      <c r="N33" s="1108" t="s">
        <v>35</v>
      </c>
      <c r="O33" s="1108" t="s">
        <v>35</v>
      </c>
      <c r="P33" s="1108" t="s">
        <v>35</v>
      </c>
      <c r="Q33" s="1122" t="s">
        <v>35</v>
      </c>
      <c r="R33" s="1136" t="s">
        <v>35</v>
      </c>
      <c r="S33" s="1108" t="s">
        <v>35</v>
      </c>
      <c r="T33" s="1108" t="s">
        <v>35</v>
      </c>
      <c r="U33" s="1108" t="s">
        <v>35</v>
      </c>
      <c r="V33" s="1108" t="s">
        <v>35</v>
      </c>
      <c r="W33" s="1108" t="s">
        <v>35</v>
      </c>
      <c r="X33" s="1108" t="s">
        <v>35</v>
      </c>
      <c r="Y33" s="1166" t="s">
        <v>35</v>
      </c>
      <c r="Z33" s="1166" t="s">
        <v>35</v>
      </c>
      <c r="AA33" s="1166" t="s">
        <v>35</v>
      </c>
      <c r="AB33" s="2059" t="s">
        <v>35</v>
      </c>
      <c r="AC33" s="2092"/>
      <c r="AD33" s="2092"/>
      <c r="AE33" s="2092"/>
      <c r="AF33" s="2092"/>
      <c r="AG33" s="2092"/>
      <c r="AH33" s="2092"/>
      <c r="AI33" s="2092"/>
      <c r="AJ33" s="2092"/>
      <c r="AK33" s="2092"/>
      <c r="AL33" s="2092"/>
      <c r="AM33" s="2092"/>
      <c r="AN33" s="2092"/>
      <c r="AO33" s="2092"/>
      <c r="AP33" s="2092"/>
      <c r="AQ33" s="2092"/>
      <c r="AR33" s="2092"/>
      <c r="AS33" s="2092"/>
      <c r="AT33" s="2092"/>
      <c r="AU33" s="2092"/>
      <c r="AV33" s="2092"/>
      <c r="AW33" s="2092"/>
      <c r="AX33" s="2092"/>
      <c r="AY33" s="2092"/>
      <c r="AZ33" s="215"/>
      <c r="BA33" s="2462" t="s">
        <v>104</v>
      </c>
      <c r="BB33" s="151" t="s">
        <v>49</v>
      </c>
      <c r="BC33" s="1172" t="s">
        <v>35</v>
      </c>
      <c r="BD33" s="1192" t="s">
        <v>35</v>
      </c>
      <c r="BE33" s="1192" t="s">
        <v>35</v>
      </c>
      <c r="BF33" s="1192" t="s">
        <v>35</v>
      </c>
      <c r="BG33" s="1213" t="s">
        <v>35</v>
      </c>
      <c r="BH33" s="1234" t="s">
        <v>35</v>
      </c>
      <c r="BI33" s="1192" t="s">
        <v>35</v>
      </c>
      <c r="BJ33" s="1192" t="s">
        <v>35</v>
      </c>
      <c r="BK33" s="1192" t="s">
        <v>35</v>
      </c>
      <c r="BL33" s="1213" t="s">
        <v>35</v>
      </c>
      <c r="BM33" s="1234" t="s">
        <v>35</v>
      </c>
      <c r="BN33" s="1192" t="s">
        <v>35</v>
      </c>
      <c r="BO33" s="1192" t="s">
        <v>35</v>
      </c>
      <c r="BP33" s="1192" t="s">
        <v>35</v>
      </c>
      <c r="BQ33" s="1213" t="s">
        <v>35</v>
      </c>
      <c r="BR33" s="1234" t="s">
        <v>35</v>
      </c>
      <c r="BS33" s="1192" t="s">
        <v>35</v>
      </c>
      <c r="BT33" s="1192" t="s">
        <v>35</v>
      </c>
      <c r="BU33" s="1192" t="s">
        <v>35</v>
      </c>
      <c r="BV33" s="1192" t="s">
        <v>35</v>
      </c>
      <c r="BW33" s="1192" t="s">
        <v>35</v>
      </c>
      <c r="BX33" s="1192" t="s">
        <v>35</v>
      </c>
      <c r="BY33" s="1254" t="s">
        <v>35</v>
      </c>
      <c r="BZ33" s="1254" t="s">
        <v>35</v>
      </c>
      <c r="CA33" s="1254" t="s">
        <v>35</v>
      </c>
      <c r="CB33" s="1254" t="s">
        <v>35</v>
      </c>
      <c r="CC33" s="2103"/>
      <c r="CD33" s="2103"/>
      <c r="CE33" s="2103"/>
      <c r="CF33" s="2103"/>
      <c r="CG33" s="2103"/>
      <c r="CH33" s="2103"/>
      <c r="CI33" s="2103"/>
      <c r="CJ33" s="2103"/>
      <c r="CK33" s="2103"/>
      <c r="CL33" s="2103"/>
      <c r="CM33" s="2103"/>
      <c r="CN33" s="2103"/>
      <c r="CO33" s="2103"/>
      <c r="CP33" s="2103"/>
      <c r="CQ33" s="2103"/>
      <c r="CR33" s="2103"/>
      <c r="CS33" s="2103"/>
      <c r="CT33" s="2103"/>
      <c r="CU33" s="2103"/>
      <c r="CV33" s="2103"/>
      <c r="CW33" s="2103"/>
      <c r="CX33" s="2103"/>
      <c r="CY33" s="2103"/>
      <c r="CZ33" s="2103"/>
    </row>
    <row r="34" s="130" customFormat="true" ht="15" customHeight="true" x14ac:dyDescent="0.2">
      <c r="A34" s="2448"/>
      <c r="B34" s="249" t="s">
        <v>48</v>
      </c>
      <c r="C34" s="1094" t="s">
        <v>35</v>
      </c>
      <c r="D34" s="1108" t="s">
        <v>35</v>
      </c>
      <c r="E34" s="1108" t="s">
        <v>35</v>
      </c>
      <c r="F34" s="1108" t="s">
        <v>35</v>
      </c>
      <c r="G34" s="1122" t="s">
        <v>35</v>
      </c>
      <c r="H34" s="1136" t="s">
        <v>35</v>
      </c>
      <c r="I34" s="1108" t="s">
        <v>35</v>
      </c>
      <c r="J34" s="1108" t="s">
        <v>35</v>
      </c>
      <c r="K34" s="1108" t="s">
        <v>35</v>
      </c>
      <c r="L34" s="1150" t="s">
        <v>35</v>
      </c>
      <c r="M34" s="1162" t="s">
        <v>35</v>
      </c>
      <c r="N34" s="1108" t="s">
        <v>35</v>
      </c>
      <c r="O34" s="1108" t="s">
        <v>35</v>
      </c>
      <c r="P34" s="1108" t="s">
        <v>35</v>
      </c>
      <c r="Q34" s="1122" t="s">
        <v>35</v>
      </c>
      <c r="R34" s="1136" t="s">
        <v>35</v>
      </c>
      <c r="S34" s="1108" t="s">
        <v>35</v>
      </c>
      <c r="T34" s="1108" t="s">
        <v>35</v>
      </c>
      <c r="U34" s="1108" t="s">
        <v>35</v>
      </c>
      <c r="V34" s="1108" t="s">
        <v>35</v>
      </c>
      <c r="W34" s="1108" t="s">
        <v>35</v>
      </c>
      <c r="X34" s="1108" t="s">
        <v>35</v>
      </c>
      <c r="Y34" s="1166" t="s">
        <v>35</v>
      </c>
      <c r="Z34" s="1166" t="s">
        <v>35</v>
      </c>
      <c r="AA34" s="1166" t="s">
        <v>35</v>
      </c>
      <c r="AB34" s="2059" t="s">
        <v>35</v>
      </c>
      <c r="AC34" s="2092"/>
      <c r="AD34" s="2092"/>
      <c r="AE34" s="2092"/>
      <c r="AF34" s="2092"/>
      <c r="AG34" s="2092"/>
      <c r="AH34" s="2092"/>
      <c r="AI34" s="2092"/>
      <c r="AJ34" s="2092"/>
      <c r="AK34" s="2092"/>
      <c r="AL34" s="2092"/>
      <c r="AM34" s="2092"/>
      <c r="AN34" s="2092"/>
      <c r="AO34" s="2092"/>
      <c r="AP34" s="2092"/>
      <c r="AQ34" s="2092"/>
      <c r="AR34" s="2092"/>
      <c r="AS34" s="2092"/>
      <c r="AT34" s="2092"/>
      <c r="AU34" s="2092"/>
      <c r="AV34" s="2092"/>
      <c r="AW34" s="2092"/>
      <c r="AX34" s="2092"/>
      <c r="AY34" s="2092"/>
      <c r="AZ34" s="215"/>
      <c r="BA34" s="2462"/>
      <c r="BB34" s="151" t="s">
        <v>48</v>
      </c>
      <c r="BC34" s="1172" t="s">
        <v>35</v>
      </c>
      <c r="BD34" s="1192" t="s">
        <v>35</v>
      </c>
      <c r="BE34" s="1192" t="s">
        <v>35</v>
      </c>
      <c r="BF34" s="1192" t="s">
        <v>35</v>
      </c>
      <c r="BG34" s="1213" t="s">
        <v>35</v>
      </c>
      <c r="BH34" s="1234" t="s">
        <v>35</v>
      </c>
      <c r="BI34" s="1192" t="s">
        <v>35</v>
      </c>
      <c r="BJ34" s="1192" t="s">
        <v>35</v>
      </c>
      <c r="BK34" s="1192" t="s">
        <v>35</v>
      </c>
      <c r="BL34" s="1213" t="s">
        <v>35</v>
      </c>
      <c r="BM34" s="1234" t="s">
        <v>35</v>
      </c>
      <c r="BN34" s="1192" t="s">
        <v>35</v>
      </c>
      <c r="BO34" s="1192" t="s">
        <v>35</v>
      </c>
      <c r="BP34" s="1192" t="s">
        <v>35</v>
      </c>
      <c r="BQ34" s="1213" t="s">
        <v>35</v>
      </c>
      <c r="BR34" s="1234" t="s">
        <v>35</v>
      </c>
      <c r="BS34" s="1192" t="s">
        <v>35</v>
      </c>
      <c r="BT34" s="1192" t="s">
        <v>35</v>
      </c>
      <c r="BU34" s="1192" t="s">
        <v>35</v>
      </c>
      <c r="BV34" s="1192" t="s">
        <v>35</v>
      </c>
      <c r="BW34" s="1192" t="s">
        <v>35</v>
      </c>
      <c r="BX34" s="1192" t="s">
        <v>35</v>
      </c>
      <c r="BY34" s="1254" t="s">
        <v>35</v>
      </c>
      <c r="BZ34" s="1254" t="s">
        <v>35</v>
      </c>
      <c r="CA34" s="1254" t="s">
        <v>35</v>
      </c>
      <c r="CB34" s="1254" t="s">
        <v>35</v>
      </c>
      <c r="CC34" s="2103"/>
      <c r="CD34" s="2103"/>
      <c r="CE34" s="2103"/>
      <c r="CF34" s="2103"/>
      <c r="CG34" s="2103"/>
      <c r="CH34" s="2103"/>
      <c r="CI34" s="2103"/>
      <c r="CJ34" s="2103"/>
      <c r="CK34" s="2103"/>
      <c r="CL34" s="2103"/>
      <c r="CM34" s="2103"/>
      <c r="CN34" s="2103"/>
      <c r="CO34" s="2103"/>
      <c r="CP34" s="2103"/>
      <c r="CQ34" s="2103"/>
      <c r="CR34" s="2103"/>
      <c r="CS34" s="2103"/>
      <c r="CT34" s="2103"/>
      <c r="CU34" s="2103"/>
      <c r="CV34" s="2103"/>
      <c r="CW34" s="2103"/>
      <c r="CX34" s="2103"/>
      <c r="CY34" s="2103"/>
      <c r="CZ34" s="2103"/>
    </row>
    <row r="35" s="135" customFormat="true" ht="15" customHeight="true" x14ac:dyDescent="0.2">
      <c r="A35" s="2763" t="s">
        <v>55</v>
      </c>
      <c r="B35" s="1981" t="s">
        <v>49</v>
      </c>
      <c r="C35" s="1852">
        <v>6.0589939076570269</v>
      </c>
      <c r="D35" s="1853">
        <v>12.333590618648849</v>
      </c>
      <c r="E35" s="1853">
        <v>18.772171097158108</v>
      </c>
      <c r="F35" s="1853">
        <v>17.611753269004218</v>
      </c>
      <c r="G35" s="1854">
        <v>14.862607988876542</v>
      </c>
      <c r="H35" s="1855">
        <v>20.985405864797301</v>
      </c>
      <c r="I35" s="1853">
        <v>18.193805332651021</v>
      </c>
      <c r="J35" s="1853">
        <v>15.219490455792226</v>
      </c>
      <c r="K35" s="1853">
        <v>16.72694507816578</v>
      </c>
      <c r="L35" s="1856">
        <v>10.95664862040252</v>
      </c>
      <c r="M35" s="1857">
        <v>5.1669236053873204</v>
      </c>
      <c r="N35" s="1853">
        <v>6.6341274911231203</v>
      </c>
      <c r="O35" s="1853">
        <v>13.552194532943851</v>
      </c>
      <c r="P35" s="1853">
        <v>14.914442651517964</v>
      </c>
      <c r="Q35" s="1854">
        <v>21.313517842586464</v>
      </c>
      <c r="R35" s="1855">
        <v>11.160460166161178</v>
      </c>
      <c r="S35" s="1853">
        <v>18.07893716589475</v>
      </c>
      <c r="T35" s="1853">
        <v>16.34740044902362</v>
      </c>
      <c r="U35" s="1853">
        <v>13.800309909283978</v>
      </c>
      <c r="V35" s="1853">
        <v>22.479673666796383</v>
      </c>
      <c r="W35" s="1853">
        <v>8.7114070119650346</v>
      </c>
      <c r="X35" s="1853">
        <v>15.397775260005158</v>
      </c>
      <c r="Y35" s="1853">
        <v>13.111998412652076</v>
      </c>
      <c r="Z35" s="1853">
        <v>10.664251085600846</v>
      </c>
      <c r="AA35" s="1853">
        <v>16.291007752463109</v>
      </c>
      <c r="AB35" s="2244">
        <v>20.650897581351092</v>
      </c>
      <c r="AC35" s="312"/>
      <c r="AD35" s="312"/>
      <c r="AE35" s="312"/>
      <c r="AF35" s="312"/>
      <c r="AG35" s="312"/>
      <c r="AH35" s="312"/>
      <c r="AI35" s="312"/>
      <c r="AJ35" s="312"/>
      <c r="AK35" s="312"/>
      <c r="AL35" s="312"/>
      <c r="AM35" s="312"/>
      <c r="AN35" s="312"/>
      <c r="AO35" s="312"/>
      <c r="AP35" s="312"/>
      <c r="AQ35" s="312"/>
      <c r="AR35" s="312"/>
      <c r="AS35" s="312"/>
      <c r="AT35" s="312"/>
      <c r="AU35" s="312"/>
      <c r="AV35" s="312"/>
      <c r="AW35" s="312"/>
      <c r="AX35" s="312"/>
      <c r="AY35" s="312"/>
      <c r="AZ35" s="646"/>
      <c r="BA35" s="2462" t="s">
        <v>55</v>
      </c>
      <c r="BB35" s="151" t="s">
        <v>49</v>
      </c>
      <c r="BC35" s="1172" t="s">
        <v>35</v>
      </c>
      <c r="BD35" s="1192" t="s">
        <v>35</v>
      </c>
      <c r="BE35" s="1192" t="s">
        <v>35</v>
      </c>
      <c r="BF35" s="1192" t="s">
        <v>35</v>
      </c>
      <c r="BG35" s="1213" t="s">
        <v>35</v>
      </c>
      <c r="BH35" s="1234" t="s">
        <v>35</v>
      </c>
      <c r="BI35" s="1192" t="s">
        <v>35</v>
      </c>
      <c r="BJ35" s="1192" t="s">
        <v>35</v>
      </c>
      <c r="BK35" s="1192" t="s">
        <v>35</v>
      </c>
      <c r="BL35" s="1213" t="s">
        <v>35</v>
      </c>
      <c r="BM35" s="1234" t="s">
        <v>35</v>
      </c>
      <c r="BN35" s="1192" t="s">
        <v>35</v>
      </c>
      <c r="BO35" s="1192" t="s">
        <v>35</v>
      </c>
      <c r="BP35" s="1192" t="s">
        <v>35</v>
      </c>
      <c r="BQ35" s="1213" t="s">
        <v>35</v>
      </c>
      <c r="BR35" s="1234" t="s">
        <v>35</v>
      </c>
      <c r="BS35" s="1192" t="s">
        <v>35</v>
      </c>
      <c r="BT35" s="1192" t="s">
        <v>35</v>
      </c>
      <c r="BU35" s="1192" t="s">
        <v>35</v>
      </c>
      <c r="BV35" s="1192" t="s">
        <v>35</v>
      </c>
      <c r="BW35" s="1192" t="s">
        <v>35</v>
      </c>
      <c r="BX35" s="1192" t="s">
        <v>35</v>
      </c>
      <c r="BY35" s="1254" t="s">
        <v>35</v>
      </c>
      <c r="BZ35" s="1254" t="s">
        <v>35</v>
      </c>
      <c r="CA35" s="1254" t="s">
        <v>35</v>
      </c>
      <c r="CB35" s="1254" t="s">
        <v>35</v>
      </c>
      <c r="CC35" s="2103"/>
      <c r="CD35" s="2103"/>
      <c r="CE35" s="2103"/>
      <c r="CF35" s="2103"/>
      <c r="CG35" s="2103"/>
      <c r="CH35" s="2103"/>
      <c r="CI35" s="2103"/>
      <c r="CJ35" s="2103"/>
      <c r="CK35" s="2103"/>
      <c r="CL35" s="2103"/>
      <c r="CM35" s="2103"/>
      <c r="CN35" s="2103"/>
      <c r="CO35" s="2103"/>
      <c r="CP35" s="2103"/>
      <c r="CQ35" s="2103"/>
      <c r="CR35" s="2103"/>
      <c r="CS35" s="2103"/>
      <c r="CT35" s="2103"/>
      <c r="CU35" s="2103"/>
      <c r="CV35" s="2103"/>
      <c r="CW35" s="2103"/>
      <c r="CX35" s="2103"/>
      <c r="CY35" s="2103"/>
      <c r="CZ35" s="2103"/>
    </row>
    <row r="36" s="135" customFormat="true" ht="15" customHeight="true" x14ac:dyDescent="0.2">
      <c r="A36" s="2763"/>
      <c r="B36" s="1981" t="s">
        <v>48</v>
      </c>
      <c r="C36" s="1852">
        <v>93.941006092343173</v>
      </c>
      <c r="D36" s="1853">
        <v>87.666409381351272</v>
      </c>
      <c r="E36" s="1853">
        <v>81.227828902841821</v>
      </c>
      <c r="F36" s="1853">
        <v>82.388246730995775</v>
      </c>
      <c r="G36" s="1854">
        <v>85.137392011123467</v>
      </c>
      <c r="H36" s="1855">
        <v>79.014594135203055</v>
      </c>
      <c r="I36" s="1853">
        <v>81.806194667349047</v>
      </c>
      <c r="J36" s="1853">
        <v>84.780509544207717</v>
      </c>
      <c r="K36" s="1853">
        <v>83.273054921834174</v>
      </c>
      <c r="L36" s="1856">
        <v>89.043351379597425</v>
      </c>
      <c r="M36" s="1857">
        <v>94.833076394612675</v>
      </c>
      <c r="N36" s="1853">
        <v>93.365872508876961</v>
      </c>
      <c r="O36" s="1853">
        <v>86.447805467056227</v>
      </c>
      <c r="P36" s="1853">
        <v>85.085557348482183</v>
      </c>
      <c r="Q36" s="1854">
        <v>78.686482157413792</v>
      </c>
      <c r="R36" s="1855">
        <v>88.839539833838629</v>
      </c>
      <c r="S36" s="1853">
        <v>81.921062834105356</v>
      </c>
      <c r="T36" s="1853">
        <v>83.65259955097649</v>
      </c>
      <c r="U36" s="1853">
        <v>86.199690090716118</v>
      </c>
      <c r="V36" s="1853">
        <v>77.520326333203585</v>
      </c>
      <c r="W36" s="1853">
        <v>91.28859298803485</v>
      </c>
      <c r="X36" s="1853">
        <v>84.602224739994739</v>
      </c>
      <c r="Y36" s="1853">
        <v>86.888001587348043</v>
      </c>
      <c r="Z36" s="1853">
        <v>89.335748914399161</v>
      </c>
      <c r="AA36" s="1853">
        <v>83.708992247536798</v>
      </c>
      <c r="AB36" s="2244">
        <v>79.349102418648826</v>
      </c>
      <c r="AC36" s="312"/>
      <c r="AD36" s="312"/>
      <c r="AE36" s="312"/>
      <c r="AF36" s="312"/>
      <c r="AG36" s="312"/>
      <c r="AH36" s="312"/>
      <c r="AI36" s="312"/>
      <c r="AJ36" s="312"/>
      <c r="AK36" s="312"/>
      <c r="AL36" s="312"/>
      <c r="AM36" s="312"/>
      <c r="AN36" s="312"/>
      <c r="AO36" s="312"/>
      <c r="AP36" s="312"/>
      <c r="AQ36" s="312"/>
      <c r="AR36" s="312"/>
      <c r="AS36" s="312"/>
      <c r="AT36" s="312"/>
      <c r="AU36" s="312"/>
      <c r="AV36" s="312"/>
      <c r="AW36" s="312"/>
      <c r="AX36" s="312"/>
      <c r="AY36" s="312"/>
      <c r="AZ36" s="646"/>
      <c r="BA36" s="2462"/>
      <c r="BB36" s="151" t="s">
        <v>48</v>
      </c>
      <c r="BC36" s="1172" t="s">
        <v>35</v>
      </c>
      <c r="BD36" s="1192" t="s">
        <v>35</v>
      </c>
      <c r="BE36" s="1192" t="s">
        <v>35</v>
      </c>
      <c r="BF36" s="1192" t="s">
        <v>35</v>
      </c>
      <c r="BG36" s="1213" t="s">
        <v>35</v>
      </c>
      <c r="BH36" s="1234" t="s">
        <v>35</v>
      </c>
      <c r="BI36" s="1192" t="s">
        <v>35</v>
      </c>
      <c r="BJ36" s="1192" t="s">
        <v>35</v>
      </c>
      <c r="BK36" s="1192" t="s">
        <v>35</v>
      </c>
      <c r="BL36" s="1213" t="s">
        <v>35</v>
      </c>
      <c r="BM36" s="1234" t="s">
        <v>35</v>
      </c>
      <c r="BN36" s="1192" t="s">
        <v>35</v>
      </c>
      <c r="BO36" s="1192" t="s">
        <v>35</v>
      </c>
      <c r="BP36" s="1192" t="s">
        <v>35</v>
      </c>
      <c r="BQ36" s="1213" t="s">
        <v>35</v>
      </c>
      <c r="BR36" s="1234" t="s">
        <v>35</v>
      </c>
      <c r="BS36" s="1192" t="s">
        <v>35</v>
      </c>
      <c r="BT36" s="1192" t="s">
        <v>35</v>
      </c>
      <c r="BU36" s="1192" t="s">
        <v>35</v>
      </c>
      <c r="BV36" s="1192" t="s">
        <v>35</v>
      </c>
      <c r="BW36" s="1192" t="s">
        <v>35</v>
      </c>
      <c r="BX36" s="1192" t="s">
        <v>35</v>
      </c>
      <c r="BY36" s="1254" t="s">
        <v>35</v>
      </c>
      <c r="BZ36" s="1254" t="s">
        <v>35</v>
      </c>
      <c r="CA36" s="1254" t="s">
        <v>35</v>
      </c>
      <c r="CB36" s="1254" t="s">
        <v>35</v>
      </c>
      <c r="CC36" s="2103"/>
      <c r="CD36" s="2103"/>
      <c r="CE36" s="2103"/>
      <c r="CF36" s="2103"/>
      <c r="CG36" s="2103"/>
      <c r="CH36" s="2103"/>
      <c r="CI36" s="2103"/>
      <c r="CJ36" s="2103"/>
      <c r="CK36" s="2103"/>
      <c r="CL36" s="2103"/>
      <c r="CM36" s="2103"/>
      <c r="CN36" s="2103"/>
      <c r="CO36" s="2103"/>
      <c r="CP36" s="2103"/>
      <c r="CQ36" s="2103"/>
      <c r="CR36" s="2103"/>
      <c r="CS36" s="2103"/>
      <c r="CT36" s="2103"/>
      <c r="CU36" s="2103"/>
      <c r="CV36" s="2103"/>
      <c r="CW36" s="2103"/>
      <c r="CX36" s="2103"/>
      <c r="CY36" s="2103"/>
      <c r="CZ36" s="2103"/>
    </row>
    <row r="37" s="135" customFormat="true" ht="15" customHeight="true" x14ac:dyDescent="0.2">
      <c r="A37" s="2763" t="s">
        <v>159</v>
      </c>
      <c r="B37" s="1981" t="s">
        <v>49</v>
      </c>
      <c r="C37" s="1852">
        <v>10.57712639554738</v>
      </c>
      <c r="D37" s="1853">
        <v>17.137852099663746</v>
      </c>
      <c r="E37" s="1853">
        <v>20.842125584360513</v>
      </c>
      <c r="F37" s="1853">
        <v>18.018342811614698</v>
      </c>
      <c r="G37" s="1854">
        <v>14.905511622348616</v>
      </c>
      <c r="H37" s="1855">
        <v>22.520314274103701</v>
      </c>
      <c r="I37" s="1853">
        <v>18.570075850065155</v>
      </c>
      <c r="J37" s="1853">
        <v>15.314722174757172</v>
      </c>
      <c r="K37" s="1853">
        <v>16.801626943461155</v>
      </c>
      <c r="L37" s="1856">
        <v>10.773170733501297</v>
      </c>
      <c r="M37" s="1857">
        <v>9.5402214693753145</v>
      </c>
      <c r="N37" s="1853">
        <v>10.672989140276906</v>
      </c>
      <c r="O37" s="1853">
        <v>18.358737875504019</v>
      </c>
      <c r="P37" s="1853">
        <v>17.749358234943948</v>
      </c>
      <c r="Q37" s="1854">
        <v>22.072806409417549</v>
      </c>
      <c r="R37" s="1855">
        <v>11.217037169451824</v>
      </c>
      <c r="S37" s="1853">
        <v>22.456415967901339</v>
      </c>
      <c r="T37" s="1853">
        <v>25.450340373562337</v>
      </c>
      <c r="U37" s="1853">
        <v>24.587446325098348</v>
      </c>
      <c r="V37" s="1853">
        <v>28.902739714255755</v>
      </c>
      <c r="W37" s="1853">
        <v>10.618497301463972</v>
      </c>
      <c r="X37" s="1853">
        <v>18.335546415960764</v>
      </c>
      <c r="Y37" s="1853">
        <v>19.382145079434878</v>
      </c>
      <c r="Z37" s="1853">
        <v>11.545676570129391</v>
      </c>
      <c r="AA37" s="1853">
        <v>21.591506331325192</v>
      </c>
      <c r="AB37" s="2244">
        <v>27.096601627030292</v>
      </c>
      <c r="AC37" s="312"/>
      <c r="AD37" s="312"/>
      <c r="AE37" s="312"/>
      <c r="AF37" s="312"/>
      <c r="AG37" s="312"/>
      <c r="AH37" s="312"/>
      <c r="AI37" s="312"/>
      <c r="AJ37" s="312"/>
      <c r="AK37" s="312"/>
      <c r="AL37" s="312"/>
      <c r="AM37" s="312"/>
      <c r="AN37" s="312"/>
      <c r="AO37" s="312"/>
      <c r="AP37" s="312"/>
      <c r="AQ37" s="312"/>
      <c r="AR37" s="312"/>
      <c r="AS37" s="312"/>
      <c r="AT37" s="312"/>
      <c r="AU37" s="312"/>
      <c r="AV37" s="312"/>
      <c r="AW37" s="312"/>
      <c r="AX37" s="312"/>
      <c r="AY37" s="312"/>
      <c r="AZ37" s="646"/>
      <c r="BA37" s="2462" t="s">
        <v>125</v>
      </c>
      <c r="BB37" s="151" t="s">
        <v>49</v>
      </c>
      <c r="BC37" s="1172" t="s">
        <v>35</v>
      </c>
      <c r="BD37" s="1192" t="s">
        <v>35</v>
      </c>
      <c r="BE37" s="1192" t="s">
        <v>35</v>
      </c>
      <c r="BF37" s="1192" t="s">
        <v>35</v>
      </c>
      <c r="BG37" s="1213" t="s">
        <v>35</v>
      </c>
      <c r="BH37" s="1234" t="s">
        <v>35</v>
      </c>
      <c r="BI37" s="1192" t="s">
        <v>35</v>
      </c>
      <c r="BJ37" s="1192" t="s">
        <v>35</v>
      </c>
      <c r="BK37" s="1192" t="s">
        <v>35</v>
      </c>
      <c r="BL37" s="1213" t="s">
        <v>35</v>
      </c>
      <c r="BM37" s="1234" t="s">
        <v>35</v>
      </c>
      <c r="BN37" s="1192" t="s">
        <v>35</v>
      </c>
      <c r="BO37" s="1192" t="s">
        <v>35</v>
      </c>
      <c r="BP37" s="1192" t="s">
        <v>35</v>
      </c>
      <c r="BQ37" s="1213" t="s">
        <v>35</v>
      </c>
      <c r="BR37" s="1234" t="s">
        <v>35</v>
      </c>
      <c r="BS37" s="1192" t="s">
        <v>35</v>
      </c>
      <c r="BT37" s="1192" t="s">
        <v>35</v>
      </c>
      <c r="BU37" s="1192" t="s">
        <v>35</v>
      </c>
      <c r="BV37" s="1192" t="s">
        <v>35</v>
      </c>
      <c r="BW37" s="1192" t="s">
        <v>35</v>
      </c>
      <c r="BX37" s="1192" t="s">
        <v>35</v>
      </c>
      <c r="BY37" s="1254" t="s">
        <v>35</v>
      </c>
      <c r="BZ37" s="1254" t="s">
        <v>35</v>
      </c>
      <c r="CA37" s="1254" t="s">
        <v>35</v>
      </c>
      <c r="CB37" s="1254" t="s">
        <v>35</v>
      </c>
      <c r="CC37" s="2103"/>
      <c r="CD37" s="2103"/>
      <c r="CE37" s="2103"/>
      <c r="CF37" s="2103"/>
      <c r="CG37" s="2103"/>
      <c r="CH37" s="2103"/>
      <c r="CI37" s="2103"/>
      <c r="CJ37" s="2103"/>
      <c r="CK37" s="2103"/>
      <c r="CL37" s="2103"/>
      <c r="CM37" s="2103"/>
      <c r="CN37" s="2103"/>
      <c r="CO37" s="2103"/>
      <c r="CP37" s="2103"/>
      <c r="CQ37" s="2103"/>
      <c r="CR37" s="2103"/>
      <c r="CS37" s="2103"/>
      <c r="CT37" s="2103"/>
      <c r="CU37" s="2103"/>
      <c r="CV37" s="2103"/>
      <c r="CW37" s="2103"/>
      <c r="CX37" s="2103"/>
      <c r="CY37" s="2103"/>
      <c r="CZ37" s="2103"/>
    </row>
    <row r="38" s="135" customFormat="true" ht="15" customHeight="true" x14ac:dyDescent="0.2">
      <c r="A38" s="2763"/>
      <c r="B38" s="1981" t="s">
        <v>48</v>
      </c>
      <c r="C38" s="1852">
        <v>89.422873604452619</v>
      </c>
      <c r="D38" s="1853">
        <v>82.862147900336353</v>
      </c>
      <c r="E38" s="1853">
        <v>79.157874415639199</v>
      </c>
      <c r="F38" s="1853">
        <v>81.981657188385228</v>
      </c>
      <c r="G38" s="1854">
        <v>85.09448837765143</v>
      </c>
      <c r="H38" s="1855">
        <v>77.47968572589636</v>
      </c>
      <c r="I38" s="1853">
        <v>81.429924149934891</v>
      </c>
      <c r="J38" s="1853">
        <v>84.685277825242792</v>
      </c>
      <c r="K38" s="1853">
        <v>83.198373056538784</v>
      </c>
      <c r="L38" s="1856">
        <v>89.226829266498626</v>
      </c>
      <c r="M38" s="1857">
        <v>90.45977853062459</v>
      </c>
      <c r="N38" s="1853">
        <v>89.327010859723117</v>
      </c>
      <c r="O38" s="1853">
        <v>81.641262124496066</v>
      </c>
      <c r="P38" s="1853">
        <v>82.25064176505596</v>
      </c>
      <c r="Q38" s="1854">
        <v>77.927193590582718</v>
      </c>
      <c r="R38" s="1855">
        <v>88.782962830547973</v>
      </c>
      <c r="S38" s="1853">
        <v>77.543584032098806</v>
      </c>
      <c r="T38" s="1853">
        <v>74.549659626437574</v>
      </c>
      <c r="U38" s="1853">
        <v>75.412553674901588</v>
      </c>
      <c r="V38" s="1853">
        <v>71.097260285744099</v>
      </c>
      <c r="W38" s="1853">
        <v>89.381502698536082</v>
      </c>
      <c r="X38" s="1853">
        <v>81.664453584039023</v>
      </c>
      <c r="Y38" s="1853">
        <v>80.617854920565108</v>
      </c>
      <c r="Z38" s="1853">
        <v>88.454323429870712</v>
      </c>
      <c r="AA38" s="1853">
        <v>78.408493668674822</v>
      </c>
      <c r="AB38" s="2244">
        <v>72.903398372969832</v>
      </c>
      <c r="AC38" s="312"/>
      <c r="AD38" s="312"/>
      <c r="AE38" s="312"/>
      <c r="AF38" s="312"/>
      <c r="AG38" s="312"/>
      <c r="AH38" s="312"/>
      <c r="AI38" s="312"/>
      <c r="AJ38" s="312"/>
      <c r="AK38" s="312"/>
      <c r="AL38" s="312"/>
      <c r="AM38" s="312"/>
      <c r="AN38" s="312"/>
      <c r="AO38" s="312"/>
      <c r="AP38" s="312"/>
      <c r="AQ38" s="312"/>
      <c r="AR38" s="312"/>
      <c r="AS38" s="312"/>
      <c r="AT38" s="312"/>
      <c r="AU38" s="312"/>
      <c r="AV38" s="312"/>
      <c r="AW38" s="312"/>
      <c r="AX38" s="312"/>
      <c r="AY38" s="312"/>
      <c r="AZ38" s="646"/>
      <c r="BA38" s="2462"/>
      <c r="BB38" s="151" t="s">
        <v>48</v>
      </c>
      <c r="BC38" s="1172" t="s">
        <v>35</v>
      </c>
      <c r="BD38" s="1192" t="s">
        <v>35</v>
      </c>
      <c r="BE38" s="1192" t="s">
        <v>35</v>
      </c>
      <c r="BF38" s="1192" t="s">
        <v>35</v>
      </c>
      <c r="BG38" s="1213" t="s">
        <v>35</v>
      </c>
      <c r="BH38" s="1234" t="s">
        <v>35</v>
      </c>
      <c r="BI38" s="1192" t="s">
        <v>35</v>
      </c>
      <c r="BJ38" s="1192" t="s">
        <v>35</v>
      </c>
      <c r="BK38" s="1192" t="s">
        <v>35</v>
      </c>
      <c r="BL38" s="1213" t="s">
        <v>35</v>
      </c>
      <c r="BM38" s="1234" t="s">
        <v>35</v>
      </c>
      <c r="BN38" s="1192" t="s">
        <v>35</v>
      </c>
      <c r="BO38" s="1192" t="s">
        <v>35</v>
      </c>
      <c r="BP38" s="1192" t="s">
        <v>35</v>
      </c>
      <c r="BQ38" s="1213" t="s">
        <v>35</v>
      </c>
      <c r="BR38" s="1234" t="s">
        <v>35</v>
      </c>
      <c r="BS38" s="1192" t="s">
        <v>35</v>
      </c>
      <c r="BT38" s="1192" t="s">
        <v>35</v>
      </c>
      <c r="BU38" s="1192" t="s">
        <v>35</v>
      </c>
      <c r="BV38" s="1192" t="s">
        <v>35</v>
      </c>
      <c r="BW38" s="1192" t="s">
        <v>35</v>
      </c>
      <c r="BX38" s="1192" t="s">
        <v>35</v>
      </c>
      <c r="BY38" s="1254" t="s">
        <v>35</v>
      </c>
      <c r="BZ38" s="1254" t="s">
        <v>35</v>
      </c>
      <c r="CA38" s="1254" t="s">
        <v>35</v>
      </c>
      <c r="CB38" s="1254" t="s">
        <v>35</v>
      </c>
      <c r="CC38" s="2103"/>
      <c r="CD38" s="2103"/>
      <c r="CE38" s="2103"/>
      <c r="CF38" s="2103"/>
      <c r="CG38" s="2103"/>
      <c r="CH38" s="2103"/>
      <c r="CI38" s="2103"/>
      <c r="CJ38" s="2103"/>
      <c r="CK38" s="2103"/>
      <c r="CL38" s="2103"/>
      <c r="CM38" s="2103"/>
      <c r="CN38" s="2103"/>
      <c r="CO38" s="2103"/>
      <c r="CP38" s="2103"/>
      <c r="CQ38" s="2103"/>
      <c r="CR38" s="2103"/>
      <c r="CS38" s="2103"/>
      <c r="CT38" s="2103"/>
      <c r="CU38" s="2103"/>
      <c r="CV38" s="2103"/>
      <c r="CW38" s="2103"/>
      <c r="CX38" s="2103"/>
      <c r="CY38" s="2103"/>
      <c r="CZ38" s="2103"/>
    </row>
    <row r="39" s="130" customFormat="true" ht="15" customHeight="true" x14ac:dyDescent="0.2">
      <c r="A39" s="2448" t="s">
        <v>122</v>
      </c>
      <c r="B39" s="249" t="s">
        <v>49</v>
      </c>
      <c r="C39" s="1094" t="s">
        <v>35</v>
      </c>
      <c r="D39" s="1108" t="s">
        <v>35</v>
      </c>
      <c r="E39" s="1108" t="s">
        <v>35</v>
      </c>
      <c r="F39" s="1108" t="s">
        <v>35</v>
      </c>
      <c r="G39" s="1122" t="s">
        <v>35</v>
      </c>
      <c r="H39" s="1136" t="s">
        <v>35</v>
      </c>
      <c r="I39" s="1108" t="s">
        <v>35</v>
      </c>
      <c r="J39" s="1108" t="s">
        <v>35</v>
      </c>
      <c r="K39" s="1108" t="s">
        <v>35</v>
      </c>
      <c r="L39" s="1150" t="s">
        <v>35</v>
      </c>
      <c r="M39" s="1162" t="s">
        <v>35</v>
      </c>
      <c r="N39" s="1108" t="s">
        <v>35</v>
      </c>
      <c r="O39" s="1108" t="s">
        <v>35</v>
      </c>
      <c r="P39" s="1108" t="s">
        <v>35</v>
      </c>
      <c r="Q39" s="1122" t="s">
        <v>35</v>
      </c>
      <c r="R39" s="1136" t="s">
        <v>35</v>
      </c>
      <c r="S39" s="1108" t="s">
        <v>35</v>
      </c>
      <c r="T39" s="1108" t="s">
        <v>35</v>
      </c>
      <c r="U39" s="1108" t="s">
        <v>35</v>
      </c>
      <c r="V39" s="1108" t="s">
        <v>35</v>
      </c>
      <c r="W39" s="1108" t="s">
        <v>35</v>
      </c>
      <c r="X39" s="1108" t="s">
        <v>35</v>
      </c>
      <c r="Y39" s="1166" t="s">
        <v>35</v>
      </c>
      <c r="Z39" s="1166" t="s">
        <v>35</v>
      </c>
      <c r="AA39" s="1166" t="s">
        <v>35</v>
      </c>
      <c r="AB39" s="2059" t="s">
        <v>35</v>
      </c>
      <c r="AC39" s="2092"/>
      <c r="AD39" s="2092"/>
      <c r="AE39" s="2092"/>
      <c r="AF39" s="2092"/>
      <c r="AG39" s="2092"/>
      <c r="AH39" s="2092"/>
      <c r="AI39" s="2092"/>
      <c r="AJ39" s="2092"/>
      <c r="AK39" s="2092"/>
      <c r="AL39" s="2092"/>
      <c r="AM39" s="2092"/>
      <c r="AN39" s="2092"/>
      <c r="AO39" s="2092"/>
      <c r="AP39" s="2092"/>
      <c r="AQ39" s="2092"/>
      <c r="AR39" s="2092"/>
      <c r="AS39" s="2092"/>
      <c r="AT39" s="2092"/>
      <c r="AU39" s="2092"/>
      <c r="AV39" s="2092"/>
      <c r="AW39" s="2092"/>
      <c r="AX39" s="2092"/>
      <c r="AY39" s="2092"/>
      <c r="AZ39" s="215"/>
      <c r="BA39" s="2462" t="s">
        <v>122</v>
      </c>
      <c r="BB39" s="151" t="s">
        <v>49</v>
      </c>
      <c r="BC39" s="1172" t="s">
        <v>35</v>
      </c>
      <c r="BD39" s="1192" t="s">
        <v>35</v>
      </c>
      <c r="BE39" s="1192" t="s">
        <v>35</v>
      </c>
      <c r="BF39" s="1192" t="s">
        <v>35</v>
      </c>
      <c r="BG39" s="1213" t="s">
        <v>35</v>
      </c>
      <c r="BH39" s="1234" t="s">
        <v>35</v>
      </c>
      <c r="BI39" s="1192" t="s">
        <v>35</v>
      </c>
      <c r="BJ39" s="1192" t="s">
        <v>35</v>
      </c>
      <c r="BK39" s="1192" t="s">
        <v>35</v>
      </c>
      <c r="BL39" s="1213" t="s">
        <v>35</v>
      </c>
      <c r="BM39" s="1234" t="s">
        <v>35</v>
      </c>
      <c r="BN39" s="1192" t="s">
        <v>35</v>
      </c>
      <c r="BO39" s="1192" t="s">
        <v>35</v>
      </c>
      <c r="BP39" s="1192" t="s">
        <v>35</v>
      </c>
      <c r="BQ39" s="1213" t="s">
        <v>35</v>
      </c>
      <c r="BR39" s="1234" t="s">
        <v>35</v>
      </c>
      <c r="BS39" s="1192" t="s">
        <v>35</v>
      </c>
      <c r="BT39" s="1192" t="s">
        <v>35</v>
      </c>
      <c r="BU39" s="1192" t="s">
        <v>35</v>
      </c>
      <c r="BV39" s="1192" t="s">
        <v>35</v>
      </c>
      <c r="BW39" s="1192" t="s">
        <v>35</v>
      </c>
      <c r="BX39" s="1192" t="s">
        <v>35</v>
      </c>
      <c r="BY39" s="1254" t="s">
        <v>35</v>
      </c>
      <c r="BZ39" s="1254" t="s">
        <v>35</v>
      </c>
      <c r="CA39" s="1254" t="s">
        <v>35</v>
      </c>
      <c r="CB39" s="1254" t="s">
        <v>35</v>
      </c>
      <c r="CC39" s="2103"/>
      <c r="CD39" s="2103"/>
      <c r="CE39" s="2103"/>
      <c r="CF39" s="2103"/>
      <c r="CG39" s="2103"/>
      <c r="CH39" s="2103"/>
      <c r="CI39" s="2103"/>
      <c r="CJ39" s="2103"/>
      <c r="CK39" s="2103"/>
      <c r="CL39" s="2103"/>
      <c r="CM39" s="2103"/>
      <c r="CN39" s="2103"/>
      <c r="CO39" s="2103"/>
      <c r="CP39" s="2103"/>
      <c r="CQ39" s="2103"/>
      <c r="CR39" s="2103"/>
      <c r="CS39" s="2103"/>
      <c r="CT39" s="2103"/>
      <c r="CU39" s="2103"/>
      <c r="CV39" s="2103"/>
      <c r="CW39" s="2103"/>
      <c r="CX39" s="2103"/>
      <c r="CY39" s="2103"/>
      <c r="CZ39" s="2103"/>
    </row>
    <row r="40" s="130" customFormat="true" ht="15" customHeight="true" x14ac:dyDescent="0.2">
      <c r="A40" s="2448"/>
      <c r="B40" s="249" t="s">
        <v>48</v>
      </c>
      <c r="C40" s="1094" t="s">
        <v>35</v>
      </c>
      <c r="D40" s="1108" t="s">
        <v>35</v>
      </c>
      <c r="E40" s="1108" t="s">
        <v>35</v>
      </c>
      <c r="F40" s="1108" t="s">
        <v>35</v>
      </c>
      <c r="G40" s="1122" t="s">
        <v>35</v>
      </c>
      <c r="H40" s="1136" t="s">
        <v>35</v>
      </c>
      <c r="I40" s="1108" t="s">
        <v>35</v>
      </c>
      <c r="J40" s="1108" t="s">
        <v>35</v>
      </c>
      <c r="K40" s="1108" t="s">
        <v>35</v>
      </c>
      <c r="L40" s="1150" t="s">
        <v>35</v>
      </c>
      <c r="M40" s="1162" t="s">
        <v>35</v>
      </c>
      <c r="N40" s="1108" t="s">
        <v>35</v>
      </c>
      <c r="O40" s="1108" t="s">
        <v>35</v>
      </c>
      <c r="P40" s="1108" t="s">
        <v>35</v>
      </c>
      <c r="Q40" s="1122" t="s">
        <v>35</v>
      </c>
      <c r="R40" s="1136" t="s">
        <v>35</v>
      </c>
      <c r="S40" s="1108" t="s">
        <v>35</v>
      </c>
      <c r="T40" s="1108" t="s">
        <v>35</v>
      </c>
      <c r="U40" s="1108" t="s">
        <v>35</v>
      </c>
      <c r="V40" s="1108" t="s">
        <v>35</v>
      </c>
      <c r="W40" s="1108" t="s">
        <v>35</v>
      </c>
      <c r="X40" s="1108" t="s">
        <v>35</v>
      </c>
      <c r="Y40" s="1166" t="s">
        <v>35</v>
      </c>
      <c r="Z40" s="1166" t="s">
        <v>35</v>
      </c>
      <c r="AA40" s="1166" t="s">
        <v>35</v>
      </c>
      <c r="AB40" s="2059" t="s">
        <v>35</v>
      </c>
      <c r="AC40" s="2092"/>
      <c r="AD40" s="2092"/>
      <c r="AE40" s="2092"/>
      <c r="AF40" s="2092"/>
      <c r="AG40" s="2092"/>
      <c r="AH40" s="2092"/>
      <c r="AI40" s="2092"/>
      <c r="AJ40" s="2092"/>
      <c r="AK40" s="2092"/>
      <c r="AL40" s="2092"/>
      <c r="AM40" s="2092"/>
      <c r="AN40" s="2092"/>
      <c r="AO40" s="2092"/>
      <c r="AP40" s="2092"/>
      <c r="AQ40" s="2092"/>
      <c r="AR40" s="2092"/>
      <c r="AS40" s="2092"/>
      <c r="AT40" s="2092"/>
      <c r="AU40" s="2092"/>
      <c r="AV40" s="2092"/>
      <c r="AW40" s="2092"/>
      <c r="AX40" s="2092"/>
      <c r="AY40" s="2092"/>
      <c r="AZ40" s="215"/>
      <c r="BA40" s="2462"/>
      <c r="BB40" s="151" t="s">
        <v>48</v>
      </c>
      <c r="BC40" s="1172" t="s">
        <v>35</v>
      </c>
      <c r="BD40" s="1192" t="s">
        <v>35</v>
      </c>
      <c r="BE40" s="1192" t="s">
        <v>35</v>
      </c>
      <c r="BF40" s="1192" t="s">
        <v>35</v>
      </c>
      <c r="BG40" s="1213" t="s">
        <v>35</v>
      </c>
      <c r="BH40" s="1234" t="s">
        <v>35</v>
      </c>
      <c r="BI40" s="1192" t="s">
        <v>35</v>
      </c>
      <c r="BJ40" s="1192" t="s">
        <v>35</v>
      </c>
      <c r="BK40" s="1192" t="s">
        <v>35</v>
      </c>
      <c r="BL40" s="1213" t="s">
        <v>35</v>
      </c>
      <c r="BM40" s="1234" t="s">
        <v>35</v>
      </c>
      <c r="BN40" s="1192" t="s">
        <v>35</v>
      </c>
      <c r="BO40" s="1192" t="s">
        <v>35</v>
      </c>
      <c r="BP40" s="1192" t="s">
        <v>35</v>
      </c>
      <c r="BQ40" s="1213" t="s">
        <v>35</v>
      </c>
      <c r="BR40" s="1234" t="s">
        <v>35</v>
      </c>
      <c r="BS40" s="1192" t="s">
        <v>35</v>
      </c>
      <c r="BT40" s="1192" t="s">
        <v>35</v>
      </c>
      <c r="BU40" s="1192" t="s">
        <v>35</v>
      </c>
      <c r="BV40" s="1192" t="s">
        <v>35</v>
      </c>
      <c r="BW40" s="1192" t="s">
        <v>35</v>
      </c>
      <c r="BX40" s="1192" t="s">
        <v>35</v>
      </c>
      <c r="BY40" s="1254" t="s">
        <v>35</v>
      </c>
      <c r="BZ40" s="1254" t="s">
        <v>35</v>
      </c>
      <c r="CA40" s="1254" t="s">
        <v>35</v>
      </c>
      <c r="CB40" s="1254" t="s">
        <v>35</v>
      </c>
      <c r="CC40" s="2103"/>
      <c r="CD40" s="2103"/>
      <c r="CE40" s="2103"/>
      <c r="CF40" s="2103"/>
      <c r="CG40" s="2103"/>
      <c r="CH40" s="2103"/>
      <c r="CI40" s="2103"/>
      <c r="CJ40" s="2103"/>
      <c r="CK40" s="2103"/>
      <c r="CL40" s="2103"/>
      <c r="CM40" s="2103"/>
      <c r="CN40" s="2103"/>
      <c r="CO40" s="2103"/>
      <c r="CP40" s="2103"/>
      <c r="CQ40" s="2103"/>
      <c r="CR40" s="2103"/>
      <c r="CS40" s="2103"/>
      <c r="CT40" s="2103"/>
      <c r="CU40" s="2103"/>
      <c r="CV40" s="2103"/>
      <c r="CW40" s="2103"/>
      <c r="CX40" s="2103"/>
      <c r="CY40" s="2103"/>
      <c r="CZ40" s="2103"/>
    </row>
    <row r="41" s="135" customFormat="true" ht="15" customHeight="true" x14ac:dyDescent="0.2">
      <c r="A41" s="2763" t="s">
        <v>56</v>
      </c>
      <c r="B41" s="1981" t="s">
        <v>49</v>
      </c>
      <c r="C41" s="1852">
        <v>38.934742402598829</v>
      </c>
      <c r="D41" s="1853">
        <v>33.971024062937076</v>
      </c>
      <c r="E41" s="1853">
        <v>18.482936935836747</v>
      </c>
      <c r="F41" s="1853">
        <v>6.9617972956293448</v>
      </c>
      <c r="G41" s="1854">
        <v>3.4538381133051632</v>
      </c>
      <c r="H41" s="1855">
        <v>15.456803716483719</v>
      </c>
      <c r="I41" s="1853">
        <v>7.6345175311929028</v>
      </c>
      <c r="J41" s="1853">
        <v>4.787190778141146</v>
      </c>
      <c r="K41" s="1853">
        <v>2.0189697459387506</v>
      </c>
      <c r="L41" s="1856">
        <v>2.3146106789126195</v>
      </c>
      <c r="M41" s="1857">
        <v>39.896812074514386</v>
      </c>
      <c r="N41" s="1853">
        <v>39.540346183874426</v>
      </c>
      <c r="O41" s="1853">
        <v>33.192617736638461</v>
      </c>
      <c r="P41" s="1853">
        <v>22.902480523728041</v>
      </c>
      <c r="Q41" s="1854">
        <v>11.368464803029203</v>
      </c>
      <c r="R41" s="1855">
        <v>6.964401721539816</v>
      </c>
      <c r="S41" s="1853">
        <v>18.994360259698738</v>
      </c>
      <c r="T41" s="1853">
        <v>24.311385026191811</v>
      </c>
      <c r="U41" s="1853">
        <v>32.440252263004851</v>
      </c>
      <c r="V41" s="1853">
        <v>16.983559606145484</v>
      </c>
      <c r="W41" s="1853">
        <v>17.306779025750497</v>
      </c>
      <c r="X41" s="1853">
        <v>9.2904306010092412</v>
      </c>
      <c r="Y41" s="1853">
        <v>32.173354697265964</v>
      </c>
      <c r="Z41" s="1853">
        <v>27.120965033237049</v>
      </c>
      <c r="AA41" s="1853">
        <v>25.018275089975955</v>
      </c>
      <c r="AB41" s="2244">
        <v>35.756338508655283</v>
      </c>
      <c r="AC41" s="312"/>
      <c r="AD41" s="312"/>
      <c r="AE41" s="312"/>
      <c r="AF41" s="312"/>
      <c r="AG41" s="312"/>
      <c r="AH41" s="312"/>
      <c r="AI41" s="312"/>
      <c r="AJ41" s="312"/>
      <c r="AK41" s="312"/>
      <c r="AL41" s="312"/>
      <c r="AM41" s="312"/>
      <c r="AN41" s="312"/>
      <c r="AO41" s="312"/>
      <c r="AP41" s="312"/>
      <c r="AQ41" s="312"/>
      <c r="AR41" s="312"/>
      <c r="AS41" s="312"/>
      <c r="AT41" s="312"/>
      <c r="AU41" s="312"/>
      <c r="AV41" s="312"/>
      <c r="AW41" s="312"/>
      <c r="AX41" s="312"/>
      <c r="AY41" s="312"/>
      <c r="AZ41" s="646"/>
      <c r="BA41" s="2462" t="s">
        <v>56</v>
      </c>
      <c r="BB41" s="151" t="s">
        <v>49</v>
      </c>
      <c r="BC41" s="1172" t="s">
        <v>35</v>
      </c>
      <c r="BD41" s="1192" t="s">
        <v>35</v>
      </c>
      <c r="BE41" s="1192" t="s">
        <v>35</v>
      </c>
      <c r="BF41" s="1192" t="s">
        <v>35</v>
      </c>
      <c r="BG41" s="1213" t="s">
        <v>35</v>
      </c>
      <c r="BH41" s="1234" t="s">
        <v>35</v>
      </c>
      <c r="BI41" s="1192" t="s">
        <v>35</v>
      </c>
      <c r="BJ41" s="1192" t="s">
        <v>35</v>
      </c>
      <c r="BK41" s="1192" t="s">
        <v>35</v>
      </c>
      <c r="BL41" s="1213" t="s">
        <v>35</v>
      </c>
      <c r="BM41" s="1234" t="s">
        <v>35</v>
      </c>
      <c r="BN41" s="1192" t="s">
        <v>35</v>
      </c>
      <c r="BO41" s="1192" t="s">
        <v>35</v>
      </c>
      <c r="BP41" s="1192" t="s">
        <v>35</v>
      </c>
      <c r="BQ41" s="1213" t="s">
        <v>35</v>
      </c>
      <c r="BR41" s="1234" t="s">
        <v>35</v>
      </c>
      <c r="BS41" s="1192" t="s">
        <v>35</v>
      </c>
      <c r="BT41" s="1192" t="s">
        <v>35</v>
      </c>
      <c r="BU41" s="1192" t="s">
        <v>35</v>
      </c>
      <c r="BV41" s="1192" t="s">
        <v>35</v>
      </c>
      <c r="BW41" s="1192" t="s">
        <v>35</v>
      </c>
      <c r="BX41" s="1192" t="s">
        <v>35</v>
      </c>
      <c r="BY41" s="1254" t="s">
        <v>35</v>
      </c>
      <c r="BZ41" s="1254" t="s">
        <v>35</v>
      </c>
      <c r="CA41" s="1254" t="s">
        <v>35</v>
      </c>
      <c r="CB41" s="1254" t="s">
        <v>35</v>
      </c>
      <c r="CC41" s="2103"/>
      <c r="CD41" s="2103"/>
      <c r="CE41" s="2103"/>
      <c r="CF41" s="2103"/>
      <c r="CG41" s="2103"/>
      <c r="CH41" s="2103"/>
      <c r="CI41" s="2103"/>
      <c r="CJ41" s="2103"/>
      <c r="CK41" s="2103"/>
      <c r="CL41" s="2103"/>
      <c r="CM41" s="2103"/>
      <c r="CN41" s="2103"/>
      <c r="CO41" s="2103"/>
      <c r="CP41" s="2103"/>
      <c r="CQ41" s="2103"/>
      <c r="CR41" s="2103"/>
      <c r="CS41" s="2103"/>
      <c r="CT41" s="2103"/>
      <c r="CU41" s="2103"/>
      <c r="CV41" s="2103"/>
      <c r="CW41" s="2103"/>
      <c r="CX41" s="2103"/>
      <c r="CY41" s="2103"/>
      <c r="CZ41" s="2103"/>
    </row>
    <row r="42" s="135" customFormat="true" ht="15" customHeight="true" x14ac:dyDescent="0.2">
      <c r="A42" s="2763"/>
      <c r="B42" s="1981" t="s">
        <v>48</v>
      </c>
      <c r="C42" s="1852">
        <v>61.065257597401967</v>
      </c>
      <c r="D42" s="1853">
        <v>66.028975937062725</v>
      </c>
      <c r="E42" s="1853">
        <v>81.517063064163167</v>
      </c>
      <c r="F42" s="1853">
        <v>93.038202704370732</v>
      </c>
      <c r="G42" s="1854">
        <v>96.546161886694918</v>
      </c>
      <c r="H42" s="1855">
        <v>84.543196283516721</v>
      </c>
      <c r="I42" s="1853">
        <v>92.365482468807159</v>
      </c>
      <c r="J42" s="1853">
        <v>95.212809221858876</v>
      </c>
      <c r="K42" s="1853">
        <v>97.981030254061196</v>
      </c>
      <c r="L42" s="1856">
        <v>97.685389321087413</v>
      </c>
      <c r="M42" s="1857">
        <v>60.103187925485692</v>
      </c>
      <c r="N42" s="1853">
        <v>60.459653816125922</v>
      </c>
      <c r="O42" s="1853">
        <v>66.807382263361689</v>
      </c>
      <c r="P42" s="1853">
        <v>77.097519476272154</v>
      </c>
      <c r="Q42" s="1854">
        <v>88.631535196970873</v>
      </c>
      <c r="R42" s="1855">
        <v>93.0355982784601</v>
      </c>
      <c r="S42" s="1853">
        <v>81.005639740301277</v>
      </c>
      <c r="T42" s="1853">
        <v>75.688614973808228</v>
      </c>
      <c r="U42" s="1853">
        <v>67.559747736995263</v>
      </c>
      <c r="V42" s="1853">
        <v>83.016440393854481</v>
      </c>
      <c r="W42" s="1853">
        <v>82.693220974249343</v>
      </c>
      <c r="X42" s="1853">
        <v>90.709569398990681</v>
      </c>
      <c r="Y42" s="1853">
        <v>67.826645302733922</v>
      </c>
      <c r="Z42" s="1853">
        <v>72.879034966763228</v>
      </c>
      <c r="AA42" s="1853">
        <v>74.981724910023971</v>
      </c>
      <c r="AB42" s="2244">
        <v>64.243661491344838</v>
      </c>
      <c r="AC42" s="312"/>
      <c r="AD42" s="312"/>
      <c r="AE42" s="312"/>
      <c r="AF42" s="312"/>
      <c r="AG42" s="312"/>
      <c r="AH42" s="312"/>
      <c r="AI42" s="312"/>
      <c r="AJ42" s="312"/>
      <c r="AK42" s="312"/>
      <c r="AL42" s="312"/>
      <c r="AM42" s="312"/>
      <c r="AN42" s="312"/>
      <c r="AO42" s="312"/>
      <c r="AP42" s="312"/>
      <c r="AQ42" s="312"/>
      <c r="AR42" s="312"/>
      <c r="AS42" s="312"/>
      <c r="AT42" s="312"/>
      <c r="AU42" s="312"/>
      <c r="AV42" s="312"/>
      <c r="AW42" s="312"/>
      <c r="AX42" s="312"/>
      <c r="AY42" s="312"/>
      <c r="AZ42" s="646"/>
      <c r="BA42" s="2462"/>
      <c r="BB42" s="151" t="s">
        <v>48</v>
      </c>
      <c r="BC42" s="1172" t="s">
        <v>35</v>
      </c>
      <c r="BD42" s="1192" t="s">
        <v>35</v>
      </c>
      <c r="BE42" s="1192" t="s">
        <v>35</v>
      </c>
      <c r="BF42" s="1192" t="s">
        <v>35</v>
      </c>
      <c r="BG42" s="1213" t="s">
        <v>35</v>
      </c>
      <c r="BH42" s="1234" t="s">
        <v>35</v>
      </c>
      <c r="BI42" s="1192" t="s">
        <v>35</v>
      </c>
      <c r="BJ42" s="1192" t="s">
        <v>35</v>
      </c>
      <c r="BK42" s="1192" t="s">
        <v>35</v>
      </c>
      <c r="BL42" s="1213" t="s">
        <v>35</v>
      </c>
      <c r="BM42" s="1234" t="s">
        <v>35</v>
      </c>
      <c r="BN42" s="1192" t="s">
        <v>35</v>
      </c>
      <c r="BO42" s="1192" t="s">
        <v>35</v>
      </c>
      <c r="BP42" s="1192" t="s">
        <v>35</v>
      </c>
      <c r="BQ42" s="1213" t="s">
        <v>35</v>
      </c>
      <c r="BR42" s="1234" t="s">
        <v>35</v>
      </c>
      <c r="BS42" s="1192" t="s">
        <v>35</v>
      </c>
      <c r="BT42" s="1192" t="s">
        <v>35</v>
      </c>
      <c r="BU42" s="1192" t="s">
        <v>35</v>
      </c>
      <c r="BV42" s="1192" t="s">
        <v>35</v>
      </c>
      <c r="BW42" s="1192" t="s">
        <v>35</v>
      </c>
      <c r="BX42" s="1192" t="s">
        <v>35</v>
      </c>
      <c r="BY42" s="1254" t="s">
        <v>35</v>
      </c>
      <c r="BZ42" s="1254" t="s">
        <v>35</v>
      </c>
      <c r="CA42" s="1254" t="s">
        <v>35</v>
      </c>
      <c r="CB42" s="1254" t="s">
        <v>35</v>
      </c>
      <c r="CC42" s="2103"/>
      <c r="CD42" s="2103"/>
      <c r="CE42" s="2103"/>
      <c r="CF42" s="2103"/>
      <c r="CG42" s="2103"/>
      <c r="CH42" s="2103"/>
      <c r="CI42" s="2103"/>
      <c r="CJ42" s="2103"/>
      <c r="CK42" s="2103"/>
      <c r="CL42" s="2103"/>
      <c r="CM42" s="2103"/>
      <c r="CN42" s="2103"/>
      <c r="CO42" s="2103"/>
      <c r="CP42" s="2103"/>
      <c r="CQ42" s="2103"/>
      <c r="CR42" s="2103"/>
      <c r="CS42" s="2103"/>
      <c r="CT42" s="2103"/>
      <c r="CU42" s="2103"/>
      <c r="CV42" s="2103"/>
      <c r="CW42" s="2103"/>
      <c r="CX42" s="2103"/>
      <c r="CY42" s="2103"/>
      <c r="CZ42" s="2103"/>
    </row>
    <row r="43" s="135" customFormat="true" ht="15" customHeight="true" x14ac:dyDescent="0.2">
      <c r="A43" s="2763" t="s">
        <v>53</v>
      </c>
      <c r="B43" s="1981" t="s">
        <v>49</v>
      </c>
      <c r="C43" s="1852">
        <v>76.274201140243278</v>
      </c>
      <c r="D43" s="1853">
        <v>71.906298676001398</v>
      </c>
      <c r="E43" s="1853">
        <v>68.197045954650775</v>
      </c>
      <c r="F43" s="1853">
        <v>65.214957461002683</v>
      </c>
      <c r="G43" s="1854">
        <v>67.468709230433774</v>
      </c>
      <c r="H43" s="1855">
        <v>57.312195841663247</v>
      </c>
      <c r="I43" s="1853">
        <v>51.922007150272286</v>
      </c>
      <c r="J43" s="1853">
        <v>70.441748512930857</v>
      </c>
      <c r="K43" s="1853">
        <v>58.431959939052902</v>
      </c>
      <c r="L43" s="1856">
        <v>69.761223849545246</v>
      </c>
      <c r="M43" s="1857">
        <v>77.398447818712341</v>
      </c>
      <c r="N43" s="1853">
        <v>77.102896418956888</v>
      </c>
      <c r="O43" s="1853">
        <v>72.319997872623716</v>
      </c>
      <c r="P43" s="1853">
        <v>74.791409986360975</v>
      </c>
      <c r="Q43" s="1854">
        <v>75.927298272221407</v>
      </c>
      <c r="R43" s="1855">
        <v>55.639576713058482</v>
      </c>
      <c r="S43" s="1853">
        <v>66.230548762189883</v>
      </c>
      <c r="T43" s="1853">
        <v>56.892351986207615</v>
      </c>
      <c r="U43" s="1853">
        <v>81.032331809497464</v>
      </c>
      <c r="V43" s="1853">
        <v>59.627464079017464</v>
      </c>
      <c r="W43" s="1853">
        <v>75.925178590727228</v>
      </c>
      <c r="X43" s="1853">
        <v>73.791433553485817</v>
      </c>
      <c r="Y43" s="1853">
        <v>71.392450799996269</v>
      </c>
      <c r="Z43" s="1853">
        <v>84.46015094447236</v>
      </c>
      <c r="AA43" s="1853">
        <v>76.293025953047916</v>
      </c>
      <c r="AB43" s="2244">
        <v>68.574982079433923</v>
      </c>
      <c r="AC43" s="312"/>
      <c r="AD43" s="312"/>
      <c r="AE43" s="312"/>
      <c r="AF43" s="312"/>
      <c r="AG43" s="312"/>
      <c r="AH43" s="312"/>
      <c r="AI43" s="312"/>
      <c r="AJ43" s="312"/>
      <c r="AK43" s="312"/>
      <c r="AL43" s="312"/>
      <c r="AM43" s="312"/>
      <c r="AN43" s="312"/>
      <c r="AO43" s="312"/>
      <c r="AP43" s="312"/>
      <c r="AQ43" s="312"/>
      <c r="AR43" s="312"/>
      <c r="AS43" s="312"/>
      <c r="AT43" s="312"/>
      <c r="AU43" s="312"/>
      <c r="AV43" s="312"/>
      <c r="AW43" s="312"/>
      <c r="AX43" s="312"/>
      <c r="AY43" s="312"/>
      <c r="AZ43" s="646"/>
      <c r="BA43" s="2462" t="s">
        <v>53</v>
      </c>
      <c r="BB43" s="151" t="s">
        <v>49</v>
      </c>
      <c r="BC43" s="1172" t="s">
        <v>35</v>
      </c>
      <c r="BD43" s="1192" t="s">
        <v>35</v>
      </c>
      <c r="BE43" s="1192" t="s">
        <v>35</v>
      </c>
      <c r="BF43" s="1192" t="s">
        <v>35</v>
      </c>
      <c r="BG43" s="1213" t="s">
        <v>35</v>
      </c>
      <c r="BH43" s="1234" t="s">
        <v>35</v>
      </c>
      <c r="BI43" s="1192" t="s">
        <v>35</v>
      </c>
      <c r="BJ43" s="1192" t="s">
        <v>35</v>
      </c>
      <c r="BK43" s="1192" t="s">
        <v>35</v>
      </c>
      <c r="BL43" s="1213" t="s">
        <v>35</v>
      </c>
      <c r="BM43" s="1234" t="s">
        <v>35</v>
      </c>
      <c r="BN43" s="1192" t="s">
        <v>35</v>
      </c>
      <c r="BO43" s="1192" t="s">
        <v>35</v>
      </c>
      <c r="BP43" s="1192" t="s">
        <v>35</v>
      </c>
      <c r="BQ43" s="1213" t="s">
        <v>35</v>
      </c>
      <c r="BR43" s="1234" t="s">
        <v>35</v>
      </c>
      <c r="BS43" s="1192" t="s">
        <v>35</v>
      </c>
      <c r="BT43" s="1192" t="s">
        <v>35</v>
      </c>
      <c r="BU43" s="1192" t="s">
        <v>35</v>
      </c>
      <c r="BV43" s="1192" t="s">
        <v>35</v>
      </c>
      <c r="BW43" s="1192" t="s">
        <v>35</v>
      </c>
      <c r="BX43" s="1192" t="s">
        <v>35</v>
      </c>
      <c r="BY43" s="1254" t="s">
        <v>35</v>
      </c>
      <c r="BZ43" s="1254" t="s">
        <v>35</v>
      </c>
      <c r="CA43" s="1254" t="s">
        <v>35</v>
      </c>
      <c r="CB43" s="1254" t="s">
        <v>35</v>
      </c>
      <c r="CC43" s="2103"/>
      <c r="CD43" s="2103"/>
      <c r="CE43" s="2103"/>
      <c r="CF43" s="2103"/>
      <c r="CG43" s="2103"/>
      <c r="CH43" s="2103"/>
      <c r="CI43" s="2103"/>
      <c r="CJ43" s="2103"/>
      <c r="CK43" s="2103"/>
      <c r="CL43" s="2103"/>
      <c r="CM43" s="2103"/>
      <c r="CN43" s="2103"/>
      <c r="CO43" s="2103"/>
      <c r="CP43" s="2103"/>
      <c r="CQ43" s="2103"/>
      <c r="CR43" s="2103"/>
      <c r="CS43" s="2103"/>
      <c r="CT43" s="2103"/>
      <c r="CU43" s="2103"/>
      <c r="CV43" s="2103"/>
      <c r="CW43" s="2103"/>
      <c r="CX43" s="2103"/>
      <c r="CY43" s="2103"/>
      <c r="CZ43" s="2103"/>
    </row>
    <row r="44" s="135" customFormat="true" ht="15" customHeight="true" x14ac:dyDescent="0.2">
      <c r="A44" s="2763"/>
      <c r="B44" s="1981" t="s">
        <v>48</v>
      </c>
      <c r="C44" s="1852">
        <v>23.725798859756498</v>
      </c>
      <c r="D44" s="1853">
        <v>28.093701323998587</v>
      </c>
      <c r="E44" s="1853">
        <v>31.802954045349242</v>
      </c>
      <c r="F44" s="1853">
        <v>34.785042538997246</v>
      </c>
      <c r="G44" s="1854">
        <v>32.531290769566255</v>
      </c>
      <c r="H44" s="1855">
        <v>42.687804158336682</v>
      </c>
      <c r="I44" s="1853">
        <v>48.077992849727679</v>
      </c>
      <c r="J44" s="1853">
        <v>29.558251487069171</v>
      </c>
      <c r="K44" s="1853">
        <v>41.568040060947119</v>
      </c>
      <c r="L44" s="1856">
        <v>30.238776150454726</v>
      </c>
      <c r="M44" s="1857">
        <v>22.601552181287538</v>
      </c>
      <c r="N44" s="1853">
        <v>22.897103581043186</v>
      </c>
      <c r="O44" s="1853">
        <v>27.680002127376298</v>
      </c>
      <c r="P44" s="1853">
        <v>25.208590013639075</v>
      </c>
      <c r="Q44" s="1854">
        <v>24.072701727778686</v>
      </c>
      <c r="R44" s="1855">
        <v>44.360423286941611</v>
      </c>
      <c r="S44" s="1853">
        <v>33.769451237810131</v>
      </c>
      <c r="T44" s="1853">
        <v>43.107648013792414</v>
      </c>
      <c r="U44" s="1853">
        <v>18.967668190502497</v>
      </c>
      <c r="V44" s="1853">
        <v>40.372535920982472</v>
      </c>
      <c r="W44" s="1853">
        <v>24.074821409272761</v>
      </c>
      <c r="X44" s="1853">
        <v>26.208566446514268</v>
      </c>
      <c r="Y44" s="1853">
        <v>28.607549200003703</v>
      </c>
      <c r="Z44" s="1853">
        <v>15.539849055527743</v>
      </c>
      <c r="AA44" s="1853">
        <v>23.706974046952205</v>
      </c>
      <c r="AB44" s="2244">
        <v>31.425017920565988</v>
      </c>
      <c r="AC44" s="312"/>
      <c r="AD44" s="312"/>
      <c r="AE44" s="312"/>
      <c r="AF44" s="312"/>
      <c r="AG44" s="312"/>
      <c r="AH44" s="312"/>
      <c r="AI44" s="312"/>
      <c r="AJ44" s="312"/>
      <c r="AK44" s="312"/>
      <c r="AL44" s="312"/>
      <c r="AM44" s="312"/>
      <c r="AN44" s="312"/>
      <c r="AO44" s="312"/>
      <c r="AP44" s="312"/>
      <c r="AQ44" s="312"/>
      <c r="AR44" s="312"/>
      <c r="AS44" s="312"/>
      <c r="AT44" s="312"/>
      <c r="AU44" s="312"/>
      <c r="AV44" s="312"/>
      <c r="AW44" s="312"/>
      <c r="AX44" s="312"/>
      <c r="AY44" s="312"/>
      <c r="AZ44" s="646"/>
      <c r="BA44" s="2462"/>
      <c r="BB44" s="151" t="s">
        <v>48</v>
      </c>
      <c r="BC44" s="1172" t="s">
        <v>35</v>
      </c>
      <c r="BD44" s="1192" t="s">
        <v>35</v>
      </c>
      <c r="BE44" s="1192" t="s">
        <v>35</v>
      </c>
      <c r="BF44" s="1192" t="s">
        <v>35</v>
      </c>
      <c r="BG44" s="1213" t="s">
        <v>35</v>
      </c>
      <c r="BH44" s="1234" t="s">
        <v>35</v>
      </c>
      <c r="BI44" s="1192" t="s">
        <v>35</v>
      </c>
      <c r="BJ44" s="1192" t="s">
        <v>35</v>
      </c>
      <c r="BK44" s="1192" t="s">
        <v>35</v>
      </c>
      <c r="BL44" s="1213" t="s">
        <v>35</v>
      </c>
      <c r="BM44" s="1234" t="s">
        <v>35</v>
      </c>
      <c r="BN44" s="1192" t="s">
        <v>35</v>
      </c>
      <c r="BO44" s="1192" t="s">
        <v>35</v>
      </c>
      <c r="BP44" s="1192" t="s">
        <v>35</v>
      </c>
      <c r="BQ44" s="1213" t="s">
        <v>35</v>
      </c>
      <c r="BR44" s="1234" t="s">
        <v>35</v>
      </c>
      <c r="BS44" s="1192" t="s">
        <v>35</v>
      </c>
      <c r="BT44" s="1192" t="s">
        <v>35</v>
      </c>
      <c r="BU44" s="1192" t="s">
        <v>35</v>
      </c>
      <c r="BV44" s="1192" t="s">
        <v>35</v>
      </c>
      <c r="BW44" s="1192" t="s">
        <v>35</v>
      </c>
      <c r="BX44" s="1192" t="s">
        <v>35</v>
      </c>
      <c r="BY44" s="1254" t="s">
        <v>35</v>
      </c>
      <c r="BZ44" s="1254" t="s">
        <v>35</v>
      </c>
      <c r="CA44" s="1254" t="s">
        <v>35</v>
      </c>
      <c r="CB44" s="1254" t="s">
        <v>35</v>
      </c>
      <c r="CC44" s="2103"/>
      <c r="CD44" s="2103"/>
      <c r="CE44" s="2103"/>
      <c r="CF44" s="2103"/>
      <c r="CG44" s="2103"/>
      <c r="CH44" s="2103"/>
      <c r="CI44" s="2103"/>
      <c r="CJ44" s="2103"/>
      <c r="CK44" s="2103"/>
      <c r="CL44" s="2103"/>
      <c r="CM44" s="2103"/>
      <c r="CN44" s="2103"/>
      <c r="CO44" s="2103"/>
      <c r="CP44" s="2103"/>
      <c r="CQ44" s="2103"/>
      <c r="CR44" s="2103"/>
      <c r="CS44" s="2103"/>
      <c r="CT44" s="2103"/>
      <c r="CU44" s="2103"/>
      <c r="CV44" s="2103"/>
      <c r="CW44" s="2103"/>
      <c r="CX44" s="2103"/>
      <c r="CY44" s="2103"/>
      <c r="CZ44" s="2103"/>
    </row>
    <row r="45" s="135" customFormat="true" ht="15" customHeight="true" x14ac:dyDescent="0.2">
      <c r="A45" s="2763" t="s">
        <v>52</v>
      </c>
      <c r="B45" s="1981" t="s">
        <v>49</v>
      </c>
      <c r="C45" s="1852">
        <v>76.274201140243278</v>
      </c>
      <c r="D45" s="1853">
        <v>71.906298676001398</v>
      </c>
      <c r="E45" s="1853">
        <v>68.197045954650775</v>
      </c>
      <c r="F45" s="1853">
        <v>65.214957461002683</v>
      </c>
      <c r="G45" s="1854">
        <v>67.468709230433774</v>
      </c>
      <c r="H45" s="1855">
        <v>57.312195841663247</v>
      </c>
      <c r="I45" s="1853">
        <v>51.922007150272286</v>
      </c>
      <c r="J45" s="1853">
        <v>70.441748512930857</v>
      </c>
      <c r="K45" s="1853">
        <v>58.431959939052902</v>
      </c>
      <c r="L45" s="1856">
        <v>69.761223849545246</v>
      </c>
      <c r="M45" s="1857">
        <v>77.398447818712341</v>
      </c>
      <c r="N45" s="1853">
        <v>77.102896418956888</v>
      </c>
      <c r="O45" s="1853">
        <v>72.319997872623716</v>
      </c>
      <c r="P45" s="1853">
        <v>74.791409986360975</v>
      </c>
      <c r="Q45" s="1854">
        <v>75.927298272221407</v>
      </c>
      <c r="R45" s="1855">
        <v>55.639576713058482</v>
      </c>
      <c r="S45" s="1853">
        <v>66.230548762189883</v>
      </c>
      <c r="T45" s="1853">
        <v>56.892351986207615</v>
      </c>
      <c r="U45" s="1853">
        <v>81.032331809497464</v>
      </c>
      <c r="V45" s="1853">
        <v>59.627464079017464</v>
      </c>
      <c r="W45" s="1853">
        <v>75.925178590727228</v>
      </c>
      <c r="X45" s="1853">
        <v>73.791433553485817</v>
      </c>
      <c r="Y45" s="1853">
        <v>71.392450799996269</v>
      </c>
      <c r="Z45" s="1853">
        <v>84.46015094447236</v>
      </c>
      <c r="AA45" s="1853">
        <v>76.293025953047916</v>
      </c>
      <c r="AB45" s="2244">
        <v>68.574982079433923</v>
      </c>
      <c r="AC45" s="312"/>
      <c r="AD45" s="312"/>
      <c r="AE45" s="312"/>
      <c r="AF45" s="312"/>
      <c r="AG45" s="312"/>
      <c r="AH45" s="312"/>
      <c r="AI45" s="312"/>
      <c r="AJ45" s="312"/>
      <c r="AK45" s="312"/>
      <c r="AL45" s="312"/>
      <c r="AM45" s="312"/>
      <c r="AN45" s="312"/>
      <c r="AO45" s="312"/>
      <c r="AP45" s="312"/>
      <c r="AQ45" s="312"/>
      <c r="AR45" s="312"/>
      <c r="AS45" s="312"/>
      <c r="AT45" s="312"/>
      <c r="AU45" s="312"/>
      <c r="AV45" s="312"/>
      <c r="AW45" s="312"/>
      <c r="AX45" s="312"/>
      <c r="AY45" s="312"/>
      <c r="AZ45" s="646"/>
      <c r="BA45" s="2462" t="s">
        <v>52</v>
      </c>
      <c r="BB45" s="151" t="s">
        <v>49</v>
      </c>
      <c r="BC45" s="1172" t="s">
        <v>35</v>
      </c>
      <c r="BD45" s="1192" t="s">
        <v>35</v>
      </c>
      <c r="BE45" s="1192" t="s">
        <v>35</v>
      </c>
      <c r="BF45" s="1192" t="s">
        <v>35</v>
      </c>
      <c r="BG45" s="1213" t="s">
        <v>35</v>
      </c>
      <c r="BH45" s="1234" t="s">
        <v>35</v>
      </c>
      <c r="BI45" s="1192" t="s">
        <v>35</v>
      </c>
      <c r="BJ45" s="1192" t="s">
        <v>35</v>
      </c>
      <c r="BK45" s="1192" t="s">
        <v>35</v>
      </c>
      <c r="BL45" s="1213" t="s">
        <v>35</v>
      </c>
      <c r="BM45" s="1234" t="s">
        <v>35</v>
      </c>
      <c r="BN45" s="1192" t="s">
        <v>35</v>
      </c>
      <c r="BO45" s="1192" t="s">
        <v>35</v>
      </c>
      <c r="BP45" s="1192" t="s">
        <v>35</v>
      </c>
      <c r="BQ45" s="1213" t="s">
        <v>35</v>
      </c>
      <c r="BR45" s="1234" t="s">
        <v>35</v>
      </c>
      <c r="BS45" s="1192" t="s">
        <v>35</v>
      </c>
      <c r="BT45" s="1192" t="s">
        <v>35</v>
      </c>
      <c r="BU45" s="1192" t="s">
        <v>35</v>
      </c>
      <c r="BV45" s="1192" t="s">
        <v>35</v>
      </c>
      <c r="BW45" s="1192" t="s">
        <v>35</v>
      </c>
      <c r="BX45" s="1192" t="s">
        <v>35</v>
      </c>
      <c r="BY45" s="1254" t="s">
        <v>35</v>
      </c>
      <c r="BZ45" s="1254" t="s">
        <v>35</v>
      </c>
      <c r="CA45" s="1254" t="s">
        <v>35</v>
      </c>
      <c r="CB45" s="1254" t="s">
        <v>35</v>
      </c>
      <c r="CC45" s="2103"/>
      <c r="CD45" s="2103"/>
      <c r="CE45" s="2103"/>
      <c r="CF45" s="2103"/>
      <c r="CG45" s="2103"/>
      <c r="CH45" s="2103"/>
      <c r="CI45" s="2103"/>
      <c r="CJ45" s="2103"/>
      <c r="CK45" s="2103"/>
      <c r="CL45" s="2103"/>
      <c r="CM45" s="2103"/>
      <c r="CN45" s="2103"/>
      <c r="CO45" s="2103"/>
      <c r="CP45" s="2103"/>
      <c r="CQ45" s="2103"/>
      <c r="CR45" s="2103"/>
      <c r="CS45" s="2103"/>
      <c r="CT45" s="2103"/>
      <c r="CU45" s="2103"/>
      <c r="CV45" s="2103"/>
      <c r="CW45" s="2103"/>
      <c r="CX45" s="2103"/>
      <c r="CY45" s="2103"/>
      <c r="CZ45" s="2103"/>
    </row>
    <row r="46" s="135" customFormat="true" ht="15" customHeight="true" x14ac:dyDescent="0.2">
      <c r="A46" s="2763"/>
      <c r="B46" s="1981" t="s">
        <v>48</v>
      </c>
      <c r="C46" s="1852">
        <v>23.725798859756498</v>
      </c>
      <c r="D46" s="1853">
        <v>28.093701323998587</v>
      </c>
      <c r="E46" s="1853">
        <v>31.802954045349242</v>
      </c>
      <c r="F46" s="1853">
        <v>34.785042538997246</v>
      </c>
      <c r="G46" s="1854">
        <v>32.531290769566255</v>
      </c>
      <c r="H46" s="1855">
        <v>42.687804158336682</v>
      </c>
      <c r="I46" s="1853">
        <v>48.077992849727679</v>
      </c>
      <c r="J46" s="1853">
        <v>29.558251487069171</v>
      </c>
      <c r="K46" s="1853">
        <v>41.568040060947119</v>
      </c>
      <c r="L46" s="1856">
        <v>30.238776150454726</v>
      </c>
      <c r="M46" s="1857">
        <v>22.601552181287538</v>
      </c>
      <c r="N46" s="1853">
        <v>22.897103581043186</v>
      </c>
      <c r="O46" s="1853">
        <v>27.680002127376298</v>
      </c>
      <c r="P46" s="1853">
        <v>25.208590013639075</v>
      </c>
      <c r="Q46" s="1854">
        <v>24.072701727778686</v>
      </c>
      <c r="R46" s="1855">
        <v>44.360423286941611</v>
      </c>
      <c r="S46" s="1853">
        <v>33.769451237810131</v>
      </c>
      <c r="T46" s="1853">
        <v>43.107648013792414</v>
      </c>
      <c r="U46" s="1853">
        <v>18.967668190502497</v>
      </c>
      <c r="V46" s="1853">
        <v>40.372535920982472</v>
      </c>
      <c r="W46" s="1853">
        <v>24.074821409272761</v>
      </c>
      <c r="X46" s="1853">
        <v>26.208566446514268</v>
      </c>
      <c r="Y46" s="1853">
        <v>28.607549200003703</v>
      </c>
      <c r="Z46" s="1853">
        <v>15.539849055527743</v>
      </c>
      <c r="AA46" s="1853">
        <v>23.706974046952205</v>
      </c>
      <c r="AB46" s="2244">
        <v>31.425017920565988</v>
      </c>
      <c r="AC46" s="312"/>
      <c r="AD46" s="312"/>
      <c r="AE46" s="312"/>
      <c r="AF46" s="312"/>
      <c r="AG46" s="312"/>
      <c r="AH46" s="312"/>
      <c r="AI46" s="312"/>
      <c r="AJ46" s="312"/>
      <c r="AK46" s="312"/>
      <c r="AL46" s="312"/>
      <c r="AM46" s="312"/>
      <c r="AN46" s="312"/>
      <c r="AO46" s="312"/>
      <c r="AP46" s="312"/>
      <c r="AQ46" s="312"/>
      <c r="AR46" s="312"/>
      <c r="AS46" s="312"/>
      <c r="AT46" s="312"/>
      <c r="AU46" s="312"/>
      <c r="AV46" s="312"/>
      <c r="AW46" s="312"/>
      <c r="AX46" s="312"/>
      <c r="AY46" s="312"/>
      <c r="AZ46" s="646"/>
      <c r="BA46" s="2462"/>
      <c r="BB46" s="151" t="s">
        <v>48</v>
      </c>
      <c r="BC46" s="1172" t="s">
        <v>35</v>
      </c>
      <c r="BD46" s="1192" t="s">
        <v>35</v>
      </c>
      <c r="BE46" s="1192" t="s">
        <v>35</v>
      </c>
      <c r="BF46" s="1192" t="s">
        <v>35</v>
      </c>
      <c r="BG46" s="1213" t="s">
        <v>35</v>
      </c>
      <c r="BH46" s="1234" t="s">
        <v>35</v>
      </c>
      <c r="BI46" s="1192" t="s">
        <v>35</v>
      </c>
      <c r="BJ46" s="1192" t="s">
        <v>35</v>
      </c>
      <c r="BK46" s="1192" t="s">
        <v>35</v>
      </c>
      <c r="BL46" s="1213" t="s">
        <v>35</v>
      </c>
      <c r="BM46" s="1234" t="s">
        <v>35</v>
      </c>
      <c r="BN46" s="1192" t="s">
        <v>35</v>
      </c>
      <c r="BO46" s="1192" t="s">
        <v>35</v>
      </c>
      <c r="BP46" s="1192" t="s">
        <v>35</v>
      </c>
      <c r="BQ46" s="1213" t="s">
        <v>35</v>
      </c>
      <c r="BR46" s="1234" t="s">
        <v>35</v>
      </c>
      <c r="BS46" s="1192" t="s">
        <v>35</v>
      </c>
      <c r="BT46" s="1192" t="s">
        <v>35</v>
      </c>
      <c r="BU46" s="1192" t="s">
        <v>35</v>
      </c>
      <c r="BV46" s="1192" t="s">
        <v>35</v>
      </c>
      <c r="BW46" s="1192" t="s">
        <v>35</v>
      </c>
      <c r="BX46" s="1192" t="s">
        <v>35</v>
      </c>
      <c r="BY46" s="1254" t="s">
        <v>35</v>
      </c>
      <c r="BZ46" s="1254" t="s">
        <v>35</v>
      </c>
      <c r="CA46" s="1254" t="s">
        <v>35</v>
      </c>
      <c r="CB46" s="1254" t="s">
        <v>35</v>
      </c>
      <c r="CC46" s="2103"/>
      <c r="CD46" s="2103"/>
      <c r="CE46" s="2103"/>
      <c r="CF46" s="2103"/>
      <c r="CG46" s="2103"/>
      <c r="CH46" s="2103"/>
      <c r="CI46" s="2103"/>
      <c r="CJ46" s="2103"/>
      <c r="CK46" s="2103"/>
      <c r="CL46" s="2103"/>
      <c r="CM46" s="2103"/>
      <c r="CN46" s="2103"/>
      <c r="CO46" s="2103"/>
      <c r="CP46" s="2103"/>
      <c r="CQ46" s="2103"/>
      <c r="CR46" s="2103"/>
      <c r="CS46" s="2103"/>
      <c r="CT46" s="2103"/>
      <c r="CU46" s="2103"/>
      <c r="CV46" s="2103"/>
      <c r="CW46" s="2103"/>
      <c r="CX46" s="2103"/>
      <c r="CY46" s="2103"/>
      <c r="CZ46" s="2103"/>
    </row>
    <row r="47" s="130" customFormat="true" ht="15" customHeight="true" x14ac:dyDescent="0.2">
      <c r="A47" s="2448" t="s">
        <v>101</v>
      </c>
      <c r="B47" s="250" t="s">
        <v>100</v>
      </c>
      <c r="C47" s="1094" t="s">
        <v>35</v>
      </c>
      <c r="D47" s="1108" t="s">
        <v>35</v>
      </c>
      <c r="E47" s="1108" t="s">
        <v>35</v>
      </c>
      <c r="F47" s="1108" t="s">
        <v>35</v>
      </c>
      <c r="G47" s="1122" t="s">
        <v>35</v>
      </c>
      <c r="H47" s="1136" t="s">
        <v>35</v>
      </c>
      <c r="I47" s="1108" t="s">
        <v>35</v>
      </c>
      <c r="J47" s="1108" t="s">
        <v>35</v>
      </c>
      <c r="K47" s="1108" t="s">
        <v>35</v>
      </c>
      <c r="L47" s="1150" t="s">
        <v>35</v>
      </c>
      <c r="M47" s="1162" t="s">
        <v>35</v>
      </c>
      <c r="N47" s="1108" t="s">
        <v>35</v>
      </c>
      <c r="O47" s="1108" t="s">
        <v>35</v>
      </c>
      <c r="P47" s="1108" t="s">
        <v>35</v>
      </c>
      <c r="Q47" s="1122" t="s">
        <v>35</v>
      </c>
      <c r="R47" s="1136" t="s">
        <v>35</v>
      </c>
      <c r="S47" s="1108" t="s">
        <v>35</v>
      </c>
      <c r="T47" s="1108" t="s">
        <v>35</v>
      </c>
      <c r="U47" s="1108" t="s">
        <v>35</v>
      </c>
      <c r="V47" s="1108" t="s">
        <v>35</v>
      </c>
      <c r="W47" s="1108" t="s">
        <v>35</v>
      </c>
      <c r="X47" s="1108" t="s">
        <v>35</v>
      </c>
      <c r="Y47" s="1166" t="s">
        <v>35</v>
      </c>
      <c r="Z47" s="1166" t="s">
        <v>35</v>
      </c>
      <c r="AA47" s="1166" t="s">
        <v>35</v>
      </c>
      <c r="AB47" s="2059" t="s">
        <v>35</v>
      </c>
      <c r="AC47" s="2092"/>
      <c r="AD47" s="2092"/>
      <c r="AE47" s="2092"/>
      <c r="AF47" s="2092"/>
      <c r="AG47" s="2092"/>
      <c r="AH47" s="2092"/>
      <c r="AI47" s="2092"/>
      <c r="AJ47" s="2092"/>
      <c r="AK47" s="2092"/>
      <c r="AL47" s="2092"/>
      <c r="AM47" s="2092"/>
      <c r="AN47" s="2092"/>
      <c r="AO47" s="2092"/>
      <c r="AP47" s="2092"/>
      <c r="AQ47" s="2092"/>
      <c r="AR47" s="2092"/>
      <c r="AS47" s="2092"/>
      <c r="AT47" s="2092"/>
      <c r="AU47" s="2092"/>
      <c r="AV47" s="2092"/>
      <c r="AW47" s="2092"/>
      <c r="AX47" s="2092"/>
      <c r="AY47" s="2092"/>
      <c r="AZ47" s="215"/>
      <c r="BA47" s="2462" t="s">
        <v>101</v>
      </c>
      <c r="BB47" s="151" t="s">
        <v>100</v>
      </c>
      <c r="BC47" s="1172" t="s">
        <v>35</v>
      </c>
      <c r="BD47" s="1192" t="s">
        <v>35</v>
      </c>
      <c r="BE47" s="1192" t="s">
        <v>35</v>
      </c>
      <c r="BF47" s="1192" t="s">
        <v>35</v>
      </c>
      <c r="BG47" s="1213" t="s">
        <v>35</v>
      </c>
      <c r="BH47" s="1234" t="s">
        <v>35</v>
      </c>
      <c r="BI47" s="1192" t="s">
        <v>35</v>
      </c>
      <c r="BJ47" s="1192" t="s">
        <v>35</v>
      </c>
      <c r="BK47" s="1192" t="s">
        <v>35</v>
      </c>
      <c r="BL47" s="1213" t="s">
        <v>35</v>
      </c>
      <c r="BM47" s="1234" t="s">
        <v>35</v>
      </c>
      <c r="BN47" s="1192" t="s">
        <v>35</v>
      </c>
      <c r="BO47" s="1192" t="s">
        <v>35</v>
      </c>
      <c r="BP47" s="1192" t="s">
        <v>35</v>
      </c>
      <c r="BQ47" s="1213" t="s">
        <v>35</v>
      </c>
      <c r="BR47" s="1234" t="s">
        <v>35</v>
      </c>
      <c r="BS47" s="1192" t="s">
        <v>35</v>
      </c>
      <c r="BT47" s="1192" t="s">
        <v>35</v>
      </c>
      <c r="BU47" s="1192" t="s">
        <v>35</v>
      </c>
      <c r="BV47" s="1192" t="s">
        <v>35</v>
      </c>
      <c r="BW47" s="1192" t="s">
        <v>35</v>
      </c>
      <c r="BX47" s="1192" t="s">
        <v>35</v>
      </c>
      <c r="BY47" s="1254" t="s">
        <v>35</v>
      </c>
      <c r="BZ47" s="1254" t="s">
        <v>35</v>
      </c>
      <c r="CA47" s="1254" t="s">
        <v>35</v>
      </c>
      <c r="CB47" s="1254" t="s">
        <v>35</v>
      </c>
      <c r="CC47" s="2103"/>
      <c r="CD47" s="2103"/>
      <c r="CE47" s="2103"/>
      <c r="CF47" s="2103"/>
      <c r="CG47" s="2103"/>
      <c r="CH47" s="2103"/>
      <c r="CI47" s="2103"/>
      <c r="CJ47" s="2103"/>
      <c r="CK47" s="2103"/>
      <c r="CL47" s="2103"/>
      <c r="CM47" s="2103"/>
      <c r="CN47" s="2103"/>
      <c r="CO47" s="2103"/>
      <c r="CP47" s="2103"/>
      <c r="CQ47" s="2103"/>
      <c r="CR47" s="2103"/>
      <c r="CS47" s="2103"/>
      <c r="CT47" s="2103"/>
      <c r="CU47" s="2103"/>
      <c r="CV47" s="2103"/>
      <c r="CW47" s="2103"/>
      <c r="CX47" s="2103"/>
      <c r="CY47" s="2103"/>
      <c r="CZ47" s="2103"/>
    </row>
    <row r="48" s="130" customFormat="true" ht="15" customHeight="true" x14ac:dyDescent="0.2">
      <c r="A48" s="2448"/>
      <c r="B48" s="250" t="s">
        <v>99</v>
      </c>
      <c r="C48" s="1094" t="s">
        <v>35</v>
      </c>
      <c r="D48" s="1108" t="s">
        <v>35</v>
      </c>
      <c r="E48" s="1108" t="s">
        <v>35</v>
      </c>
      <c r="F48" s="1108" t="s">
        <v>35</v>
      </c>
      <c r="G48" s="1122" t="s">
        <v>35</v>
      </c>
      <c r="H48" s="1136" t="s">
        <v>35</v>
      </c>
      <c r="I48" s="1108" t="s">
        <v>35</v>
      </c>
      <c r="J48" s="1108" t="s">
        <v>35</v>
      </c>
      <c r="K48" s="1108" t="s">
        <v>35</v>
      </c>
      <c r="L48" s="1150" t="s">
        <v>35</v>
      </c>
      <c r="M48" s="1162" t="s">
        <v>35</v>
      </c>
      <c r="N48" s="1108" t="s">
        <v>35</v>
      </c>
      <c r="O48" s="1108" t="s">
        <v>35</v>
      </c>
      <c r="P48" s="1108" t="s">
        <v>35</v>
      </c>
      <c r="Q48" s="1122" t="s">
        <v>35</v>
      </c>
      <c r="R48" s="1136" t="s">
        <v>35</v>
      </c>
      <c r="S48" s="1108" t="s">
        <v>35</v>
      </c>
      <c r="T48" s="1108" t="s">
        <v>35</v>
      </c>
      <c r="U48" s="1108" t="s">
        <v>35</v>
      </c>
      <c r="V48" s="1108" t="s">
        <v>35</v>
      </c>
      <c r="W48" s="1108" t="s">
        <v>35</v>
      </c>
      <c r="X48" s="1108" t="s">
        <v>35</v>
      </c>
      <c r="Y48" s="1166" t="s">
        <v>35</v>
      </c>
      <c r="Z48" s="1166" t="s">
        <v>35</v>
      </c>
      <c r="AA48" s="1166" t="s">
        <v>35</v>
      </c>
      <c r="AB48" s="2059" t="s">
        <v>35</v>
      </c>
      <c r="AC48" s="2092"/>
      <c r="AD48" s="2092"/>
      <c r="AE48" s="2092"/>
      <c r="AF48" s="2092"/>
      <c r="AG48" s="2092"/>
      <c r="AH48" s="2092"/>
      <c r="AI48" s="2092"/>
      <c r="AJ48" s="2092"/>
      <c r="AK48" s="2092"/>
      <c r="AL48" s="2092"/>
      <c r="AM48" s="2092"/>
      <c r="AN48" s="2092"/>
      <c r="AO48" s="2092"/>
      <c r="AP48" s="2092"/>
      <c r="AQ48" s="2092"/>
      <c r="AR48" s="2092"/>
      <c r="AS48" s="2092"/>
      <c r="AT48" s="2092"/>
      <c r="AU48" s="2092"/>
      <c r="AV48" s="2092"/>
      <c r="AW48" s="2092"/>
      <c r="AX48" s="2092"/>
      <c r="AY48" s="2092"/>
      <c r="AZ48" s="215"/>
      <c r="BA48" s="2462"/>
      <c r="BB48" s="151" t="s">
        <v>99</v>
      </c>
      <c r="BC48" s="1172" t="s">
        <v>35</v>
      </c>
      <c r="BD48" s="1192" t="s">
        <v>35</v>
      </c>
      <c r="BE48" s="1192" t="s">
        <v>35</v>
      </c>
      <c r="BF48" s="1192" t="s">
        <v>35</v>
      </c>
      <c r="BG48" s="1213" t="s">
        <v>35</v>
      </c>
      <c r="BH48" s="1234" t="s">
        <v>35</v>
      </c>
      <c r="BI48" s="1192" t="s">
        <v>35</v>
      </c>
      <c r="BJ48" s="1192" t="s">
        <v>35</v>
      </c>
      <c r="BK48" s="1192" t="s">
        <v>35</v>
      </c>
      <c r="BL48" s="1213" t="s">
        <v>35</v>
      </c>
      <c r="BM48" s="1234" t="s">
        <v>35</v>
      </c>
      <c r="BN48" s="1192" t="s">
        <v>35</v>
      </c>
      <c r="BO48" s="1192" t="s">
        <v>35</v>
      </c>
      <c r="BP48" s="1192" t="s">
        <v>35</v>
      </c>
      <c r="BQ48" s="1213" t="s">
        <v>35</v>
      </c>
      <c r="BR48" s="1234" t="s">
        <v>35</v>
      </c>
      <c r="BS48" s="1192" t="s">
        <v>35</v>
      </c>
      <c r="BT48" s="1192" t="s">
        <v>35</v>
      </c>
      <c r="BU48" s="1192" t="s">
        <v>35</v>
      </c>
      <c r="BV48" s="1192" t="s">
        <v>35</v>
      </c>
      <c r="BW48" s="1192" t="s">
        <v>35</v>
      </c>
      <c r="BX48" s="1192" t="s">
        <v>35</v>
      </c>
      <c r="BY48" s="1254" t="s">
        <v>35</v>
      </c>
      <c r="BZ48" s="1254" t="s">
        <v>35</v>
      </c>
      <c r="CA48" s="1254" t="s">
        <v>35</v>
      </c>
      <c r="CB48" s="1254" t="s">
        <v>35</v>
      </c>
      <c r="CC48" s="2103"/>
      <c r="CD48" s="2103"/>
      <c r="CE48" s="2103"/>
      <c r="CF48" s="2103"/>
      <c r="CG48" s="2103"/>
      <c r="CH48" s="2103"/>
      <c r="CI48" s="2103"/>
      <c r="CJ48" s="2103"/>
      <c r="CK48" s="2103"/>
      <c r="CL48" s="2103"/>
      <c r="CM48" s="2103"/>
      <c r="CN48" s="2103"/>
      <c r="CO48" s="2103"/>
      <c r="CP48" s="2103"/>
      <c r="CQ48" s="2103"/>
      <c r="CR48" s="2103"/>
      <c r="CS48" s="2103"/>
      <c r="CT48" s="2103"/>
      <c r="CU48" s="2103"/>
      <c r="CV48" s="2103"/>
      <c r="CW48" s="2103"/>
      <c r="CX48" s="2103"/>
      <c r="CY48" s="2103"/>
      <c r="CZ48" s="2103"/>
    </row>
    <row r="49" s="130" customFormat="true" ht="15" customHeight="true" x14ac:dyDescent="0.2">
      <c r="A49" s="2448"/>
      <c r="B49" s="250" t="s">
        <v>68</v>
      </c>
      <c r="C49" s="1094" t="s">
        <v>35</v>
      </c>
      <c r="D49" s="1108" t="s">
        <v>35</v>
      </c>
      <c r="E49" s="1108" t="s">
        <v>35</v>
      </c>
      <c r="F49" s="1108" t="s">
        <v>35</v>
      </c>
      <c r="G49" s="1122" t="s">
        <v>35</v>
      </c>
      <c r="H49" s="1136" t="s">
        <v>35</v>
      </c>
      <c r="I49" s="1108" t="s">
        <v>35</v>
      </c>
      <c r="J49" s="1108" t="s">
        <v>35</v>
      </c>
      <c r="K49" s="1108" t="s">
        <v>35</v>
      </c>
      <c r="L49" s="1150" t="s">
        <v>35</v>
      </c>
      <c r="M49" s="1162" t="s">
        <v>35</v>
      </c>
      <c r="N49" s="1108" t="s">
        <v>35</v>
      </c>
      <c r="O49" s="1108" t="s">
        <v>35</v>
      </c>
      <c r="P49" s="1108" t="s">
        <v>35</v>
      </c>
      <c r="Q49" s="1122" t="s">
        <v>35</v>
      </c>
      <c r="R49" s="1136" t="s">
        <v>35</v>
      </c>
      <c r="S49" s="1108" t="s">
        <v>35</v>
      </c>
      <c r="T49" s="1108" t="s">
        <v>35</v>
      </c>
      <c r="U49" s="1108" t="s">
        <v>35</v>
      </c>
      <c r="V49" s="1108" t="s">
        <v>35</v>
      </c>
      <c r="W49" s="1108" t="s">
        <v>35</v>
      </c>
      <c r="X49" s="1108" t="s">
        <v>35</v>
      </c>
      <c r="Y49" s="1166" t="s">
        <v>35</v>
      </c>
      <c r="Z49" s="1166" t="s">
        <v>35</v>
      </c>
      <c r="AA49" s="1166" t="s">
        <v>35</v>
      </c>
      <c r="AB49" s="2059" t="s">
        <v>35</v>
      </c>
      <c r="AC49" s="2092"/>
      <c r="AD49" s="2092"/>
      <c r="AE49" s="2092"/>
      <c r="AF49" s="2092"/>
      <c r="AG49" s="2092"/>
      <c r="AH49" s="2092"/>
      <c r="AI49" s="2092"/>
      <c r="AJ49" s="2092"/>
      <c r="AK49" s="2092"/>
      <c r="AL49" s="2092"/>
      <c r="AM49" s="2092"/>
      <c r="AN49" s="2092"/>
      <c r="AO49" s="2092"/>
      <c r="AP49" s="2092"/>
      <c r="AQ49" s="2092"/>
      <c r="AR49" s="2092"/>
      <c r="AS49" s="2092"/>
      <c r="AT49" s="2092"/>
      <c r="AU49" s="2092"/>
      <c r="AV49" s="2092"/>
      <c r="AW49" s="2092"/>
      <c r="AX49" s="2092"/>
      <c r="AY49" s="2092"/>
      <c r="AZ49" s="215"/>
      <c r="BA49" s="2462"/>
      <c r="BB49" s="151" t="s">
        <v>68</v>
      </c>
      <c r="BC49" s="1172" t="s">
        <v>35</v>
      </c>
      <c r="BD49" s="1192" t="s">
        <v>35</v>
      </c>
      <c r="BE49" s="1192" t="s">
        <v>35</v>
      </c>
      <c r="BF49" s="1192" t="s">
        <v>35</v>
      </c>
      <c r="BG49" s="1213" t="s">
        <v>35</v>
      </c>
      <c r="BH49" s="1234" t="s">
        <v>35</v>
      </c>
      <c r="BI49" s="1192" t="s">
        <v>35</v>
      </c>
      <c r="BJ49" s="1192" t="s">
        <v>35</v>
      </c>
      <c r="BK49" s="1192" t="s">
        <v>35</v>
      </c>
      <c r="BL49" s="1213" t="s">
        <v>35</v>
      </c>
      <c r="BM49" s="1234" t="s">
        <v>35</v>
      </c>
      <c r="BN49" s="1192" t="s">
        <v>35</v>
      </c>
      <c r="BO49" s="1192" t="s">
        <v>35</v>
      </c>
      <c r="BP49" s="1192" t="s">
        <v>35</v>
      </c>
      <c r="BQ49" s="1213" t="s">
        <v>35</v>
      </c>
      <c r="BR49" s="1234" t="s">
        <v>35</v>
      </c>
      <c r="BS49" s="1192" t="s">
        <v>35</v>
      </c>
      <c r="BT49" s="1192" t="s">
        <v>35</v>
      </c>
      <c r="BU49" s="1192" t="s">
        <v>35</v>
      </c>
      <c r="BV49" s="1192" t="s">
        <v>35</v>
      </c>
      <c r="BW49" s="1192" t="s">
        <v>35</v>
      </c>
      <c r="BX49" s="1192" t="s">
        <v>35</v>
      </c>
      <c r="BY49" s="1254" t="s">
        <v>35</v>
      </c>
      <c r="BZ49" s="1254" t="s">
        <v>35</v>
      </c>
      <c r="CA49" s="1254" t="s">
        <v>35</v>
      </c>
      <c r="CB49" s="1254" t="s">
        <v>35</v>
      </c>
      <c r="CC49" s="2103"/>
      <c r="CD49" s="2103"/>
      <c r="CE49" s="2103"/>
      <c r="CF49" s="2103"/>
      <c r="CG49" s="2103"/>
      <c r="CH49" s="2103"/>
      <c r="CI49" s="2103"/>
      <c r="CJ49" s="2103"/>
      <c r="CK49" s="2103"/>
      <c r="CL49" s="2103"/>
      <c r="CM49" s="2103"/>
      <c r="CN49" s="2103"/>
      <c r="CO49" s="2103"/>
      <c r="CP49" s="2103"/>
      <c r="CQ49" s="2103"/>
      <c r="CR49" s="2103"/>
      <c r="CS49" s="2103"/>
      <c r="CT49" s="2103"/>
      <c r="CU49" s="2103"/>
      <c r="CV49" s="2103"/>
      <c r="CW49" s="2103"/>
      <c r="CX49" s="2103"/>
      <c r="CY49" s="2103"/>
      <c r="CZ49" s="2103"/>
    </row>
    <row r="50" s="130" customFormat="true" ht="15" customHeight="true" x14ac:dyDescent="0.2">
      <c r="A50" s="2448" t="s">
        <v>102</v>
      </c>
      <c r="B50" s="250" t="s">
        <v>100</v>
      </c>
      <c r="C50" s="1094" t="s">
        <v>35</v>
      </c>
      <c r="D50" s="1108" t="s">
        <v>35</v>
      </c>
      <c r="E50" s="1108" t="s">
        <v>35</v>
      </c>
      <c r="F50" s="1108" t="s">
        <v>35</v>
      </c>
      <c r="G50" s="1122" t="s">
        <v>35</v>
      </c>
      <c r="H50" s="1136" t="s">
        <v>35</v>
      </c>
      <c r="I50" s="1108" t="s">
        <v>35</v>
      </c>
      <c r="J50" s="1108" t="s">
        <v>35</v>
      </c>
      <c r="K50" s="1108" t="s">
        <v>35</v>
      </c>
      <c r="L50" s="1150" t="s">
        <v>35</v>
      </c>
      <c r="M50" s="1162" t="s">
        <v>35</v>
      </c>
      <c r="N50" s="1108" t="s">
        <v>35</v>
      </c>
      <c r="O50" s="1108" t="s">
        <v>35</v>
      </c>
      <c r="P50" s="1108" t="s">
        <v>35</v>
      </c>
      <c r="Q50" s="1122" t="s">
        <v>35</v>
      </c>
      <c r="R50" s="1136" t="s">
        <v>35</v>
      </c>
      <c r="S50" s="1108" t="s">
        <v>35</v>
      </c>
      <c r="T50" s="1108" t="s">
        <v>35</v>
      </c>
      <c r="U50" s="1108" t="s">
        <v>35</v>
      </c>
      <c r="V50" s="1108" t="s">
        <v>35</v>
      </c>
      <c r="W50" s="1108" t="s">
        <v>35</v>
      </c>
      <c r="X50" s="1108" t="s">
        <v>35</v>
      </c>
      <c r="Y50" s="1166" t="s">
        <v>35</v>
      </c>
      <c r="Z50" s="1166" t="s">
        <v>35</v>
      </c>
      <c r="AA50" s="1166" t="s">
        <v>35</v>
      </c>
      <c r="AB50" s="2059" t="s">
        <v>35</v>
      </c>
      <c r="AC50" s="2092"/>
      <c r="AD50" s="2092"/>
      <c r="AE50" s="2092"/>
      <c r="AF50" s="2092"/>
      <c r="AG50" s="2092"/>
      <c r="AH50" s="2092"/>
      <c r="AI50" s="2092"/>
      <c r="AJ50" s="2092"/>
      <c r="AK50" s="2092"/>
      <c r="AL50" s="2092"/>
      <c r="AM50" s="2092"/>
      <c r="AN50" s="2092"/>
      <c r="AO50" s="2092"/>
      <c r="AP50" s="2092"/>
      <c r="AQ50" s="2092"/>
      <c r="AR50" s="2092"/>
      <c r="AS50" s="2092"/>
      <c r="AT50" s="2092"/>
      <c r="AU50" s="2092"/>
      <c r="AV50" s="2092"/>
      <c r="AW50" s="2092"/>
      <c r="AX50" s="2092"/>
      <c r="AY50" s="2092"/>
      <c r="AZ50" s="215"/>
      <c r="BA50" s="2462" t="s">
        <v>102</v>
      </c>
      <c r="BB50" s="151" t="s">
        <v>100</v>
      </c>
      <c r="BC50" s="1172" t="s">
        <v>35</v>
      </c>
      <c r="BD50" s="1192" t="s">
        <v>35</v>
      </c>
      <c r="BE50" s="1192" t="s">
        <v>35</v>
      </c>
      <c r="BF50" s="1192" t="s">
        <v>35</v>
      </c>
      <c r="BG50" s="1213" t="s">
        <v>35</v>
      </c>
      <c r="BH50" s="1234" t="s">
        <v>35</v>
      </c>
      <c r="BI50" s="1192" t="s">
        <v>35</v>
      </c>
      <c r="BJ50" s="1192" t="s">
        <v>35</v>
      </c>
      <c r="BK50" s="1192" t="s">
        <v>35</v>
      </c>
      <c r="BL50" s="1213" t="s">
        <v>35</v>
      </c>
      <c r="BM50" s="1234" t="s">
        <v>35</v>
      </c>
      <c r="BN50" s="1192" t="s">
        <v>35</v>
      </c>
      <c r="BO50" s="1192" t="s">
        <v>35</v>
      </c>
      <c r="BP50" s="1192" t="s">
        <v>35</v>
      </c>
      <c r="BQ50" s="1213" t="s">
        <v>35</v>
      </c>
      <c r="BR50" s="1234" t="s">
        <v>35</v>
      </c>
      <c r="BS50" s="1192" t="s">
        <v>35</v>
      </c>
      <c r="BT50" s="1192" t="s">
        <v>35</v>
      </c>
      <c r="BU50" s="1192" t="s">
        <v>35</v>
      </c>
      <c r="BV50" s="1192" t="s">
        <v>35</v>
      </c>
      <c r="BW50" s="1192" t="s">
        <v>35</v>
      </c>
      <c r="BX50" s="1192" t="s">
        <v>35</v>
      </c>
      <c r="BY50" s="1254" t="s">
        <v>35</v>
      </c>
      <c r="BZ50" s="1254" t="s">
        <v>35</v>
      </c>
      <c r="CA50" s="1254" t="s">
        <v>35</v>
      </c>
      <c r="CB50" s="1254" t="s">
        <v>35</v>
      </c>
      <c r="CC50" s="2103"/>
      <c r="CD50" s="2103"/>
      <c r="CE50" s="2103"/>
      <c r="CF50" s="2103"/>
      <c r="CG50" s="2103"/>
      <c r="CH50" s="2103"/>
      <c r="CI50" s="2103"/>
      <c r="CJ50" s="2103"/>
      <c r="CK50" s="2103"/>
      <c r="CL50" s="2103"/>
      <c r="CM50" s="2103"/>
      <c r="CN50" s="2103"/>
      <c r="CO50" s="2103"/>
      <c r="CP50" s="2103"/>
      <c r="CQ50" s="2103"/>
      <c r="CR50" s="2103"/>
      <c r="CS50" s="2103"/>
      <c r="CT50" s="2103"/>
      <c r="CU50" s="2103"/>
      <c r="CV50" s="2103"/>
      <c r="CW50" s="2103"/>
      <c r="CX50" s="2103"/>
      <c r="CY50" s="2103"/>
      <c r="CZ50" s="2103"/>
    </row>
    <row r="51" s="130" customFormat="true" ht="15" customHeight="true" x14ac:dyDescent="0.2">
      <c r="A51" s="2448"/>
      <c r="B51" s="250" t="s">
        <v>99</v>
      </c>
      <c r="C51" s="1094" t="s">
        <v>35</v>
      </c>
      <c r="D51" s="1108" t="s">
        <v>35</v>
      </c>
      <c r="E51" s="1108" t="s">
        <v>35</v>
      </c>
      <c r="F51" s="1108" t="s">
        <v>35</v>
      </c>
      <c r="G51" s="1122" t="s">
        <v>35</v>
      </c>
      <c r="H51" s="1136" t="s">
        <v>35</v>
      </c>
      <c r="I51" s="1108" t="s">
        <v>35</v>
      </c>
      <c r="J51" s="1108" t="s">
        <v>35</v>
      </c>
      <c r="K51" s="1108" t="s">
        <v>35</v>
      </c>
      <c r="L51" s="1150" t="s">
        <v>35</v>
      </c>
      <c r="M51" s="1162" t="s">
        <v>35</v>
      </c>
      <c r="N51" s="1108" t="s">
        <v>35</v>
      </c>
      <c r="O51" s="1108" t="s">
        <v>35</v>
      </c>
      <c r="P51" s="1108" t="s">
        <v>35</v>
      </c>
      <c r="Q51" s="1122" t="s">
        <v>35</v>
      </c>
      <c r="R51" s="1136" t="s">
        <v>35</v>
      </c>
      <c r="S51" s="1108" t="s">
        <v>35</v>
      </c>
      <c r="T51" s="1108" t="s">
        <v>35</v>
      </c>
      <c r="U51" s="1108" t="s">
        <v>35</v>
      </c>
      <c r="V51" s="1108" t="s">
        <v>35</v>
      </c>
      <c r="W51" s="1108" t="s">
        <v>35</v>
      </c>
      <c r="X51" s="1108" t="s">
        <v>35</v>
      </c>
      <c r="Y51" s="1166" t="s">
        <v>35</v>
      </c>
      <c r="Z51" s="1166" t="s">
        <v>35</v>
      </c>
      <c r="AA51" s="1166" t="s">
        <v>35</v>
      </c>
      <c r="AB51" s="2059" t="s">
        <v>35</v>
      </c>
      <c r="AC51" s="2092"/>
      <c r="AD51" s="2092"/>
      <c r="AE51" s="2092"/>
      <c r="AF51" s="2092"/>
      <c r="AG51" s="2092"/>
      <c r="AH51" s="2092"/>
      <c r="AI51" s="2092"/>
      <c r="AJ51" s="2092"/>
      <c r="AK51" s="2092"/>
      <c r="AL51" s="2092"/>
      <c r="AM51" s="2092"/>
      <c r="AN51" s="2092"/>
      <c r="AO51" s="2092"/>
      <c r="AP51" s="2092"/>
      <c r="AQ51" s="2092"/>
      <c r="AR51" s="2092"/>
      <c r="AS51" s="2092"/>
      <c r="AT51" s="2092"/>
      <c r="AU51" s="2092"/>
      <c r="AV51" s="2092"/>
      <c r="AW51" s="2092"/>
      <c r="AX51" s="2092"/>
      <c r="AY51" s="2092"/>
      <c r="AZ51" s="215"/>
      <c r="BA51" s="2462"/>
      <c r="BB51" s="151" t="s">
        <v>99</v>
      </c>
      <c r="BC51" s="1172" t="s">
        <v>35</v>
      </c>
      <c r="BD51" s="1192" t="s">
        <v>35</v>
      </c>
      <c r="BE51" s="1192" t="s">
        <v>35</v>
      </c>
      <c r="BF51" s="1192" t="s">
        <v>35</v>
      </c>
      <c r="BG51" s="1213" t="s">
        <v>35</v>
      </c>
      <c r="BH51" s="1234" t="s">
        <v>35</v>
      </c>
      <c r="BI51" s="1192" t="s">
        <v>35</v>
      </c>
      <c r="BJ51" s="1192" t="s">
        <v>35</v>
      </c>
      <c r="BK51" s="1192" t="s">
        <v>35</v>
      </c>
      <c r="BL51" s="1213" t="s">
        <v>35</v>
      </c>
      <c r="BM51" s="1234" t="s">
        <v>35</v>
      </c>
      <c r="BN51" s="1192" t="s">
        <v>35</v>
      </c>
      <c r="BO51" s="1192" t="s">
        <v>35</v>
      </c>
      <c r="BP51" s="1192" t="s">
        <v>35</v>
      </c>
      <c r="BQ51" s="1213" t="s">
        <v>35</v>
      </c>
      <c r="BR51" s="1234" t="s">
        <v>35</v>
      </c>
      <c r="BS51" s="1192" t="s">
        <v>35</v>
      </c>
      <c r="BT51" s="1192" t="s">
        <v>35</v>
      </c>
      <c r="BU51" s="1192" t="s">
        <v>35</v>
      </c>
      <c r="BV51" s="1192" t="s">
        <v>35</v>
      </c>
      <c r="BW51" s="1192" t="s">
        <v>35</v>
      </c>
      <c r="BX51" s="1192" t="s">
        <v>35</v>
      </c>
      <c r="BY51" s="1254" t="s">
        <v>35</v>
      </c>
      <c r="BZ51" s="1254" t="s">
        <v>35</v>
      </c>
      <c r="CA51" s="1254" t="s">
        <v>35</v>
      </c>
      <c r="CB51" s="1254" t="s">
        <v>35</v>
      </c>
      <c r="CC51" s="2103"/>
      <c r="CD51" s="2103"/>
      <c r="CE51" s="2103"/>
      <c r="CF51" s="2103"/>
      <c r="CG51" s="2103"/>
      <c r="CH51" s="2103"/>
      <c r="CI51" s="2103"/>
      <c r="CJ51" s="2103"/>
      <c r="CK51" s="2103"/>
      <c r="CL51" s="2103"/>
      <c r="CM51" s="2103"/>
      <c r="CN51" s="2103"/>
      <c r="CO51" s="2103"/>
      <c r="CP51" s="2103"/>
      <c r="CQ51" s="2103"/>
      <c r="CR51" s="2103"/>
      <c r="CS51" s="2103"/>
      <c r="CT51" s="2103"/>
      <c r="CU51" s="2103"/>
      <c r="CV51" s="2103"/>
      <c r="CW51" s="2103"/>
      <c r="CX51" s="2103"/>
      <c r="CY51" s="2103"/>
      <c r="CZ51" s="2103"/>
    </row>
    <row r="52" s="130" customFormat="true" ht="15" customHeight="true" x14ac:dyDescent="0.2">
      <c r="A52" s="2448"/>
      <c r="B52" s="250" t="s">
        <v>68</v>
      </c>
      <c r="C52" s="1094" t="s">
        <v>35</v>
      </c>
      <c r="D52" s="1108" t="s">
        <v>35</v>
      </c>
      <c r="E52" s="1108" t="s">
        <v>35</v>
      </c>
      <c r="F52" s="1108" t="s">
        <v>35</v>
      </c>
      <c r="G52" s="1122" t="s">
        <v>35</v>
      </c>
      <c r="H52" s="1136" t="s">
        <v>35</v>
      </c>
      <c r="I52" s="1108" t="s">
        <v>35</v>
      </c>
      <c r="J52" s="1108" t="s">
        <v>35</v>
      </c>
      <c r="K52" s="1108" t="s">
        <v>35</v>
      </c>
      <c r="L52" s="1150" t="s">
        <v>35</v>
      </c>
      <c r="M52" s="1162" t="s">
        <v>35</v>
      </c>
      <c r="N52" s="1108" t="s">
        <v>35</v>
      </c>
      <c r="O52" s="1108" t="s">
        <v>35</v>
      </c>
      <c r="P52" s="1108" t="s">
        <v>35</v>
      </c>
      <c r="Q52" s="1122" t="s">
        <v>35</v>
      </c>
      <c r="R52" s="1136" t="s">
        <v>35</v>
      </c>
      <c r="S52" s="1108" t="s">
        <v>35</v>
      </c>
      <c r="T52" s="1108" t="s">
        <v>35</v>
      </c>
      <c r="U52" s="1108" t="s">
        <v>35</v>
      </c>
      <c r="V52" s="1108" t="s">
        <v>35</v>
      </c>
      <c r="W52" s="1108" t="s">
        <v>35</v>
      </c>
      <c r="X52" s="1108" t="s">
        <v>35</v>
      </c>
      <c r="Y52" s="1166" t="s">
        <v>35</v>
      </c>
      <c r="Z52" s="1166" t="s">
        <v>35</v>
      </c>
      <c r="AA52" s="1166" t="s">
        <v>35</v>
      </c>
      <c r="AB52" s="2059" t="s">
        <v>35</v>
      </c>
      <c r="AC52" s="2092"/>
      <c r="AD52" s="2092"/>
      <c r="AE52" s="2092"/>
      <c r="AF52" s="2092"/>
      <c r="AG52" s="2092"/>
      <c r="AH52" s="2092"/>
      <c r="AI52" s="2092"/>
      <c r="AJ52" s="2092"/>
      <c r="AK52" s="2092"/>
      <c r="AL52" s="2092"/>
      <c r="AM52" s="2092"/>
      <c r="AN52" s="2092"/>
      <c r="AO52" s="2092"/>
      <c r="AP52" s="2092"/>
      <c r="AQ52" s="2092"/>
      <c r="AR52" s="2092"/>
      <c r="AS52" s="2092"/>
      <c r="AT52" s="2092"/>
      <c r="AU52" s="2092"/>
      <c r="AV52" s="2092"/>
      <c r="AW52" s="2092"/>
      <c r="AX52" s="2092"/>
      <c r="AY52" s="2092"/>
      <c r="AZ52" s="215"/>
      <c r="BA52" s="2462"/>
      <c r="BB52" s="151" t="s">
        <v>68</v>
      </c>
      <c r="BC52" s="1172" t="s">
        <v>35</v>
      </c>
      <c r="BD52" s="1192" t="s">
        <v>35</v>
      </c>
      <c r="BE52" s="1192" t="s">
        <v>35</v>
      </c>
      <c r="BF52" s="1192" t="s">
        <v>35</v>
      </c>
      <c r="BG52" s="1213" t="s">
        <v>35</v>
      </c>
      <c r="BH52" s="1234" t="s">
        <v>35</v>
      </c>
      <c r="BI52" s="1192" t="s">
        <v>35</v>
      </c>
      <c r="BJ52" s="1192" t="s">
        <v>35</v>
      </c>
      <c r="BK52" s="1192" t="s">
        <v>35</v>
      </c>
      <c r="BL52" s="1213" t="s">
        <v>35</v>
      </c>
      <c r="BM52" s="1234" t="s">
        <v>35</v>
      </c>
      <c r="BN52" s="1192" t="s">
        <v>35</v>
      </c>
      <c r="BO52" s="1192" t="s">
        <v>35</v>
      </c>
      <c r="BP52" s="1192" t="s">
        <v>35</v>
      </c>
      <c r="BQ52" s="1213" t="s">
        <v>35</v>
      </c>
      <c r="BR52" s="1234" t="s">
        <v>35</v>
      </c>
      <c r="BS52" s="1192" t="s">
        <v>35</v>
      </c>
      <c r="BT52" s="1192" t="s">
        <v>35</v>
      </c>
      <c r="BU52" s="1192" t="s">
        <v>35</v>
      </c>
      <c r="BV52" s="1192" t="s">
        <v>35</v>
      </c>
      <c r="BW52" s="1192" t="s">
        <v>35</v>
      </c>
      <c r="BX52" s="1192" t="s">
        <v>35</v>
      </c>
      <c r="BY52" s="1254" t="s">
        <v>35</v>
      </c>
      <c r="BZ52" s="1254" t="s">
        <v>35</v>
      </c>
      <c r="CA52" s="1254" t="s">
        <v>35</v>
      </c>
      <c r="CB52" s="1254" t="s">
        <v>35</v>
      </c>
      <c r="CC52" s="2103"/>
      <c r="CD52" s="2103"/>
      <c r="CE52" s="2103"/>
      <c r="CF52" s="2103"/>
      <c r="CG52" s="2103"/>
      <c r="CH52" s="2103"/>
      <c r="CI52" s="2103"/>
      <c r="CJ52" s="2103"/>
      <c r="CK52" s="2103"/>
      <c r="CL52" s="2103"/>
      <c r="CM52" s="2103"/>
      <c r="CN52" s="2103"/>
      <c r="CO52" s="2103"/>
      <c r="CP52" s="2103"/>
      <c r="CQ52" s="2103"/>
      <c r="CR52" s="2103"/>
      <c r="CS52" s="2103"/>
      <c r="CT52" s="2103"/>
      <c r="CU52" s="2103"/>
      <c r="CV52" s="2103"/>
      <c r="CW52" s="2103"/>
      <c r="CX52" s="2103"/>
      <c r="CY52" s="2103"/>
      <c r="CZ52" s="2103"/>
    </row>
    <row r="53" s="130" customFormat="true" ht="15" customHeight="true" x14ac:dyDescent="0.2">
      <c r="A53" s="2448" t="s">
        <v>105</v>
      </c>
      <c r="B53" s="250" t="s">
        <v>100</v>
      </c>
      <c r="C53" s="1094" t="s">
        <v>35</v>
      </c>
      <c r="D53" s="1108" t="s">
        <v>35</v>
      </c>
      <c r="E53" s="1108" t="s">
        <v>35</v>
      </c>
      <c r="F53" s="1108" t="s">
        <v>35</v>
      </c>
      <c r="G53" s="1122" t="s">
        <v>35</v>
      </c>
      <c r="H53" s="1136" t="s">
        <v>35</v>
      </c>
      <c r="I53" s="1108" t="s">
        <v>35</v>
      </c>
      <c r="J53" s="1108" t="s">
        <v>35</v>
      </c>
      <c r="K53" s="1108" t="s">
        <v>35</v>
      </c>
      <c r="L53" s="1150" t="s">
        <v>35</v>
      </c>
      <c r="M53" s="1162" t="s">
        <v>35</v>
      </c>
      <c r="N53" s="1108" t="s">
        <v>35</v>
      </c>
      <c r="O53" s="1108" t="s">
        <v>35</v>
      </c>
      <c r="P53" s="1108" t="s">
        <v>35</v>
      </c>
      <c r="Q53" s="1122" t="s">
        <v>35</v>
      </c>
      <c r="R53" s="1136" t="s">
        <v>35</v>
      </c>
      <c r="S53" s="1108" t="s">
        <v>35</v>
      </c>
      <c r="T53" s="1108" t="s">
        <v>35</v>
      </c>
      <c r="U53" s="1108" t="s">
        <v>35</v>
      </c>
      <c r="V53" s="1108" t="s">
        <v>35</v>
      </c>
      <c r="W53" s="1108" t="s">
        <v>35</v>
      </c>
      <c r="X53" s="1108" t="s">
        <v>35</v>
      </c>
      <c r="Y53" s="1166" t="s">
        <v>35</v>
      </c>
      <c r="Z53" s="1166" t="s">
        <v>35</v>
      </c>
      <c r="AA53" s="1166" t="s">
        <v>35</v>
      </c>
      <c r="AB53" s="2059" t="s">
        <v>35</v>
      </c>
      <c r="AC53" s="2092"/>
      <c r="AD53" s="2092"/>
      <c r="AE53" s="2092"/>
      <c r="AF53" s="2092"/>
      <c r="AG53" s="2092"/>
      <c r="AH53" s="2092"/>
      <c r="AI53" s="2092"/>
      <c r="AJ53" s="2092"/>
      <c r="AK53" s="2092"/>
      <c r="AL53" s="2092"/>
      <c r="AM53" s="2092"/>
      <c r="AN53" s="2092"/>
      <c r="AO53" s="2092"/>
      <c r="AP53" s="2092"/>
      <c r="AQ53" s="2092"/>
      <c r="AR53" s="2092"/>
      <c r="AS53" s="2092"/>
      <c r="AT53" s="2092"/>
      <c r="AU53" s="2092"/>
      <c r="AV53" s="2092"/>
      <c r="AW53" s="2092"/>
      <c r="AX53" s="2092"/>
      <c r="AY53" s="2092"/>
      <c r="AZ53" s="215"/>
      <c r="BA53" s="2462" t="s">
        <v>105</v>
      </c>
      <c r="BB53" s="151" t="s">
        <v>100</v>
      </c>
      <c r="BC53" s="1172" t="s">
        <v>35</v>
      </c>
      <c r="BD53" s="1192" t="s">
        <v>35</v>
      </c>
      <c r="BE53" s="1192" t="s">
        <v>35</v>
      </c>
      <c r="BF53" s="1192" t="s">
        <v>35</v>
      </c>
      <c r="BG53" s="1213" t="s">
        <v>35</v>
      </c>
      <c r="BH53" s="1234" t="s">
        <v>35</v>
      </c>
      <c r="BI53" s="1192" t="s">
        <v>35</v>
      </c>
      <c r="BJ53" s="1192" t="s">
        <v>35</v>
      </c>
      <c r="BK53" s="1192" t="s">
        <v>35</v>
      </c>
      <c r="BL53" s="1213" t="s">
        <v>35</v>
      </c>
      <c r="BM53" s="1234" t="s">
        <v>35</v>
      </c>
      <c r="BN53" s="1192" t="s">
        <v>35</v>
      </c>
      <c r="BO53" s="1192" t="s">
        <v>35</v>
      </c>
      <c r="BP53" s="1192" t="s">
        <v>35</v>
      </c>
      <c r="BQ53" s="1213" t="s">
        <v>35</v>
      </c>
      <c r="BR53" s="1234" t="s">
        <v>35</v>
      </c>
      <c r="BS53" s="1192" t="s">
        <v>35</v>
      </c>
      <c r="BT53" s="1192" t="s">
        <v>35</v>
      </c>
      <c r="BU53" s="1192" t="s">
        <v>35</v>
      </c>
      <c r="BV53" s="1192" t="s">
        <v>35</v>
      </c>
      <c r="BW53" s="1192" t="s">
        <v>35</v>
      </c>
      <c r="BX53" s="1192" t="s">
        <v>35</v>
      </c>
      <c r="BY53" s="1254" t="s">
        <v>35</v>
      </c>
      <c r="BZ53" s="1254" t="s">
        <v>35</v>
      </c>
      <c r="CA53" s="1254" t="s">
        <v>35</v>
      </c>
      <c r="CB53" s="1254" t="s">
        <v>35</v>
      </c>
      <c r="CC53" s="2103"/>
      <c r="CD53" s="2103"/>
      <c r="CE53" s="2103"/>
      <c r="CF53" s="2103"/>
      <c r="CG53" s="2103"/>
      <c r="CH53" s="2103"/>
      <c r="CI53" s="2103"/>
      <c r="CJ53" s="2103"/>
      <c r="CK53" s="2103"/>
      <c r="CL53" s="2103"/>
      <c r="CM53" s="2103"/>
      <c r="CN53" s="2103"/>
      <c r="CO53" s="2103"/>
      <c r="CP53" s="2103"/>
      <c r="CQ53" s="2103"/>
      <c r="CR53" s="2103"/>
      <c r="CS53" s="2103"/>
      <c r="CT53" s="2103"/>
      <c r="CU53" s="2103"/>
      <c r="CV53" s="2103"/>
      <c r="CW53" s="2103"/>
      <c r="CX53" s="2103"/>
      <c r="CY53" s="2103"/>
      <c r="CZ53" s="2103"/>
    </row>
    <row r="54" s="130" customFormat="true" ht="15" customHeight="true" x14ac:dyDescent="0.2">
      <c r="A54" s="2448"/>
      <c r="B54" s="250" t="s">
        <v>99</v>
      </c>
      <c r="C54" s="1094" t="s">
        <v>35</v>
      </c>
      <c r="D54" s="1108" t="s">
        <v>35</v>
      </c>
      <c r="E54" s="1108" t="s">
        <v>35</v>
      </c>
      <c r="F54" s="1108" t="s">
        <v>35</v>
      </c>
      <c r="G54" s="1122" t="s">
        <v>35</v>
      </c>
      <c r="H54" s="1136" t="s">
        <v>35</v>
      </c>
      <c r="I54" s="1108" t="s">
        <v>35</v>
      </c>
      <c r="J54" s="1108" t="s">
        <v>35</v>
      </c>
      <c r="K54" s="1108" t="s">
        <v>35</v>
      </c>
      <c r="L54" s="1150" t="s">
        <v>35</v>
      </c>
      <c r="M54" s="1162" t="s">
        <v>35</v>
      </c>
      <c r="N54" s="1108" t="s">
        <v>35</v>
      </c>
      <c r="O54" s="1108" t="s">
        <v>35</v>
      </c>
      <c r="P54" s="1108" t="s">
        <v>35</v>
      </c>
      <c r="Q54" s="1122" t="s">
        <v>35</v>
      </c>
      <c r="R54" s="1136" t="s">
        <v>35</v>
      </c>
      <c r="S54" s="1108" t="s">
        <v>35</v>
      </c>
      <c r="T54" s="1108" t="s">
        <v>35</v>
      </c>
      <c r="U54" s="1108" t="s">
        <v>35</v>
      </c>
      <c r="V54" s="1108" t="s">
        <v>35</v>
      </c>
      <c r="W54" s="1108" t="s">
        <v>35</v>
      </c>
      <c r="X54" s="1108" t="s">
        <v>35</v>
      </c>
      <c r="Y54" s="1166" t="s">
        <v>35</v>
      </c>
      <c r="Z54" s="1166" t="s">
        <v>35</v>
      </c>
      <c r="AA54" s="1166" t="s">
        <v>35</v>
      </c>
      <c r="AB54" s="2059" t="s">
        <v>35</v>
      </c>
      <c r="AC54" s="2092"/>
      <c r="AD54" s="2092"/>
      <c r="AE54" s="2092"/>
      <c r="AF54" s="2092"/>
      <c r="AG54" s="2092"/>
      <c r="AH54" s="2092"/>
      <c r="AI54" s="2092"/>
      <c r="AJ54" s="2092"/>
      <c r="AK54" s="2092"/>
      <c r="AL54" s="2092"/>
      <c r="AM54" s="2092"/>
      <c r="AN54" s="2092"/>
      <c r="AO54" s="2092"/>
      <c r="AP54" s="2092"/>
      <c r="AQ54" s="2092"/>
      <c r="AR54" s="2092"/>
      <c r="AS54" s="2092"/>
      <c r="AT54" s="2092"/>
      <c r="AU54" s="2092"/>
      <c r="AV54" s="2092"/>
      <c r="AW54" s="2092"/>
      <c r="AX54" s="2092"/>
      <c r="AY54" s="2092"/>
      <c r="AZ54" s="215"/>
      <c r="BA54" s="2462"/>
      <c r="BB54" s="151" t="s">
        <v>99</v>
      </c>
      <c r="BC54" s="1172" t="s">
        <v>35</v>
      </c>
      <c r="BD54" s="1192" t="s">
        <v>35</v>
      </c>
      <c r="BE54" s="1192" t="s">
        <v>35</v>
      </c>
      <c r="BF54" s="1192" t="s">
        <v>35</v>
      </c>
      <c r="BG54" s="1213" t="s">
        <v>35</v>
      </c>
      <c r="BH54" s="1234" t="s">
        <v>35</v>
      </c>
      <c r="BI54" s="1192" t="s">
        <v>35</v>
      </c>
      <c r="BJ54" s="1192" t="s">
        <v>35</v>
      </c>
      <c r="BK54" s="1192" t="s">
        <v>35</v>
      </c>
      <c r="BL54" s="1213" t="s">
        <v>35</v>
      </c>
      <c r="BM54" s="1234" t="s">
        <v>35</v>
      </c>
      <c r="BN54" s="1192" t="s">
        <v>35</v>
      </c>
      <c r="BO54" s="1192" t="s">
        <v>35</v>
      </c>
      <c r="BP54" s="1192" t="s">
        <v>35</v>
      </c>
      <c r="BQ54" s="1213" t="s">
        <v>35</v>
      </c>
      <c r="BR54" s="1234" t="s">
        <v>35</v>
      </c>
      <c r="BS54" s="1192" t="s">
        <v>35</v>
      </c>
      <c r="BT54" s="1192" t="s">
        <v>35</v>
      </c>
      <c r="BU54" s="1192" t="s">
        <v>35</v>
      </c>
      <c r="BV54" s="1192" t="s">
        <v>35</v>
      </c>
      <c r="BW54" s="1192" t="s">
        <v>35</v>
      </c>
      <c r="BX54" s="1192" t="s">
        <v>35</v>
      </c>
      <c r="BY54" s="1254" t="s">
        <v>35</v>
      </c>
      <c r="BZ54" s="1254" t="s">
        <v>35</v>
      </c>
      <c r="CA54" s="1254" t="s">
        <v>35</v>
      </c>
      <c r="CB54" s="1254" t="s">
        <v>35</v>
      </c>
      <c r="CC54" s="2103"/>
      <c r="CD54" s="2103"/>
      <c r="CE54" s="2103"/>
      <c r="CF54" s="2103"/>
      <c r="CG54" s="2103"/>
      <c r="CH54" s="2103"/>
      <c r="CI54" s="2103"/>
      <c r="CJ54" s="2103"/>
      <c r="CK54" s="2103"/>
      <c r="CL54" s="2103"/>
      <c r="CM54" s="2103"/>
      <c r="CN54" s="2103"/>
      <c r="CO54" s="2103"/>
      <c r="CP54" s="2103"/>
      <c r="CQ54" s="2103"/>
      <c r="CR54" s="2103"/>
      <c r="CS54" s="2103"/>
      <c r="CT54" s="2103"/>
      <c r="CU54" s="2103"/>
      <c r="CV54" s="2103"/>
      <c r="CW54" s="2103"/>
      <c r="CX54" s="2103"/>
      <c r="CY54" s="2103"/>
      <c r="CZ54" s="2103"/>
    </row>
    <row r="55" s="130" customFormat="true" ht="15" customHeight="true" x14ac:dyDescent="0.2">
      <c r="A55" s="2487"/>
      <c r="B55" s="251" t="s">
        <v>68</v>
      </c>
      <c r="C55" s="1097" t="s">
        <v>35</v>
      </c>
      <c r="D55" s="1111" t="s">
        <v>35</v>
      </c>
      <c r="E55" s="1111" t="s">
        <v>35</v>
      </c>
      <c r="F55" s="1111" t="s">
        <v>35</v>
      </c>
      <c r="G55" s="1125" t="s">
        <v>35</v>
      </c>
      <c r="H55" s="1139" t="s">
        <v>35</v>
      </c>
      <c r="I55" s="1111" t="s">
        <v>35</v>
      </c>
      <c r="J55" s="1111" t="s">
        <v>35</v>
      </c>
      <c r="K55" s="1111" t="s">
        <v>35</v>
      </c>
      <c r="L55" s="1153" t="s">
        <v>35</v>
      </c>
      <c r="M55" s="1164" t="s">
        <v>35</v>
      </c>
      <c r="N55" s="1111" t="s">
        <v>35</v>
      </c>
      <c r="O55" s="1111" t="s">
        <v>35</v>
      </c>
      <c r="P55" s="1111" t="s">
        <v>35</v>
      </c>
      <c r="Q55" s="1125" t="s">
        <v>35</v>
      </c>
      <c r="R55" s="2018" t="s">
        <v>35</v>
      </c>
      <c r="S55" s="2019" t="s">
        <v>35</v>
      </c>
      <c r="T55" s="2019" t="s">
        <v>35</v>
      </c>
      <c r="U55" s="2019" t="s">
        <v>35</v>
      </c>
      <c r="V55" s="2019" t="s">
        <v>35</v>
      </c>
      <c r="W55" s="2019" t="s">
        <v>35</v>
      </c>
      <c r="X55" s="2019" t="s">
        <v>35</v>
      </c>
      <c r="Y55" s="2019" t="s">
        <v>35</v>
      </c>
      <c r="Z55" s="2019" t="s">
        <v>35</v>
      </c>
      <c r="AA55" s="2019" t="s">
        <v>35</v>
      </c>
      <c r="AB55" s="2061" t="s">
        <v>35</v>
      </c>
      <c r="AC55" s="2093"/>
      <c r="AD55" s="2093"/>
      <c r="AE55" s="2093"/>
      <c r="AF55" s="2093"/>
      <c r="AG55" s="2093"/>
      <c r="AH55" s="2093"/>
      <c r="AI55" s="2093"/>
      <c r="AJ55" s="2093"/>
      <c r="AK55" s="2093"/>
      <c r="AL55" s="2093"/>
      <c r="AM55" s="2093"/>
      <c r="AN55" s="2093"/>
      <c r="AO55" s="2093"/>
      <c r="AP55" s="2093"/>
      <c r="AQ55" s="2093"/>
      <c r="AR55" s="2093"/>
      <c r="AS55" s="2093"/>
      <c r="AT55" s="2093"/>
      <c r="AU55" s="2093"/>
      <c r="AV55" s="2093"/>
      <c r="AW55" s="2093"/>
      <c r="AX55" s="2093"/>
      <c r="AY55" s="2093"/>
      <c r="AZ55" s="215"/>
      <c r="BA55" s="2488"/>
      <c r="BB55" s="152" t="s">
        <v>68</v>
      </c>
      <c r="BC55" s="1173" t="s">
        <v>35</v>
      </c>
      <c r="BD55" s="1193" t="s">
        <v>35</v>
      </c>
      <c r="BE55" s="1193" t="s">
        <v>35</v>
      </c>
      <c r="BF55" s="1193" t="s">
        <v>35</v>
      </c>
      <c r="BG55" s="1214" t="s">
        <v>35</v>
      </c>
      <c r="BH55" s="1235" t="s">
        <v>35</v>
      </c>
      <c r="BI55" s="1193" t="s">
        <v>35</v>
      </c>
      <c r="BJ55" s="1193" t="s">
        <v>35</v>
      </c>
      <c r="BK55" s="1193" t="s">
        <v>35</v>
      </c>
      <c r="BL55" s="1214" t="s">
        <v>35</v>
      </c>
      <c r="BM55" s="1235" t="s">
        <v>35</v>
      </c>
      <c r="BN55" s="1193" t="s">
        <v>35</v>
      </c>
      <c r="BO55" s="1193" t="s">
        <v>35</v>
      </c>
      <c r="BP55" s="1193" t="s">
        <v>35</v>
      </c>
      <c r="BQ55" s="1214" t="s">
        <v>35</v>
      </c>
      <c r="BR55" s="2020" t="s">
        <v>35</v>
      </c>
      <c r="BS55" s="2021" t="s">
        <v>35</v>
      </c>
      <c r="BT55" s="2021" t="s">
        <v>35</v>
      </c>
      <c r="BU55" s="2021" t="s">
        <v>35</v>
      </c>
      <c r="BV55" s="2021" t="s">
        <v>35</v>
      </c>
      <c r="BW55" s="2021" t="s">
        <v>35</v>
      </c>
      <c r="BX55" s="2021" t="s">
        <v>35</v>
      </c>
      <c r="BY55" s="2021" t="s">
        <v>35</v>
      </c>
      <c r="BZ55" s="1270" t="s">
        <v>35</v>
      </c>
      <c r="CA55" s="1270" t="s">
        <v>35</v>
      </c>
      <c r="CB55" s="1270" t="s">
        <v>35</v>
      </c>
      <c r="CC55" s="2104"/>
      <c r="CD55" s="2104"/>
      <c r="CE55" s="2104"/>
      <c r="CF55" s="2104"/>
      <c r="CG55" s="2104"/>
      <c r="CH55" s="2104"/>
      <c r="CI55" s="2104"/>
      <c r="CJ55" s="2104"/>
      <c r="CK55" s="2104"/>
      <c r="CL55" s="2104"/>
      <c r="CM55" s="2104"/>
      <c r="CN55" s="2104"/>
      <c r="CO55" s="2104"/>
      <c r="CP55" s="2104"/>
      <c r="CQ55" s="2104"/>
      <c r="CR55" s="2104"/>
      <c r="CS55" s="2104"/>
      <c r="CT55" s="2104"/>
      <c r="CU55" s="2104"/>
      <c r="CV55" s="2104"/>
      <c r="CW55" s="2104"/>
      <c r="CX55" s="2104"/>
      <c r="CY55" s="2104"/>
      <c r="CZ55" s="2104"/>
    </row>
    <row r="56" s="135" customFormat="true" ht="15" customHeight="true" x14ac:dyDescent="0.2">
      <c r="A56" s="132"/>
      <c r="B56" s="185"/>
      <c r="C56" s="2449" t="s">
        <v>114</v>
      </c>
      <c r="D56" s="2450"/>
      <c r="E56" s="2450"/>
      <c r="F56" s="2450"/>
      <c r="G56" s="2451"/>
      <c r="H56" s="2738" t="s">
        <v>38</v>
      </c>
      <c r="I56" s="2739"/>
      <c r="J56" s="2739"/>
      <c r="K56" s="2739"/>
      <c r="L56" s="2740"/>
      <c r="M56" s="2741" t="s">
        <v>37</v>
      </c>
      <c r="N56" s="2739"/>
      <c r="O56" s="2739"/>
      <c r="P56" s="2739"/>
      <c r="Q56" s="2740"/>
      <c r="R56" s="2224" t="s">
        <v>137</v>
      </c>
      <c r="S56" s="2232"/>
      <c r="T56" s="2232"/>
      <c r="U56" s="2232"/>
      <c r="V56" s="2232"/>
      <c r="W56" s="2232"/>
      <c r="X56" s="2232"/>
      <c r="Y56" s="2232"/>
      <c r="Z56" s="2232"/>
      <c r="AA56" s="2232"/>
      <c r="AB56" s="2233"/>
      <c r="AC56" s="312"/>
      <c r="AD56" s="312"/>
      <c r="AE56" s="312"/>
      <c r="AF56" s="312"/>
      <c r="AG56" s="312"/>
      <c r="AH56" s="312"/>
      <c r="AI56" s="312"/>
      <c r="AJ56" s="312"/>
      <c r="AK56" s="312"/>
      <c r="AL56" s="312"/>
      <c r="AM56" s="312"/>
      <c r="AN56" s="312"/>
      <c r="AO56" s="312"/>
      <c r="AP56" s="312"/>
      <c r="AQ56" s="312"/>
      <c r="AR56" s="312"/>
      <c r="AS56" s="312"/>
      <c r="AT56" s="312"/>
      <c r="AU56" s="312"/>
      <c r="AV56" s="312"/>
      <c r="AW56" s="312"/>
      <c r="AX56" s="312"/>
      <c r="AY56" s="312"/>
      <c r="AZ56" s="646"/>
      <c r="BA56" s="217" t="s">
        <v>128</v>
      </c>
      <c r="BB56" s="115" t="s">
        <v>95</v>
      </c>
      <c r="BC56" s="2501" t="s">
        <v>114</v>
      </c>
      <c r="BD56" s="2502"/>
      <c r="BE56" s="2502"/>
      <c r="BF56" s="2502"/>
      <c r="BG56" s="2503"/>
      <c r="BH56" s="2504" t="s">
        <v>38</v>
      </c>
      <c r="BI56" s="2502"/>
      <c r="BJ56" s="2502"/>
      <c r="BK56" s="2502"/>
      <c r="BL56" s="2503"/>
      <c r="BM56" s="2504" t="s">
        <v>37</v>
      </c>
      <c r="BN56" s="2502"/>
      <c r="BO56" s="2502"/>
      <c r="BP56" s="2502"/>
      <c r="BQ56" s="2505"/>
      <c r="BR56" s="2015"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135" customFormat="true" ht="24" x14ac:dyDescent="0.2">
      <c r="A57" s="186" t="s">
        <v>69</v>
      </c>
      <c r="B57" s="244"/>
      <c r="C57" s="275" t="s">
        <v>0</v>
      </c>
      <c r="D57" s="276" t="s">
        <v>1</v>
      </c>
      <c r="E57" s="276" t="s">
        <v>2</v>
      </c>
      <c r="F57" s="276" t="s">
        <v>3</v>
      </c>
      <c r="G57" s="277" t="s">
        <v>4</v>
      </c>
      <c r="H57" s="1797" t="s">
        <v>0</v>
      </c>
      <c r="I57" s="1761" t="s">
        <v>1</v>
      </c>
      <c r="J57" s="1761" t="s">
        <v>2</v>
      </c>
      <c r="K57" s="1761" t="s">
        <v>3</v>
      </c>
      <c r="L57" s="1762" t="s">
        <v>4</v>
      </c>
      <c r="M57" s="1787" t="s">
        <v>0</v>
      </c>
      <c r="N57" s="1761" t="s">
        <v>1</v>
      </c>
      <c r="O57" s="1761" t="s">
        <v>2</v>
      </c>
      <c r="P57" s="1761" t="s">
        <v>3</v>
      </c>
      <c r="Q57" s="1807" t="s">
        <v>4</v>
      </c>
      <c r="R57" s="1797" t="s">
        <v>380</v>
      </c>
      <c r="S57" s="1761" t="s">
        <v>332</v>
      </c>
      <c r="T57" s="1761" t="s">
        <v>334</v>
      </c>
      <c r="U57" s="1761" t="s">
        <v>335</v>
      </c>
      <c r="V57" s="1761" t="s">
        <v>336</v>
      </c>
      <c r="W57" s="1761" t="s">
        <v>337</v>
      </c>
      <c r="X57" s="1761" t="s">
        <v>338</v>
      </c>
      <c r="Y57" s="1761" t="s">
        <v>339</v>
      </c>
      <c r="Z57" s="1761" t="s">
        <v>381</v>
      </c>
      <c r="AA57" s="1761" t="s">
        <v>340</v>
      </c>
      <c r="AB57" s="1763" t="s">
        <v>341</v>
      </c>
      <c r="AC57" s="312"/>
      <c r="AD57" s="312"/>
      <c r="AE57" s="312"/>
      <c r="AF57" s="312"/>
      <c r="AG57" s="312"/>
      <c r="AH57" s="312"/>
      <c r="AI57" s="312"/>
      <c r="AJ57" s="312"/>
      <c r="AK57" s="312"/>
      <c r="AL57" s="312"/>
      <c r="AM57" s="312"/>
      <c r="AN57" s="312"/>
      <c r="AO57" s="312"/>
      <c r="AP57" s="312"/>
      <c r="AQ57" s="312"/>
      <c r="AR57" s="312"/>
      <c r="AS57" s="312"/>
      <c r="AT57" s="312"/>
      <c r="AU57" s="312"/>
      <c r="AV57" s="312"/>
      <c r="AW57" s="312"/>
      <c r="AX57" s="312"/>
      <c r="AY57" s="312"/>
      <c r="AZ57" s="64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380</v>
      </c>
      <c r="BS57" s="170" t="s">
        <v>332</v>
      </c>
      <c r="BT57" s="170" t="s">
        <v>334</v>
      </c>
      <c r="BU57" s="170" t="s">
        <v>335</v>
      </c>
      <c r="BV57" s="170" t="s">
        <v>336</v>
      </c>
      <c r="BW57" s="170" t="s">
        <v>337</v>
      </c>
      <c r="BX57" s="170" t="s">
        <v>338</v>
      </c>
      <c r="BY57" s="171" t="s">
        <v>339</v>
      </c>
      <c r="BZ57" s="171" t="s">
        <v>381</v>
      </c>
      <c r="CA57" s="171" t="s">
        <v>340</v>
      </c>
      <c r="CB57" s="171" t="s">
        <v>341</v>
      </c>
      <c r="CC57" s="2105"/>
      <c r="CD57" s="2105"/>
      <c r="CE57" s="2105"/>
      <c r="CF57" s="2105"/>
      <c r="CG57" s="2105"/>
      <c r="CH57" s="2105"/>
      <c r="CI57" s="2105"/>
      <c r="CJ57" s="2105"/>
      <c r="CK57" s="2105"/>
      <c r="CL57" s="2105"/>
      <c r="CM57" s="2105"/>
      <c r="CN57" s="2105"/>
      <c r="CO57" s="2105"/>
      <c r="CP57" s="2105"/>
      <c r="CQ57" s="2105"/>
      <c r="CR57" s="2105"/>
      <c r="CS57" s="2105"/>
      <c r="CT57" s="2105"/>
      <c r="CU57" s="2105"/>
      <c r="CV57" s="2105"/>
      <c r="CW57" s="2105"/>
      <c r="CX57" s="2105"/>
      <c r="CY57" s="2105"/>
      <c r="CZ57" s="2105"/>
    </row>
    <row r="58" s="135" customFormat="true" ht="15" customHeight="true" x14ac:dyDescent="0.2">
      <c r="A58" s="2736" t="s">
        <v>342</v>
      </c>
      <c r="B58" s="1982" t="s">
        <v>382</v>
      </c>
      <c r="C58" s="1864">
        <v>5.5178625325134047E-2</v>
      </c>
      <c r="D58" s="1865">
        <v>0.49835389102392158</v>
      </c>
      <c r="E58" s="1865">
        <v>1.6286130058927657</v>
      </c>
      <c r="F58" s="1865">
        <v>2.2670472410197626</v>
      </c>
      <c r="G58" s="1866">
        <v>2.2314850851772507</v>
      </c>
      <c r="H58" s="1867">
        <v>1.2103478962825871</v>
      </c>
      <c r="I58" s="1865">
        <v>2.9244839153011504</v>
      </c>
      <c r="J58" s="1865">
        <v>2.0412441150122329</v>
      </c>
      <c r="K58" s="1865">
        <v>3.1238336411580487</v>
      </c>
      <c r="L58" s="1868">
        <v>1.6621996034426747</v>
      </c>
      <c r="M58" s="1869">
        <v>9.5629303213969254E-3</v>
      </c>
      <c r="N58" s="1865">
        <v>0.27641537028466084</v>
      </c>
      <c r="O58" s="1865">
        <v>0.32053432624672179</v>
      </c>
      <c r="P58" s="1865">
        <v>1.5459472197821666</v>
      </c>
      <c r="Q58" s="1866">
        <v>1.754421724269033</v>
      </c>
      <c r="R58" s="1867">
        <v>2.1965592478512983</v>
      </c>
      <c r="S58" s="1865">
        <v>1.0783631016482069</v>
      </c>
      <c r="T58" s="1865">
        <v>1.9816300594318399</v>
      </c>
      <c r="U58" s="1865">
        <v>0.85692270510073443</v>
      </c>
      <c r="V58" s="1865">
        <v>2.4566301946003235</v>
      </c>
      <c r="W58" s="1865">
        <v>0.87490479514251152</v>
      </c>
      <c r="X58" s="1865">
        <v>8.993878192575637E-2</v>
      </c>
      <c r="Y58" s="1865">
        <v>1.2180246120032092</v>
      </c>
      <c r="Z58" s="1865">
        <v>8.6700544167581869E-2</v>
      </c>
      <c r="AA58" s="1865">
        <v>2.0755211102194706</v>
      </c>
      <c r="AB58" s="2246">
        <v>2.0904373980322326</v>
      </c>
      <c r="AC58" s="312"/>
      <c r="AD58" s="312"/>
      <c r="AE58" s="312"/>
      <c r="AF58" s="312"/>
      <c r="AG58" s="312"/>
      <c r="AH58" s="312"/>
      <c r="AI58" s="312"/>
      <c r="AJ58" s="312"/>
      <c r="AK58" s="312"/>
      <c r="AL58" s="312"/>
      <c r="AM58" s="312"/>
      <c r="AN58" s="312"/>
      <c r="AO58" s="312"/>
      <c r="AP58" s="312"/>
      <c r="AQ58" s="312"/>
      <c r="AR58" s="312"/>
      <c r="AS58" s="312"/>
      <c r="AT58" s="312"/>
      <c r="AU58" s="312"/>
      <c r="AV58" s="312"/>
      <c r="AW58" s="312"/>
      <c r="AX58" s="312"/>
      <c r="AY58" s="312"/>
      <c r="AZ58" s="64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2106"/>
      <c r="CD58" s="2106"/>
      <c r="CE58" s="2106"/>
      <c r="CF58" s="2106"/>
      <c r="CG58" s="2106"/>
      <c r="CH58" s="2106"/>
      <c r="CI58" s="2106"/>
      <c r="CJ58" s="2106"/>
      <c r="CK58" s="2106"/>
      <c r="CL58" s="2106"/>
      <c r="CM58" s="2106"/>
      <c r="CN58" s="2106"/>
      <c r="CO58" s="2106"/>
      <c r="CP58" s="2106"/>
      <c r="CQ58" s="2106"/>
      <c r="CR58" s="2106"/>
      <c r="CS58" s="2106"/>
      <c r="CT58" s="2106"/>
      <c r="CU58" s="2106"/>
      <c r="CV58" s="2106"/>
      <c r="CW58" s="2106"/>
      <c r="CX58" s="2106"/>
      <c r="CY58" s="2106"/>
      <c r="CZ58" s="2106"/>
    </row>
    <row r="59" s="135" customFormat="true" ht="15" customHeight="true" x14ac:dyDescent="0.2">
      <c r="A59" s="2737"/>
      <c r="B59" s="1983" t="s">
        <v>383</v>
      </c>
      <c r="C59" s="1870">
        <v>0.51198815851192447</v>
      </c>
      <c r="D59" s="1871">
        <v>1.6564198621748183</v>
      </c>
      <c r="E59" s="1871">
        <v>3.6399988466433331</v>
      </c>
      <c r="F59" s="1871">
        <v>4.0308505592593935</v>
      </c>
      <c r="G59" s="1872">
        <v>2.3280422626571022</v>
      </c>
      <c r="H59" s="1873">
        <v>4.4059684389518647</v>
      </c>
      <c r="I59" s="1871">
        <v>3.8069502690133463</v>
      </c>
      <c r="J59" s="1871">
        <v>3.8975497220351185</v>
      </c>
      <c r="K59" s="1871">
        <v>3.0404160977832393</v>
      </c>
      <c r="L59" s="1874">
        <v>1.2621700243548239</v>
      </c>
      <c r="M59" s="1875">
        <v>0.74393988777487263</v>
      </c>
      <c r="N59" s="1871">
        <v>0.24184351794220685</v>
      </c>
      <c r="O59" s="1871">
        <v>1.5683506693161562</v>
      </c>
      <c r="P59" s="1871">
        <v>2.6141650054194794</v>
      </c>
      <c r="Q59" s="1872">
        <v>4.2491586617059243</v>
      </c>
      <c r="R59" s="1873">
        <v>1.5279793404100461</v>
      </c>
      <c r="S59" s="1871">
        <v>3.3070468130505377</v>
      </c>
      <c r="T59" s="1871">
        <v>3.6406037017873669</v>
      </c>
      <c r="U59" s="1871">
        <v>3.1495427402234273</v>
      </c>
      <c r="V59" s="1871">
        <v>4.7297985105734544</v>
      </c>
      <c r="W59" s="1871">
        <v>2.1168640216211081</v>
      </c>
      <c r="X59" s="1871">
        <v>1.6630993793037194</v>
      </c>
      <c r="Y59" s="1871">
        <v>2.7301124845418538</v>
      </c>
      <c r="Z59" s="1871">
        <v>0.30915970592505154</v>
      </c>
      <c r="AA59" s="1871">
        <v>4.4116038208632062</v>
      </c>
      <c r="AB59" s="2247">
        <v>4.0938725942227023</v>
      </c>
      <c r="AC59" s="312"/>
      <c r="AD59" s="312"/>
      <c r="AE59" s="312"/>
      <c r="AF59" s="312"/>
      <c r="AG59" s="312"/>
      <c r="AH59" s="312"/>
      <c r="AI59" s="312"/>
      <c r="AJ59" s="312"/>
      <c r="AK59" s="312"/>
      <c r="AL59" s="312"/>
      <c r="AM59" s="312"/>
      <c r="AN59" s="312"/>
      <c r="AO59" s="312"/>
      <c r="AP59" s="312"/>
      <c r="AQ59" s="312"/>
      <c r="AR59" s="312"/>
      <c r="AS59" s="312"/>
      <c r="AT59" s="312"/>
      <c r="AU59" s="312"/>
      <c r="AV59" s="312"/>
      <c r="AW59" s="312"/>
      <c r="AX59" s="312"/>
      <c r="AY59" s="312"/>
      <c r="AZ59" s="64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2107"/>
      <c r="CD59" s="2107"/>
      <c r="CE59" s="2107"/>
      <c r="CF59" s="2107"/>
      <c r="CG59" s="2107"/>
      <c r="CH59" s="2107"/>
      <c r="CI59" s="2107"/>
      <c r="CJ59" s="2107"/>
      <c r="CK59" s="2107"/>
      <c r="CL59" s="2107"/>
      <c r="CM59" s="2107"/>
      <c r="CN59" s="2107"/>
      <c r="CO59" s="2107"/>
      <c r="CP59" s="2107"/>
      <c r="CQ59" s="2107"/>
      <c r="CR59" s="2107"/>
      <c r="CS59" s="2107"/>
      <c r="CT59" s="2107"/>
      <c r="CU59" s="2107"/>
      <c r="CV59" s="2107"/>
      <c r="CW59" s="2107"/>
      <c r="CX59" s="2107"/>
      <c r="CY59" s="2107"/>
      <c r="CZ59" s="2107"/>
    </row>
    <row r="60" s="135" customFormat="true" ht="15" customHeight="true" x14ac:dyDescent="0.2">
      <c r="A60" s="2737"/>
      <c r="B60" s="1983" t="s">
        <v>384</v>
      </c>
      <c r="C60" s="1870">
        <v>1.1536415627670853</v>
      </c>
      <c r="D60" s="1871">
        <v>3.4399373451679351</v>
      </c>
      <c r="E60" s="1871">
        <v>6.4759654498122456</v>
      </c>
      <c r="F60" s="1871">
        <v>5.8051103089407965</v>
      </c>
      <c r="G60" s="1872">
        <v>2.1029577192065312</v>
      </c>
      <c r="H60" s="1873">
        <v>12.695783949273146</v>
      </c>
      <c r="I60" s="1871">
        <v>7.5026540108334139</v>
      </c>
      <c r="J60" s="1871">
        <v>5.0101782875694596</v>
      </c>
      <c r="K60" s="1871">
        <v>3.7215039459952304</v>
      </c>
      <c r="L60" s="1874">
        <v>0.54960214867495893</v>
      </c>
      <c r="M60" s="1875">
        <v>0.71113408379089216</v>
      </c>
      <c r="N60" s="1871">
        <v>1.6073705961555014</v>
      </c>
      <c r="O60" s="1871">
        <v>2.3982656342971662</v>
      </c>
      <c r="P60" s="1871">
        <v>3.0885602511281207</v>
      </c>
      <c r="Q60" s="1872">
        <v>4.3726137651612627</v>
      </c>
      <c r="R60" s="1873">
        <v>3.2540432537559805</v>
      </c>
      <c r="S60" s="1871">
        <v>4.6409436497067018</v>
      </c>
      <c r="T60" s="1871">
        <v>8.1094200524268949</v>
      </c>
      <c r="U60" s="1871">
        <v>4.8569161753790775</v>
      </c>
      <c r="V60" s="1871">
        <v>6.881910156689365</v>
      </c>
      <c r="W60" s="1871">
        <v>2.2226771235393823</v>
      </c>
      <c r="X60" s="1871">
        <v>2.6905060872951152</v>
      </c>
      <c r="Y60" s="1871">
        <v>3.3714904095866629</v>
      </c>
      <c r="Z60" s="1871">
        <v>1.2161889155998784</v>
      </c>
      <c r="AA60" s="1871">
        <v>4.9155437244868105</v>
      </c>
      <c r="AB60" s="2247">
        <v>5.0962473659282521</v>
      </c>
      <c r="AC60" s="312"/>
      <c r="AD60" s="312"/>
      <c r="AE60" s="312"/>
      <c r="AF60" s="312"/>
      <c r="AG60" s="312"/>
      <c r="AH60" s="312"/>
      <c r="AI60" s="312"/>
      <c r="AJ60" s="312"/>
      <c r="AK60" s="312"/>
      <c r="AL60" s="312"/>
      <c r="AM60" s="312"/>
      <c r="AN60" s="312"/>
      <c r="AO60" s="312"/>
      <c r="AP60" s="312"/>
      <c r="AQ60" s="312"/>
      <c r="AR60" s="312"/>
      <c r="AS60" s="312"/>
      <c r="AT60" s="312"/>
      <c r="AU60" s="312"/>
      <c r="AV60" s="312"/>
      <c r="AW60" s="312"/>
      <c r="AX60" s="312"/>
      <c r="AY60" s="312"/>
      <c r="AZ60" s="64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2107"/>
      <c r="CD60" s="2107"/>
      <c r="CE60" s="2107"/>
      <c r="CF60" s="2107"/>
      <c r="CG60" s="2107"/>
      <c r="CH60" s="2107"/>
      <c r="CI60" s="2107"/>
      <c r="CJ60" s="2107"/>
      <c r="CK60" s="2107"/>
      <c r="CL60" s="2107"/>
      <c r="CM60" s="2107"/>
      <c r="CN60" s="2107"/>
      <c r="CO60" s="2107"/>
      <c r="CP60" s="2107"/>
      <c r="CQ60" s="2107"/>
      <c r="CR60" s="2107"/>
      <c r="CS60" s="2107"/>
      <c r="CT60" s="2107"/>
      <c r="CU60" s="2107"/>
      <c r="CV60" s="2107"/>
      <c r="CW60" s="2107"/>
      <c r="CX60" s="2107"/>
      <c r="CY60" s="2107"/>
      <c r="CZ60" s="2107"/>
    </row>
    <row r="61" s="135" customFormat="true" ht="15" customHeight="true" x14ac:dyDescent="0.2">
      <c r="A61" s="2737"/>
      <c r="B61" s="1983" t="s">
        <v>385</v>
      </c>
      <c r="C61" s="1870">
        <v>17.333464860010547</v>
      </c>
      <c r="D61" s="1871">
        <v>23.494251831911491</v>
      </c>
      <c r="E61" s="1871">
        <v>27.280057848707628</v>
      </c>
      <c r="F61" s="1871">
        <v>19.054816915117026</v>
      </c>
      <c r="G61" s="1872">
        <v>6.7097393553897673</v>
      </c>
      <c r="H61" s="1873">
        <v>29.886069702941885</v>
      </c>
      <c r="I61" s="1871">
        <v>18.541757126686299</v>
      </c>
      <c r="J61" s="1871">
        <v>11.272497900227014</v>
      </c>
      <c r="K61" s="1871">
        <v>7.2950603289038458</v>
      </c>
      <c r="L61" s="1874">
        <v>2.489160510956232</v>
      </c>
      <c r="M61" s="1875">
        <v>16.01931353620536</v>
      </c>
      <c r="N61" s="1871">
        <v>21.00055055245533</v>
      </c>
      <c r="O61" s="1871">
        <v>22.327631128696101</v>
      </c>
      <c r="P61" s="1871">
        <v>26.516648858250569</v>
      </c>
      <c r="Q61" s="1872">
        <v>23.815896252825532</v>
      </c>
      <c r="R61" s="1873">
        <v>16.262558290401717</v>
      </c>
      <c r="S61" s="1871">
        <v>12.960412206333949</v>
      </c>
      <c r="T61" s="1871">
        <v>21.903404922489287</v>
      </c>
      <c r="U61" s="1871">
        <v>16.125211965844723</v>
      </c>
      <c r="V61" s="1871">
        <v>30.917762080124866</v>
      </c>
      <c r="W61" s="1871">
        <v>12.50448019930942</v>
      </c>
      <c r="X61" s="1871">
        <v>14.108761117088212</v>
      </c>
      <c r="Y61" s="1871">
        <v>29.056579800716957</v>
      </c>
      <c r="Z61" s="1871">
        <v>21.269963950184902</v>
      </c>
      <c r="AA61" s="1871">
        <v>24.609827610384428</v>
      </c>
      <c r="AB61" s="2247">
        <v>24.557494468887196</v>
      </c>
      <c r="AC61" s="312"/>
      <c r="AD61" s="312"/>
      <c r="AE61" s="312"/>
      <c r="AF61" s="312"/>
      <c r="AG61" s="312"/>
      <c r="AH61" s="312"/>
      <c r="AI61" s="312"/>
      <c r="AJ61" s="312"/>
      <c r="AK61" s="312"/>
      <c r="AL61" s="312"/>
      <c r="AM61" s="312"/>
      <c r="AN61" s="312"/>
      <c r="AO61" s="312"/>
      <c r="AP61" s="312"/>
      <c r="AQ61" s="312"/>
      <c r="AR61" s="312"/>
      <c r="AS61" s="312"/>
      <c r="AT61" s="312"/>
      <c r="AU61" s="312"/>
      <c r="AV61" s="312"/>
      <c r="AW61" s="312"/>
      <c r="AX61" s="312"/>
      <c r="AY61" s="312"/>
      <c r="AZ61" s="64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2107"/>
      <c r="CD61" s="2107"/>
      <c r="CE61" s="2107"/>
      <c r="CF61" s="2107"/>
      <c r="CG61" s="2107"/>
      <c r="CH61" s="2107"/>
      <c r="CI61" s="2107"/>
      <c r="CJ61" s="2107"/>
      <c r="CK61" s="2107"/>
      <c r="CL61" s="2107"/>
      <c r="CM61" s="2107"/>
      <c r="CN61" s="2107"/>
      <c r="CO61" s="2107"/>
      <c r="CP61" s="2107"/>
      <c r="CQ61" s="2107"/>
      <c r="CR61" s="2107"/>
      <c r="CS61" s="2107"/>
      <c r="CT61" s="2107"/>
      <c r="CU61" s="2107"/>
      <c r="CV61" s="2107"/>
      <c r="CW61" s="2107"/>
      <c r="CX61" s="2107"/>
      <c r="CY61" s="2107"/>
      <c r="CZ61" s="2107"/>
    </row>
    <row r="62" s="135" customFormat="true" ht="15" customHeight="true" x14ac:dyDescent="0.2">
      <c r="A62" s="2737"/>
      <c r="B62" s="1983" t="s">
        <v>386</v>
      </c>
      <c r="C62" s="1870">
        <v>5.4257520282331555</v>
      </c>
      <c r="D62" s="1871">
        <v>10.031034908958757</v>
      </c>
      <c r="E62" s="1871">
        <v>11.567647439832223</v>
      </c>
      <c r="F62" s="1871">
        <v>5.3424494037133332</v>
      </c>
      <c r="G62" s="1872">
        <v>2.3358043303454492</v>
      </c>
      <c r="H62" s="1873">
        <v>11.701950932273631</v>
      </c>
      <c r="I62" s="1871">
        <v>4.6816229933118434</v>
      </c>
      <c r="J62" s="1871">
        <v>3.0035525488954407</v>
      </c>
      <c r="K62" s="1871">
        <v>1.8624967316191103</v>
      </c>
      <c r="L62" s="1874">
        <v>0.71833864625095301</v>
      </c>
      <c r="M62" s="1875">
        <v>4.6892244776238208</v>
      </c>
      <c r="N62" s="1871">
        <v>7.0411851584372602</v>
      </c>
      <c r="O62" s="1871">
        <v>9.0137653249815646</v>
      </c>
      <c r="P62" s="1871">
        <v>13.178345376451892</v>
      </c>
      <c r="Q62" s="1872">
        <v>9.0290134470026437</v>
      </c>
      <c r="R62" s="1873">
        <v>1.3041605229302262</v>
      </c>
      <c r="S62" s="1871">
        <v>5.988742546495085</v>
      </c>
      <c r="T62" s="1871">
        <v>6.6040438342170296</v>
      </c>
      <c r="U62" s="1871">
        <v>2.1879228173692336</v>
      </c>
      <c r="V62" s="1871">
        <v>13.840031643291386</v>
      </c>
      <c r="W62" s="1871">
        <v>13.684369529259085</v>
      </c>
      <c r="X62" s="1871">
        <v>16.71643326783494</v>
      </c>
      <c r="Y62" s="1871">
        <v>0.58867010533128639</v>
      </c>
      <c r="Z62" s="1871">
        <v>7.3141639771432621</v>
      </c>
      <c r="AA62" s="1871">
        <v>16.65934537260954</v>
      </c>
      <c r="AB62" s="2247">
        <v>3.1131809766794651</v>
      </c>
      <c r="AC62" s="312"/>
      <c r="AD62" s="312"/>
      <c r="AE62" s="312"/>
      <c r="AF62" s="312"/>
      <c r="AG62" s="312"/>
      <c r="AH62" s="312"/>
      <c r="AI62" s="312"/>
      <c r="AJ62" s="312"/>
      <c r="AK62" s="312"/>
      <c r="AL62" s="312"/>
      <c r="AM62" s="312"/>
      <c r="AN62" s="312"/>
      <c r="AO62" s="312"/>
      <c r="AP62" s="312"/>
      <c r="AQ62" s="312"/>
      <c r="AR62" s="312"/>
      <c r="AS62" s="312"/>
      <c r="AT62" s="312"/>
      <c r="AU62" s="312"/>
      <c r="AV62" s="312"/>
      <c r="AW62" s="312"/>
      <c r="AX62" s="312"/>
      <c r="AY62" s="312"/>
      <c r="AZ62" s="64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2107"/>
      <c r="CD62" s="2107"/>
      <c r="CE62" s="2107"/>
      <c r="CF62" s="2107"/>
      <c r="CG62" s="2107"/>
      <c r="CH62" s="2107"/>
      <c r="CI62" s="2107"/>
      <c r="CJ62" s="2107"/>
      <c r="CK62" s="2107"/>
      <c r="CL62" s="2107"/>
      <c r="CM62" s="2107"/>
      <c r="CN62" s="2107"/>
      <c r="CO62" s="2107"/>
      <c r="CP62" s="2107"/>
      <c r="CQ62" s="2107"/>
      <c r="CR62" s="2107"/>
      <c r="CS62" s="2107"/>
      <c r="CT62" s="2107"/>
      <c r="CU62" s="2107"/>
      <c r="CV62" s="2107"/>
      <c r="CW62" s="2107"/>
      <c r="CX62" s="2107"/>
      <c r="CY62" s="2107"/>
      <c r="CZ62" s="2107"/>
    </row>
    <row r="63" s="135" customFormat="true" ht="15" customHeight="true" x14ac:dyDescent="0.2">
      <c r="A63" s="2737"/>
      <c r="B63" s="1983" t="s">
        <v>387</v>
      </c>
      <c r="C63" s="1870">
        <v>3.3296125236462832</v>
      </c>
      <c r="D63" s="1871">
        <v>5.080712194204521</v>
      </c>
      <c r="E63" s="1871">
        <v>5.7745848821483188</v>
      </c>
      <c r="F63" s="1871">
        <v>1.8159597643472387</v>
      </c>
      <c r="G63" s="1872">
        <v>0.70438497236432207</v>
      </c>
      <c r="H63" s="1873">
        <v>2.3055483651260631</v>
      </c>
      <c r="I63" s="1871">
        <v>1.2799776306750472</v>
      </c>
      <c r="J63" s="1871">
        <v>1.0906838522226183</v>
      </c>
      <c r="K63" s="1871">
        <v>2.1621057444583706E-2</v>
      </c>
      <c r="L63" s="1874">
        <v>0.43733761538570348</v>
      </c>
      <c r="M63" s="1875">
        <v>2.7125254823762681</v>
      </c>
      <c r="N63" s="1871">
        <v>3.7442428919754676</v>
      </c>
      <c r="O63" s="1871">
        <v>6.4412687835059863</v>
      </c>
      <c r="P63" s="1871">
        <v>7.5953540686539744</v>
      </c>
      <c r="Q63" s="1872">
        <v>3.7022189062304136</v>
      </c>
      <c r="R63" s="1873">
        <v>0.6031294700273202</v>
      </c>
      <c r="S63" s="1871">
        <v>9.9702356588505925</v>
      </c>
      <c r="T63" s="1871">
        <v>3.1133910919857901</v>
      </c>
      <c r="U63" s="1871">
        <v>0.63300418290394689</v>
      </c>
      <c r="V63" s="1871">
        <v>1.2117380354080003</v>
      </c>
      <c r="W63" s="1871">
        <v>1.5229497243993333</v>
      </c>
      <c r="X63" s="1871">
        <v>3.7802785911927548</v>
      </c>
      <c r="Y63" s="1871">
        <v>0.91988224370786842</v>
      </c>
      <c r="Z63" s="1871">
        <v>4.2574687465616821</v>
      </c>
      <c r="AA63" s="1871">
        <v>4.8067668495116038</v>
      </c>
      <c r="AB63" s="2247">
        <v>0.50679353049599718</v>
      </c>
      <c r="AC63" s="312"/>
      <c r="AD63" s="312"/>
      <c r="AE63" s="312"/>
      <c r="AF63" s="312"/>
      <c r="AG63" s="312"/>
      <c r="AH63" s="312"/>
      <c r="AI63" s="312"/>
      <c r="AJ63" s="312"/>
      <c r="AK63" s="312"/>
      <c r="AL63" s="312"/>
      <c r="AM63" s="312"/>
      <c r="AN63" s="312"/>
      <c r="AO63" s="312"/>
      <c r="AP63" s="312"/>
      <c r="AQ63" s="312"/>
      <c r="AR63" s="312"/>
      <c r="AS63" s="312"/>
      <c r="AT63" s="312"/>
      <c r="AU63" s="312"/>
      <c r="AV63" s="312"/>
      <c r="AW63" s="312"/>
      <c r="AX63" s="312"/>
      <c r="AY63" s="312"/>
      <c r="AZ63" s="64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2107"/>
      <c r="CD63" s="2107"/>
      <c r="CE63" s="2107"/>
      <c r="CF63" s="2107"/>
      <c r="CG63" s="2107"/>
      <c r="CH63" s="2107"/>
      <c r="CI63" s="2107"/>
      <c r="CJ63" s="2107"/>
      <c r="CK63" s="2107"/>
      <c r="CL63" s="2107"/>
      <c r="CM63" s="2107"/>
      <c r="CN63" s="2107"/>
      <c r="CO63" s="2107"/>
      <c r="CP63" s="2107"/>
      <c r="CQ63" s="2107"/>
      <c r="CR63" s="2107"/>
      <c r="CS63" s="2107"/>
      <c r="CT63" s="2107"/>
      <c r="CU63" s="2107"/>
      <c r="CV63" s="2107"/>
      <c r="CW63" s="2107"/>
      <c r="CX63" s="2107"/>
      <c r="CY63" s="2107"/>
      <c r="CZ63" s="2107"/>
    </row>
    <row r="64" s="135" customFormat="true" ht="15" customHeight="true" x14ac:dyDescent="0.2">
      <c r="A64" s="2737"/>
      <c r="B64" s="1983" t="s">
        <v>351</v>
      </c>
      <c r="C64" s="1870">
        <v>13.271274732203524</v>
      </c>
      <c r="D64" s="1871">
        <v>12.61435710489431</v>
      </c>
      <c r="E64" s="1871">
        <v>5.8805838102757031</v>
      </c>
      <c r="F64" s="1871">
        <v>1.669235279080939</v>
      </c>
      <c r="G64" s="1872">
        <v>0.73154765428494939</v>
      </c>
      <c r="H64" s="1873">
        <v>3.1308657649142888</v>
      </c>
      <c r="I64" s="1871">
        <v>1.2154354136551271</v>
      </c>
      <c r="J64" s="1871">
        <v>1.0245990970681187</v>
      </c>
      <c r="K64" s="1871">
        <v>0.62120307757506832</v>
      </c>
      <c r="L64" s="1874">
        <v>6.2176979928986929E-2</v>
      </c>
      <c r="M64" s="1875">
        <v>13.054622426647303</v>
      </c>
      <c r="N64" s="1871">
        <v>13.721484661907263</v>
      </c>
      <c r="O64" s="1871">
        <v>13.388497911813927</v>
      </c>
      <c r="P64" s="1871">
        <v>8.6969831499883981</v>
      </c>
      <c r="Q64" s="1872">
        <v>3.5219851876734611</v>
      </c>
      <c r="R64" s="1873">
        <v>0.83174174211586793</v>
      </c>
      <c r="S64" s="1871">
        <v>4.6616541915728176</v>
      </c>
      <c r="T64" s="1871">
        <v>10.887196534288782</v>
      </c>
      <c r="U64" s="1871">
        <v>8.9482745152965677</v>
      </c>
      <c r="V64" s="1871">
        <v>5.1475273364172374</v>
      </c>
      <c r="W64" s="1871">
        <v>6.4340641110049779</v>
      </c>
      <c r="X64" s="1871">
        <v>7.6183866267074034</v>
      </c>
      <c r="Y64" s="1871">
        <v>7.5897147008293446</v>
      </c>
      <c r="Z64" s="1871">
        <v>10.071527240591442</v>
      </c>
      <c r="AA64" s="1871">
        <v>10.277570684832908</v>
      </c>
      <c r="AB64" s="2247">
        <v>13.797760071143008</v>
      </c>
      <c r="AC64" s="312"/>
      <c r="AD64" s="312"/>
      <c r="AE64" s="312"/>
      <c r="AF64" s="312"/>
      <c r="AG64" s="312"/>
      <c r="AH64" s="312"/>
      <c r="AI64" s="312"/>
      <c r="AJ64" s="312"/>
      <c r="AK64" s="312"/>
      <c r="AL64" s="312"/>
      <c r="AM64" s="312"/>
      <c r="AN64" s="312"/>
      <c r="AO64" s="312"/>
      <c r="AP64" s="312"/>
      <c r="AQ64" s="312"/>
      <c r="AR64" s="312"/>
      <c r="AS64" s="312"/>
      <c r="AT64" s="312"/>
      <c r="AU64" s="312"/>
      <c r="AV64" s="312"/>
      <c r="AW64" s="312"/>
      <c r="AX64" s="312"/>
      <c r="AY64" s="312"/>
      <c r="AZ64" s="64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2107"/>
      <c r="CD64" s="2107"/>
      <c r="CE64" s="2107"/>
      <c r="CF64" s="2107"/>
      <c r="CG64" s="2107"/>
      <c r="CH64" s="2107"/>
      <c r="CI64" s="2107"/>
      <c r="CJ64" s="2107"/>
      <c r="CK64" s="2107"/>
      <c r="CL64" s="2107"/>
      <c r="CM64" s="2107"/>
      <c r="CN64" s="2107"/>
      <c r="CO64" s="2107"/>
      <c r="CP64" s="2107"/>
      <c r="CQ64" s="2107"/>
      <c r="CR64" s="2107"/>
      <c r="CS64" s="2107"/>
      <c r="CT64" s="2107"/>
      <c r="CU64" s="2107"/>
      <c r="CV64" s="2107"/>
      <c r="CW64" s="2107"/>
      <c r="CX64" s="2107"/>
      <c r="CY64" s="2107"/>
      <c r="CZ64" s="2107"/>
    </row>
    <row r="65" s="135" customFormat="true" ht="15" customHeight="true" x14ac:dyDescent="0.2">
      <c r="A65" s="2737"/>
      <c r="B65" s="1983" t="s">
        <v>352</v>
      </c>
      <c r="C65" s="1870">
        <v>51.835022625126584</v>
      </c>
      <c r="D65" s="1871">
        <v>32.60536419493635</v>
      </c>
      <c r="E65" s="1871">
        <v>13.90230255037636</v>
      </c>
      <c r="F65" s="1871">
        <v>2.685481732412577</v>
      </c>
      <c r="G65" s="1872">
        <v>0.67264541912514531</v>
      </c>
      <c r="H65" s="1873">
        <v>4.861575151095904</v>
      </c>
      <c r="I65" s="1871">
        <v>1.4175234578454599</v>
      </c>
      <c r="J65" s="1871">
        <v>0.40708300150295862</v>
      </c>
      <c r="K65" s="1871">
        <v>0.39600868448727022</v>
      </c>
      <c r="L65" s="1874">
        <v>7.8445998906244457E-2</v>
      </c>
      <c r="M65" s="1875">
        <v>55.4360148750674</v>
      </c>
      <c r="N65" s="1871">
        <v>44.78997306073699</v>
      </c>
      <c r="O65" s="1871">
        <v>34.640468672682594</v>
      </c>
      <c r="P65" s="1871">
        <v>21.642736649800877</v>
      </c>
      <c r="Q65" s="1872">
        <v>6.444802912840558</v>
      </c>
      <c r="R65" s="1873">
        <v>0.2620318182445851</v>
      </c>
      <c r="S65" s="1871">
        <v>23.775550728389053</v>
      </c>
      <c r="T65" s="1871">
        <v>32.358896379526044</v>
      </c>
      <c r="U65" s="1871">
        <v>44.457035952982217</v>
      </c>
      <c r="V65" s="1871">
        <v>20.191228733185902</v>
      </c>
      <c r="W65" s="1871">
        <v>24.56540621704622</v>
      </c>
      <c r="X65" s="1871">
        <v>15.687955224787611</v>
      </c>
      <c r="Y65" s="1871">
        <v>29.078310758605131</v>
      </c>
      <c r="Z65" s="1871">
        <v>23.850691661223575</v>
      </c>
      <c r="AA65" s="1871">
        <v>21.714724305124403</v>
      </c>
      <c r="AB65" s="2247">
        <v>24.184036072509972</v>
      </c>
      <c r="AC65" s="312"/>
      <c r="AD65" s="312"/>
      <c r="AE65" s="312"/>
      <c r="AF65" s="312"/>
      <c r="AG65" s="312"/>
      <c r="AH65" s="312"/>
      <c r="AI65" s="312"/>
      <c r="AJ65" s="312"/>
      <c r="AK65" s="312"/>
      <c r="AL65" s="312"/>
      <c r="AM65" s="312"/>
      <c r="AN65" s="312"/>
      <c r="AO65" s="312"/>
      <c r="AP65" s="312"/>
      <c r="AQ65" s="312"/>
      <c r="AR65" s="312"/>
      <c r="AS65" s="312"/>
      <c r="AT65" s="312"/>
      <c r="AU65" s="312"/>
      <c r="AV65" s="312"/>
      <c r="AW65" s="312"/>
      <c r="AX65" s="312"/>
      <c r="AY65" s="312"/>
      <c r="AZ65" s="64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2107"/>
      <c r="CD65" s="2107"/>
      <c r="CE65" s="2107"/>
      <c r="CF65" s="2107"/>
      <c r="CG65" s="2107"/>
      <c r="CH65" s="2107"/>
      <c r="CI65" s="2107"/>
      <c r="CJ65" s="2107"/>
      <c r="CK65" s="2107"/>
      <c r="CL65" s="2107"/>
      <c r="CM65" s="2107"/>
      <c r="CN65" s="2107"/>
      <c r="CO65" s="2107"/>
      <c r="CP65" s="2107"/>
      <c r="CQ65" s="2107"/>
      <c r="CR65" s="2107"/>
      <c r="CS65" s="2107"/>
      <c r="CT65" s="2107"/>
      <c r="CU65" s="2107"/>
      <c r="CV65" s="2107"/>
      <c r="CW65" s="2107"/>
      <c r="CX65" s="2107"/>
      <c r="CY65" s="2107"/>
      <c r="CZ65" s="2107"/>
    </row>
    <row r="66" s="135" customFormat="true" ht="15" customHeight="true" x14ac:dyDescent="0.2">
      <c r="A66" s="2737"/>
      <c r="B66" s="1983" t="s">
        <v>353</v>
      </c>
      <c r="C66" s="1870">
        <v>3.1793558703743554</v>
      </c>
      <c r="D66" s="1871">
        <v>2.6212006195891884</v>
      </c>
      <c r="E66" s="1871">
        <v>0.64388639076940291</v>
      </c>
      <c r="F66" s="1871">
        <v>0.30291735637884964</v>
      </c>
      <c r="G66" s="1872">
        <v>6.1101965938189604E-2</v>
      </c>
      <c r="H66" s="1873">
        <v>0.35622055049627283</v>
      </c>
      <c r="I66" s="1871">
        <v>0.12212808093296251</v>
      </c>
      <c r="J66" s="1871">
        <v>0</v>
      </c>
      <c r="K66" s="1871">
        <v>0.15554643358985798</v>
      </c>
      <c r="L66" s="1874">
        <v>0</v>
      </c>
      <c r="M66" s="1875">
        <v>3.041828208092527</v>
      </c>
      <c r="N66" s="1871">
        <v>3.578349289304684</v>
      </c>
      <c r="O66" s="1871">
        <v>2.5506387064577569</v>
      </c>
      <c r="P66" s="1871">
        <v>1.1192910280112924</v>
      </c>
      <c r="Q66" s="1872">
        <v>0.52101479138195805</v>
      </c>
      <c r="R66" s="1873">
        <v>0</v>
      </c>
      <c r="S66" s="1871">
        <v>3.9836352496676075</v>
      </c>
      <c r="T66" s="1871">
        <v>2.2113036890330826</v>
      </c>
      <c r="U66" s="1871">
        <v>2.0505521129580226</v>
      </c>
      <c r="V66" s="1871">
        <v>2.1290274810671521</v>
      </c>
      <c r="W66" s="1871">
        <v>0.26614116152455802</v>
      </c>
      <c r="X66" s="1871">
        <v>1.2689716383890834</v>
      </c>
      <c r="Y66" s="1871">
        <v>2.6672727923070521</v>
      </c>
      <c r="Z66" s="1871">
        <v>0.28705393688211556</v>
      </c>
      <c r="AA66" s="1871">
        <v>1.446114620790435</v>
      </c>
      <c r="AB66" s="2247">
        <v>1.1840087576508316</v>
      </c>
      <c r="AC66" s="312"/>
      <c r="AD66" s="312"/>
      <c r="AE66" s="312"/>
      <c r="AF66" s="312"/>
      <c r="AG66" s="312"/>
      <c r="AH66" s="312"/>
      <c r="AI66" s="312"/>
      <c r="AJ66" s="312"/>
      <c r="AK66" s="312"/>
      <c r="AL66" s="312"/>
      <c r="AM66" s="312"/>
      <c r="AN66" s="312"/>
      <c r="AO66" s="312"/>
      <c r="AP66" s="312"/>
      <c r="AQ66" s="312"/>
      <c r="AR66" s="312"/>
      <c r="AS66" s="312"/>
      <c r="AT66" s="312"/>
      <c r="AU66" s="312"/>
      <c r="AV66" s="312"/>
      <c r="AW66" s="312"/>
      <c r="AX66" s="312"/>
      <c r="AY66" s="312"/>
      <c r="AZ66" s="64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2107"/>
      <c r="CD66" s="2107"/>
      <c r="CE66" s="2107"/>
      <c r="CF66" s="2107"/>
      <c r="CG66" s="2107"/>
      <c r="CH66" s="2107"/>
      <c r="CI66" s="2107"/>
      <c r="CJ66" s="2107"/>
      <c r="CK66" s="2107"/>
      <c r="CL66" s="2107"/>
      <c r="CM66" s="2107"/>
      <c r="CN66" s="2107"/>
      <c r="CO66" s="2107"/>
      <c r="CP66" s="2107"/>
      <c r="CQ66" s="2107"/>
      <c r="CR66" s="2107"/>
      <c r="CS66" s="2107"/>
      <c r="CT66" s="2107"/>
      <c r="CU66" s="2107"/>
      <c r="CV66" s="2107"/>
      <c r="CW66" s="2107"/>
      <c r="CX66" s="2107"/>
      <c r="CY66" s="2107"/>
      <c r="CZ66" s="2107"/>
    </row>
    <row r="67" s="135" customFormat="true" ht="15" customHeight="true" x14ac:dyDescent="0.2">
      <c r="A67" s="2737"/>
      <c r="B67" s="1983" t="s">
        <v>354</v>
      </c>
      <c r="C67" s="1870">
        <v>2.9991721448166535</v>
      </c>
      <c r="D67" s="1871">
        <v>2.9844233348426763</v>
      </c>
      <c r="E67" s="1871">
        <v>1.7558304568320426</v>
      </c>
      <c r="F67" s="1871">
        <v>0.66565171640547416</v>
      </c>
      <c r="G67" s="1872">
        <v>0.36762145772976085</v>
      </c>
      <c r="H67" s="1873">
        <v>0.27156214289794817</v>
      </c>
      <c r="I67" s="1871">
        <v>0.31773979364961819</v>
      </c>
      <c r="J67" s="1871">
        <v>0.17219958397054011</v>
      </c>
      <c r="K67" s="1871">
        <v>0.21098561198809271</v>
      </c>
      <c r="L67" s="1874">
        <v>0.13307543676070846</v>
      </c>
      <c r="M67" s="1875">
        <v>3.0930803740441228</v>
      </c>
      <c r="N67" s="1871">
        <v>2.7147407771934975</v>
      </c>
      <c r="O67" s="1871">
        <v>3.6618800401881297</v>
      </c>
      <c r="P67" s="1871">
        <v>2.6197622618593841</v>
      </c>
      <c r="Q67" s="1872">
        <v>1.6504730314464109</v>
      </c>
      <c r="R67" s="1873">
        <v>4.2601677155473597E-2</v>
      </c>
      <c r="S67" s="1871">
        <v>2.7892319256613268E-2</v>
      </c>
      <c r="T67" s="1871">
        <v>0.26677903700330013</v>
      </c>
      <c r="U67" s="1871">
        <v>6.1564214755780737</v>
      </c>
      <c r="V67" s="1871">
        <v>4.643780003685567</v>
      </c>
      <c r="W67" s="1871">
        <v>0.1220872068104292</v>
      </c>
      <c r="X67" s="1871">
        <v>1.3379050881639281E-2</v>
      </c>
      <c r="Y67" s="1871">
        <v>0.9981744939984063</v>
      </c>
      <c r="Z67" s="1871">
        <v>4.4354431833043702</v>
      </c>
      <c r="AA67" s="1871">
        <v>2.4694630524894474E-2</v>
      </c>
      <c r="AB67" s="2247">
        <v>8.6798692955460943</v>
      </c>
      <c r="AC67" s="312"/>
      <c r="AD67" s="312"/>
      <c r="AE67" s="312"/>
      <c r="AF67" s="312"/>
      <c r="AG67" s="312"/>
      <c r="AH67" s="312"/>
      <c r="AI67" s="312"/>
      <c r="AJ67" s="312"/>
      <c r="AK67" s="312"/>
      <c r="AL67" s="312"/>
      <c r="AM67" s="312"/>
      <c r="AN67" s="312"/>
      <c r="AO67" s="312"/>
      <c r="AP67" s="312"/>
      <c r="AQ67" s="312"/>
      <c r="AR67" s="312"/>
      <c r="AS67" s="312"/>
      <c r="AT67" s="312"/>
      <c r="AU67" s="312"/>
      <c r="AV67" s="312"/>
      <c r="AW67" s="312"/>
      <c r="AX67" s="312"/>
      <c r="AY67" s="312"/>
      <c r="AZ67" s="64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2107"/>
      <c r="CD67" s="2107"/>
      <c r="CE67" s="2107"/>
      <c r="CF67" s="2107"/>
      <c r="CG67" s="2107"/>
      <c r="CH67" s="2107"/>
      <c r="CI67" s="2107"/>
      <c r="CJ67" s="2107"/>
      <c r="CK67" s="2107"/>
      <c r="CL67" s="2107"/>
      <c r="CM67" s="2107"/>
      <c r="CN67" s="2107"/>
      <c r="CO67" s="2107"/>
      <c r="CP67" s="2107"/>
      <c r="CQ67" s="2107"/>
      <c r="CR67" s="2107"/>
      <c r="CS67" s="2107"/>
      <c r="CT67" s="2107"/>
      <c r="CU67" s="2107"/>
      <c r="CV67" s="2107"/>
      <c r="CW67" s="2107"/>
      <c r="CX67" s="2107"/>
      <c r="CY67" s="2107"/>
      <c r="CZ67" s="2107"/>
    </row>
    <row r="68" s="135" customFormat="true" ht="15" customHeight="true" x14ac:dyDescent="0.2">
      <c r="A68" s="2737"/>
      <c r="B68" s="1983" t="s">
        <v>355</v>
      </c>
      <c r="C68" s="1870">
        <v>0.18648612066669562</v>
      </c>
      <c r="D68" s="1871">
        <v>0.57308024389986212</v>
      </c>
      <c r="E68" s="1871">
        <v>1.2326187460013012</v>
      </c>
      <c r="F68" s="1871">
        <v>1.0885365700912617</v>
      </c>
      <c r="G68" s="1872">
        <v>1.0470417628268052</v>
      </c>
      <c r="H68" s="1873">
        <v>1.7411694335914119</v>
      </c>
      <c r="I68" s="1871">
        <v>0.87080073642597333</v>
      </c>
      <c r="J68" s="1871">
        <v>1.6391817218693441</v>
      </c>
      <c r="K68" s="1871">
        <v>1.0854723825820227</v>
      </c>
      <c r="L68" s="1874">
        <v>0.77520472792213024</v>
      </c>
      <c r="M68" s="1875">
        <v>0.13076270761418388</v>
      </c>
      <c r="N68" s="1871">
        <v>0.17653650916957206</v>
      </c>
      <c r="O68" s="1871">
        <v>0.66848127986247974</v>
      </c>
      <c r="P68" s="1871">
        <v>0.91589505356904732</v>
      </c>
      <c r="Q68" s="1872">
        <v>0.94986162049326439</v>
      </c>
      <c r="R68" s="1873">
        <v>1.6424066746317196</v>
      </c>
      <c r="S68" s="1871">
        <v>0.51641612687451754</v>
      </c>
      <c r="T68" s="1871">
        <v>0.16232071069865434</v>
      </c>
      <c r="U68" s="1871">
        <v>1.7937465741775942</v>
      </c>
      <c r="V68" s="1871">
        <v>0</v>
      </c>
      <c r="W68" s="1871">
        <v>0</v>
      </c>
      <c r="X68" s="1871">
        <v>0.3866805391121928</v>
      </c>
      <c r="Y68" s="1871">
        <v>7.4282158787977837E-2</v>
      </c>
      <c r="Z68" s="1871">
        <v>1.781734994536641</v>
      </c>
      <c r="AA68" s="1871">
        <v>0</v>
      </c>
      <c r="AB68" s="2247">
        <v>0.2114553534675484</v>
      </c>
      <c r="AC68" s="312"/>
      <c r="AD68" s="312"/>
      <c r="AE68" s="312"/>
      <c r="AF68" s="312"/>
      <c r="AG68" s="312"/>
      <c r="AH68" s="312"/>
      <c r="AI68" s="312"/>
      <c r="AJ68" s="312"/>
      <c r="AK68" s="312"/>
      <c r="AL68" s="312"/>
      <c r="AM68" s="312"/>
      <c r="AN68" s="312"/>
      <c r="AO68" s="312"/>
      <c r="AP68" s="312"/>
      <c r="AQ68" s="312"/>
      <c r="AR68" s="312"/>
      <c r="AS68" s="312"/>
      <c r="AT68" s="312"/>
      <c r="AU68" s="312"/>
      <c r="AV68" s="312"/>
      <c r="AW68" s="312"/>
      <c r="AX68" s="312"/>
      <c r="AY68" s="312"/>
      <c r="AZ68" s="64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2107"/>
      <c r="CD68" s="2107"/>
      <c r="CE68" s="2107"/>
      <c r="CF68" s="2107"/>
      <c r="CG68" s="2107"/>
      <c r="CH68" s="2107"/>
      <c r="CI68" s="2107"/>
      <c r="CJ68" s="2107"/>
      <c r="CK68" s="2107"/>
      <c r="CL68" s="2107"/>
      <c r="CM68" s="2107"/>
      <c r="CN68" s="2107"/>
      <c r="CO68" s="2107"/>
      <c r="CP68" s="2107"/>
      <c r="CQ68" s="2107"/>
      <c r="CR68" s="2107"/>
      <c r="CS68" s="2107"/>
      <c r="CT68" s="2107"/>
      <c r="CU68" s="2107"/>
      <c r="CV68" s="2107"/>
      <c r="CW68" s="2107"/>
      <c r="CX68" s="2107"/>
      <c r="CY68" s="2107"/>
      <c r="CZ68" s="2107"/>
    </row>
    <row r="69" s="135" customFormat="true" ht="15" customHeight="true" x14ac:dyDescent="0.2">
      <c r="A69" s="2737"/>
      <c r="B69" s="1983" t="s">
        <v>356</v>
      </c>
      <c r="C69" s="1870">
        <v>0</v>
      </c>
      <c r="D69" s="1871">
        <v>4.1804680579753485E-2</v>
      </c>
      <c r="E69" s="1871">
        <v>0.22246712679479119</v>
      </c>
      <c r="F69" s="1871">
        <v>0.2786128178752354</v>
      </c>
      <c r="G69" s="1872">
        <v>0.68873869328234716</v>
      </c>
      <c r="H69" s="1873">
        <v>0.3558101034676408</v>
      </c>
      <c r="I69" s="1871">
        <v>0.48890560335736932</v>
      </c>
      <c r="J69" s="1871">
        <v>0.17222573173025235</v>
      </c>
      <c r="K69" s="1871">
        <v>1.3033743673253357</v>
      </c>
      <c r="L69" s="1874">
        <v>0.18763124471465048</v>
      </c>
      <c r="M69" s="1875">
        <v>0</v>
      </c>
      <c r="N69" s="1871">
        <v>0</v>
      </c>
      <c r="O69" s="1871">
        <v>0</v>
      </c>
      <c r="P69" s="1871">
        <v>4.792648280461629E-2</v>
      </c>
      <c r="Q69" s="1872">
        <v>0.35756753488544751</v>
      </c>
      <c r="R69" s="1873">
        <v>0.63628889866501492</v>
      </c>
      <c r="S69" s="1871">
        <v>0.15184880726602823</v>
      </c>
      <c r="T69" s="1871">
        <v>0</v>
      </c>
      <c r="U69" s="1871">
        <v>5.3486160304933236E-2</v>
      </c>
      <c r="V69" s="1871">
        <v>0.17908713449524974</v>
      </c>
      <c r="W69" s="1871">
        <v>9.0080162560317881E-2</v>
      </c>
      <c r="X69" s="1871">
        <v>0.20157295450828183</v>
      </c>
      <c r="Y69" s="1871">
        <v>0.15900578844939242</v>
      </c>
      <c r="Z69" s="1871">
        <v>4.5172343929812772E-2</v>
      </c>
      <c r="AA69" s="1871">
        <v>0.29141431205670176</v>
      </c>
      <c r="AB69" s="2247">
        <v>0.50243208613115842</v>
      </c>
      <c r="AC69" s="312"/>
      <c r="AD69" s="312"/>
      <c r="AE69" s="312"/>
      <c r="AF69" s="312"/>
      <c r="AG69" s="312"/>
      <c r="AH69" s="312"/>
      <c r="AI69" s="312"/>
      <c r="AJ69" s="312"/>
      <c r="AK69" s="312"/>
      <c r="AL69" s="312"/>
      <c r="AM69" s="312"/>
      <c r="AN69" s="312"/>
      <c r="AO69" s="312"/>
      <c r="AP69" s="312"/>
      <c r="AQ69" s="312"/>
      <c r="AR69" s="312"/>
      <c r="AS69" s="312"/>
      <c r="AT69" s="312"/>
      <c r="AU69" s="312"/>
      <c r="AV69" s="312"/>
      <c r="AW69" s="312"/>
      <c r="AX69" s="312"/>
      <c r="AY69" s="312"/>
      <c r="AZ69" s="64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2107"/>
      <c r="CD69" s="2107"/>
      <c r="CE69" s="2107"/>
      <c r="CF69" s="2107"/>
      <c r="CG69" s="2107"/>
      <c r="CH69" s="2107"/>
      <c r="CI69" s="2107"/>
      <c r="CJ69" s="2107"/>
      <c r="CK69" s="2107"/>
      <c r="CL69" s="2107"/>
      <c r="CM69" s="2107"/>
      <c r="CN69" s="2107"/>
      <c r="CO69" s="2107"/>
      <c r="CP69" s="2107"/>
      <c r="CQ69" s="2107"/>
      <c r="CR69" s="2107"/>
      <c r="CS69" s="2107"/>
      <c r="CT69" s="2107"/>
      <c r="CU69" s="2107"/>
      <c r="CV69" s="2107"/>
      <c r="CW69" s="2107"/>
      <c r="CX69" s="2107"/>
      <c r="CY69" s="2107"/>
      <c r="CZ69" s="2107"/>
    </row>
    <row r="70" s="135" customFormat="true" ht="15" customHeight="true" x14ac:dyDescent="0.2">
      <c r="A70" s="2737"/>
      <c r="B70" s="1983" t="s">
        <v>357</v>
      </c>
      <c r="C70" s="1870">
        <v>0.71905074831887661</v>
      </c>
      <c r="D70" s="1871">
        <v>4.3155994894896743</v>
      </c>
      <c r="E70" s="1871">
        <v>19.995443445913743</v>
      </c>
      <c r="F70" s="1871">
        <v>54.993330335358081</v>
      </c>
      <c r="G70" s="1872">
        <v>80.018889321672347</v>
      </c>
      <c r="H70" s="1873">
        <v>27.077127568687757</v>
      </c>
      <c r="I70" s="1871">
        <v>56.830020968312411</v>
      </c>
      <c r="J70" s="1871">
        <v>70.269004437896697</v>
      </c>
      <c r="K70" s="1871">
        <v>77.162477639548172</v>
      </c>
      <c r="L70" s="1874">
        <v>91.64465706270191</v>
      </c>
      <c r="M70" s="1875">
        <v>0.35799101044191312</v>
      </c>
      <c r="N70" s="1871">
        <v>1.107307614437868</v>
      </c>
      <c r="O70" s="1871">
        <v>2.9485619951167927</v>
      </c>
      <c r="P70" s="1871">
        <v>10.418384594280401</v>
      </c>
      <c r="Q70" s="1872">
        <v>39.630972164084426</v>
      </c>
      <c r="R70" s="1873">
        <v>71.436499063810345</v>
      </c>
      <c r="S70" s="1871">
        <v>28.878938544498734</v>
      </c>
      <c r="T70" s="1871">
        <v>8.7610099871119278</v>
      </c>
      <c r="U70" s="1871">
        <v>8.7309626218814493</v>
      </c>
      <c r="V70" s="1871">
        <v>7.671478690461436</v>
      </c>
      <c r="W70" s="1871">
        <v>35.59597574778234</v>
      </c>
      <c r="X70" s="1871">
        <v>35.774036740973081</v>
      </c>
      <c r="Y70" s="1871">
        <v>21.548479651134905</v>
      </c>
      <c r="Z70" s="1871">
        <v>25.074730799950334</v>
      </c>
      <c r="AA70" s="1871">
        <v>8.766872958595652</v>
      </c>
      <c r="AB70" s="2247">
        <v>11.982412029305458</v>
      </c>
      <c r="AC70" s="312"/>
      <c r="AD70" s="312"/>
      <c r="AE70" s="312"/>
      <c r="AF70" s="312"/>
      <c r="AG70" s="312"/>
      <c r="AH70" s="312"/>
      <c r="AI70" s="312"/>
      <c r="AJ70" s="312"/>
      <c r="AK70" s="312"/>
      <c r="AL70" s="312"/>
      <c r="AM70" s="312"/>
      <c r="AN70" s="312"/>
      <c r="AO70" s="312"/>
      <c r="AP70" s="312"/>
      <c r="AQ70" s="312"/>
      <c r="AR70" s="312"/>
      <c r="AS70" s="312"/>
      <c r="AT70" s="312"/>
      <c r="AU70" s="312"/>
      <c r="AV70" s="312"/>
      <c r="AW70" s="312"/>
      <c r="AX70" s="312"/>
      <c r="AY70" s="312"/>
      <c r="AZ70" s="64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2107"/>
      <c r="CD70" s="2107"/>
      <c r="CE70" s="2107"/>
      <c r="CF70" s="2107"/>
      <c r="CG70" s="2107"/>
      <c r="CH70" s="2107"/>
      <c r="CI70" s="2107"/>
      <c r="CJ70" s="2107"/>
      <c r="CK70" s="2107"/>
      <c r="CL70" s="2107"/>
      <c r="CM70" s="2107"/>
      <c r="CN70" s="2107"/>
      <c r="CO70" s="2107"/>
      <c r="CP70" s="2107"/>
      <c r="CQ70" s="2107"/>
      <c r="CR70" s="2107"/>
      <c r="CS70" s="2107"/>
      <c r="CT70" s="2107"/>
      <c r="CU70" s="2107"/>
      <c r="CV70" s="2107"/>
      <c r="CW70" s="2107"/>
      <c r="CX70" s="2107"/>
      <c r="CY70" s="2107"/>
      <c r="CZ70" s="2107"/>
    </row>
    <row r="71" s="135" customFormat="true" ht="15" customHeight="true" x14ac:dyDescent="0.2">
      <c r="A71" s="2737"/>
      <c r="B71" s="1983" t="s">
        <v>46</v>
      </c>
      <c r="C71" s="1870">
        <v>0</v>
      </c>
      <c r="D71" s="1871">
        <v>4.3460298326790964E-2</v>
      </c>
      <c r="E71" s="1871">
        <v>0</v>
      </c>
      <c r="F71" s="1871">
        <v>0</v>
      </c>
      <c r="G71" s="1872">
        <v>0</v>
      </c>
      <c r="H71" s="1873">
        <v>0</v>
      </c>
      <c r="I71" s="1871">
        <v>0</v>
      </c>
      <c r="J71" s="1871">
        <v>0</v>
      </c>
      <c r="K71" s="1871">
        <v>0</v>
      </c>
      <c r="L71" s="1874">
        <v>0</v>
      </c>
      <c r="M71" s="1875">
        <v>0</v>
      </c>
      <c r="N71" s="1871">
        <v>0</v>
      </c>
      <c r="O71" s="1871">
        <v>7.1655526834897315E-2</v>
      </c>
      <c r="P71" s="1871">
        <v>0</v>
      </c>
      <c r="Q71" s="1872">
        <v>0</v>
      </c>
      <c r="R71" s="1873">
        <v>0</v>
      </c>
      <c r="S71" s="1871">
        <v>5.8320056389754682E-2</v>
      </c>
      <c r="T71" s="1871">
        <v>0</v>
      </c>
      <c r="U71" s="1871">
        <v>0</v>
      </c>
      <c r="V71" s="1871">
        <v>0</v>
      </c>
      <c r="W71" s="1871">
        <v>0</v>
      </c>
      <c r="X71" s="1871">
        <v>0</v>
      </c>
      <c r="Y71" s="1871">
        <v>0</v>
      </c>
      <c r="Z71" s="1871">
        <v>0</v>
      </c>
      <c r="AA71" s="1871">
        <v>0</v>
      </c>
      <c r="AB71" s="2247">
        <v>0</v>
      </c>
      <c r="AC71" s="312"/>
      <c r="AD71" s="312"/>
      <c r="AE71" s="312"/>
      <c r="AF71" s="312"/>
      <c r="AG71" s="312"/>
      <c r="AH71" s="312"/>
      <c r="AI71" s="312"/>
      <c r="AJ71" s="312"/>
      <c r="AK71" s="312"/>
      <c r="AL71" s="312"/>
      <c r="AM71" s="312"/>
      <c r="AN71" s="312"/>
      <c r="AO71" s="312"/>
      <c r="AP71" s="312"/>
      <c r="AQ71" s="312"/>
      <c r="AR71" s="312"/>
      <c r="AS71" s="312"/>
      <c r="AT71" s="312"/>
      <c r="AU71" s="312"/>
      <c r="AV71" s="312"/>
      <c r="AW71" s="312"/>
      <c r="AX71" s="312"/>
      <c r="AY71" s="312"/>
      <c r="AZ71" s="64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2107"/>
      <c r="CD71" s="2107"/>
      <c r="CE71" s="2107"/>
      <c r="CF71" s="2107"/>
      <c r="CG71" s="2107"/>
      <c r="CH71" s="2107"/>
      <c r="CI71" s="2107"/>
      <c r="CJ71" s="2107"/>
      <c r="CK71" s="2107"/>
      <c r="CL71" s="2107"/>
      <c r="CM71" s="2107"/>
      <c r="CN71" s="2107"/>
      <c r="CO71" s="2107"/>
      <c r="CP71" s="2107"/>
      <c r="CQ71" s="2107"/>
      <c r="CR71" s="2107"/>
      <c r="CS71" s="2107"/>
      <c r="CT71" s="2107"/>
      <c r="CU71" s="2107"/>
      <c r="CV71" s="2107"/>
      <c r="CW71" s="2107"/>
      <c r="CX71" s="2107"/>
      <c r="CY71" s="2107"/>
      <c r="CZ71" s="2107"/>
    </row>
    <row r="72" s="135" customFormat="true" ht="15" customHeight="true" x14ac:dyDescent="0.2">
      <c r="A72" s="1815"/>
      <c r="B72" s="1984"/>
      <c r="C72" s="1870"/>
      <c r="D72" s="1871"/>
      <c r="E72" s="1871"/>
      <c r="F72" s="1871"/>
      <c r="G72" s="1872"/>
      <c r="H72" s="1873"/>
      <c r="I72" s="1871"/>
      <c r="J72" s="1871"/>
      <c r="K72" s="1871"/>
      <c r="L72" s="1874"/>
      <c r="M72" s="1875"/>
      <c r="N72" s="1871"/>
      <c r="O72" s="1871"/>
      <c r="P72" s="1871"/>
      <c r="Q72" s="1872"/>
      <c r="R72" s="1873"/>
      <c r="S72" s="1871"/>
      <c r="T72" s="1871"/>
      <c r="U72" s="1871"/>
      <c r="V72" s="1871"/>
      <c r="W72" s="1871"/>
      <c r="X72" s="1871"/>
      <c r="Y72" s="1871"/>
      <c r="Z72" s="1871"/>
      <c r="AA72" s="1871"/>
      <c r="AB72" s="2247"/>
      <c r="AC72" s="312"/>
      <c r="AD72" s="312"/>
      <c r="AE72" s="312"/>
      <c r="AF72" s="312"/>
      <c r="AG72" s="312"/>
      <c r="AH72" s="312"/>
      <c r="AI72" s="312"/>
      <c r="AJ72" s="312"/>
      <c r="AK72" s="312"/>
      <c r="AL72" s="312"/>
      <c r="AM72" s="312"/>
      <c r="AN72" s="312"/>
      <c r="AO72" s="312"/>
      <c r="AP72" s="312"/>
      <c r="AQ72" s="312"/>
      <c r="AR72" s="312"/>
      <c r="AS72" s="312"/>
      <c r="AT72" s="312"/>
      <c r="AU72" s="312"/>
      <c r="AV72" s="312"/>
      <c r="AW72" s="312"/>
      <c r="AX72" s="312"/>
      <c r="AY72" s="312"/>
      <c r="AZ72" s="64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2107"/>
      <c r="CD72" s="2107"/>
      <c r="CE72" s="2107"/>
      <c r="CF72" s="2107"/>
      <c r="CG72" s="2107"/>
      <c r="CH72" s="2107"/>
      <c r="CI72" s="2107"/>
      <c r="CJ72" s="2107"/>
      <c r="CK72" s="2107"/>
      <c r="CL72" s="2107"/>
      <c r="CM72" s="2107"/>
      <c r="CN72" s="2107"/>
      <c r="CO72" s="2107"/>
      <c r="CP72" s="2107"/>
      <c r="CQ72" s="2107"/>
      <c r="CR72" s="2107"/>
      <c r="CS72" s="2107"/>
      <c r="CT72" s="2107"/>
      <c r="CU72" s="2107"/>
      <c r="CV72" s="2107"/>
      <c r="CW72" s="2107"/>
      <c r="CX72" s="2107"/>
      <c r="CY72" s="2107"/>
      <c r="CZ72" s="2107"/>
    </row>
    <row r="73" s="135" customFormat="true" ht="15" customHeight="true" x14ac:dyDescent="0.2">
      <c r="A73" s="1815"/>
      <c r="B73" s="1984"/>
      <c r="C73" s="1870"/>
      <c r="D73" s="1871"/>
      <c r="E73" s="1871"/>
      <c r="F73" s="1871"/>
      <c r="G73" s="1872"/>
      <c r="H73" s="1873"/>
      <c r="I73" s="1871"/>
      <c r="J73" s="1871"/>
      <c r="K73" s="1871"/>
      <c r="L73" s="1874"/>
      <c r="M73" s="1875"/>
      <c r="N73" s="1871"/>
      <c r="O73" s="1871"/>
      <c r="P73" s="1871"/>
      <c r="Q73" s="1872"/>
      <c r="R73" s="1873"/>
      <c r="S73" s="1871"/>
      <c r="T73" s="1871"/>
      <c r="U73" s="1871"/>
      <c r="V73" s="1871"/>
      <c r="W73" s="1871"/>
      <c r="X73" s="1871"/>
      <c r="Y73" s="1871"/>
      <c r="Z73" s="1871"/>
      <c r="AA73" s="1871"/>
      <c r="AB73" s="2247"/>
      <c r="AC73" s="312"/>
      <c r="AD73" s="312"/>
      <c r="AE73" s="312"/>
      <c r="AF73" s="312"/>
      <c r="AG73" s="312"/>
      <c r="AH73" s="312"/>
      <c r="AI73" s="312"/>
      <c r="AJ73" s="312"/>
      <c r="AK73" s="312"/>
      <c r="AL73" s="312"/>
      <c r="AM73" s="312"/>
      <c r="AN73" s="312"/>
      <c r="AO73" s="312"/>
      <c r="AP73" s="312"/>
      <c r="AQ73" s="312"/>
      <c r="AR73" s="312"/>
      <c r="AS73" s="312"/>
      <c r="AT73" s="312"/>
      <c r="AU73" s="312"/>
      <c r="AV73" s="312"/>
      <c r="AW73" s="312"/>
      <c r="AX73" s="312"/>
      <c r="AY73" s="312"/>
      <c r="AZ73" s="64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2107"/>
      <c r="CD73" s="2107"/>
      <c r="CE73" s="2107"/>
      <c r="CF73" s="2107"/>
      <c r="CG73" s="2107"/>
      <c r="CH73" s="2107"/>
      <c r="CI73" s="2107"/>
      <c r="CJ73" s="2107"/>
      <c r="CK73" s="2107"/>
      <c r="CL73" s="2107"/>
      <c r="CM73" s="2107"/>
      <c r="CN73" s="2107"/>
      <c r="CO73" s="2107"/>
      <c r="CP73" s="2107"/>
      <c r="CQ73" s="2107"/>
      <c r="CR73" s="2107"/>
      <c r="CS73" s="2107"/>
      <c r="CT73" s="2107"/>
      <c r="CU73" s="2107"/>
      <c r="CV73" s="2107"/>
      <c r="CW73" s="2107"/>
      <c r="CX73" s="2107"/>
      <c r="CY73" s="2107"/>
      <c r="CZ73" s="2107"/>
    </row>
    <row r="74" s="135" customFormat="true" ht="15" customHeight="true" x14ac:dyDescent="0.2">
      <c r="A74" s="1815"/>
      <c r="B74" s="1984"/>
      <c r="C74" s="1870"/>
      <c r="D74" s="1871"/>
      <c r="E74" s="1871"/>
      <c r="F74" s="1871"/>
      <c r="G74" s="1872"/>
      <c r="H74" s="1873"/>
      <c r="I74" s="1871"/>
      <c r="J74" s="1871"/>
      <c r="K74" s="1871"/>
      <c r="L74" s="1874"/>
      <c r="M74" s="1875"/>
      <c r="N74" s="1871"/>
      <c r="O74" s="1871"/>
      <c r="P74" s="1871"/>
      <c r="Q74" s="1872"/>
      <c r="R74" s="1873"/>
      <c r="S74" s="1871"/>
      <c r="T74" s="1871"/>
      <c r="U74" s="1871"/>
      <c r="V74" s="1871"/>
      <c r="W74" s="1871"/>
      <c r="X74" s="1871"/>
      <c r="Y74" s="1871"/>
      <c r="Z74" s="1871"/>
      <c r="AA74" s="1871"/>
      <c r="AB74" s="2247"/>
      <c r="AC74" s="312"/>
      <c r="AD74" s="312"/>
      <c r="AE74" s="312"/>
      <c r="AF74" s="312"/>
      <c r="AG74" s="312"/>
      <c r="AH74" s="312"/>
      <c r="AI74" s="312"/>
      <c r="AJ74" s="312"/>
      <c r="AK74" s="312"/>
      <c r="AL74" s="312"/>
      <c r="AM74" s="312"/>
      <c r="AN74" s="312"/>
      <c r="AO74" s="312"/>
      <c r="AP74" s="312"/>
      <c r="AQ74" s="312"/>
      <c r="AR74" s="312"/>
      <c r="AS74" s="312"/>
      <c r="AT74" s="312"/>
      <c r="AU74" s="312"/>
      <c r="AV74" s="312"/>
      <c r="AW74" s="312"/>
      <c r="AX74" s="312"/>
      <c r="AY74" s="312"/>
      <c r="AZ74" s="64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2107"/>
      <c r="CD74" s="2107"/>
      <c r="CE74" s="2107"/>
      <c r="CF74" s="2107"/>
      <c r="CG74" s="2107"/>
      <c r="CH74" s="2107"/>
      <c r="CI74" s="2107"/>
      <c r="CJ74" s="2107"/>
      <c r="CK74" s="2107"/>
      <c r="CL74" s="2107"/>
      <c r="CM74" s="2107"/>
      <c r="CN74" s="2107"/>
      <c r="CO74" s="2107"/>
      <c r="CP74" s="2107"/>
      <c r="CQ74" s="2107"/>
      <c r="CR74" s="2107"/>
      <c r="CS74" s="2107"/>
      <c r="CT74" s="2107"/>
      <c r="CU74" s="2107"/>
      <c r="CV74" s="2107"/>
      <c r="CW74" s="2107"/>
      <c r="CX74" s="2107"/>
      <c r="CY74" s="2107"/>
      <c r="CZ74" s="2107"/>
    </row>
    <row r="75" s="135" customFormat="true" ht="15" customHeight="true" x14ac:dyDescent="0.2">
      <c r="A75" s="1815"/>
      <c r="B75" s="1984"/>
      <c r="C75" s="1870"/>
      <c r="D75" s="1871"/>
      <c r="E75" s="1871"/>
      <c r="F75" s="1871"/>
      <c r="G75" s="1872"/>
      <c r="H75" s="1873"/>
      <c r="I75" s="1871"/>
      <c r="J75" s="1871"/>
      <c r="K75" s="1871"/>
      <c r="L75" s="1874"/>
      <c r="M75" s="1875"/>
      <c r="N75" s="1871"/>
      <c r="O75" s="1871"/>
      <c r="P75" s="1871"/>
      <c r="Q75" s="1872"/>
      <c r="R75" s="1873"/>
      <c r="S75" s="1871"/>
      <c r="T75" s="1871"/>
      <c r="U75" s="1871"/>
      <c r="V75" s="1871"/>
      <c r="W75" s="1871"/>
      <c r="X75" s="1871"/>
      <c r="Y75" s="1871"/>
      <c r="Z75" s="1871"/>
      <c r="AA75" s="1871"/>
      <c r="AB75" s="2247"/>
      <c r="AC75" s="312"/>
      <c r="AD75" s="312"/>
      <c r="AE75" s="312"/>
      <c r="AF75" s="312"/>
      <c r="AG75" s="312"/>
      <c r="AH75" s="312"/>
      <c r="AI75" s="312"/>
      <c r="AJ75" s="312"/>
      <c r="AK75" s="312"/>
      <c r="AL75" s="312"/>
      <c r="AM75" s="312"/>
      <c r="AN75" s="312"/>
      <c r="AO75" s="312"/>
      <c r="AP75" s="312"/>
      <c r="AQ75" s="312"/>
      <c r="AR75" s="312"/>
      <c r="AS75" s="312"/>
      <c r="AT75" s="312"/>
      <c r="AU75" s="312"/>
      <c r="AV75" s="312"/>
      <c r="AW75" s="312"/>
      <c r="AX75" s="312"/>
      <c r="AY75" s="312"/>
      <c r="AZ75" s="64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2107"/>
      <c r="CD75" s="2107"/>
      <c r="CE75" s="2107"/>
      <c r="CF75" s="2107"/>
      <c r="CG75" s="2107"/>
      <c r="CH75" s="2107"/>
      <c r="CI75" s="2107"/>
      <c r="CJ75" s="2107"/>
      <c r="CK75" s="2107"/>
      <c r="CL75" s="2107"/>
      <c r="CM75" s="2107"/>
      <c r="CN75" s="2107"/>
      <c r="CO75" s="2107"/>
      <c r="CP75" s="2107"/>
      <c r="CQ75" s="2107"/>
      <c r="CR75" s="2107"/>
      <c r="CS75" s="2107"/>
      <c r="CT75" s="2107"/>
      <c r="CU75" s="2107"/>
      <c r="CV75" s="2107"/>
      <c r="CW75" s="2107"/>
      <c r="CX75" s="2107"/>
      <c r="CY75" s="2107"/>
      <c r="CZ75" s="2107"/>
    </row>
    <row r="76" s="135" customFormat="true" ht="15" customHeight="true" x14ac:dyDescent="0.2">
      <c r="A76" s="1815"/>
      <c r="B76" s="1984"/>
      <c r="C76" s="1870"/>
      <c r="D76" s="1871"/>
      <c r="E76" s="1871"/>
      <c r="F76" s="1871"/>
      <c r="G76" s="1872"/>
      <c r="H76" s="1873"/>
      <c r="I76" s="1871"/>
      <c r="J76" s="1871"/>
      <c r="K76" s="1871"/>
      <c r="L76" s="1874"/>
      <c r="M76" s="1875"/>
      <c r="N76" s="1871"/>
      <c r="O76" s="1871"/>
      <c r="P76" s="1871"/>
      <c r="Q76" s="1872"/>
      <c r="R76" s="1873"/>
      <c r="S76" s="1871"/>
      <c r="T76" s="1871"/>
      <c r="U76" s="1871"/>
      <c r="V76" s="1871"/>
      <c r="W76" s="1871"/>
      <c r="X76" s="1871"/>
      <c r="Y76" s="1871"/>
      <c r="Z76" s="1871"/>
      <c r="AA76" s="1871"/>
      <c r="AB76" s="2247"/>
      <c r="AC76" s="312"/>
      <c r="AD76" s="312"/>
      <c r="AE76" s="312"/>
      <c r="AF76" s="312"/>
      <c r="AG76" s="312"/>
      <c r="AH76" s="312"/>
      <c r="AI76" s="312"/>
      <c r="AJ76" s="312"/>
      <c r="AK76" s="312"/>
      <c r="AL76" s="312"/>
      <c r="AM76" s="312"/>
      <c r="AN76" s="312"/>
      <c r="AO76" s="312"/>
      <c r="AP76" s="312"/>
      <c r="AQ76" s="312"/>
      <c r="AR76" s="312"/>
      <c r="AS76" s="312"/>
      <c r="AT76" s="312"/>
      <c r="AU76" s="312"/>
      <c r="AV76" s="312"/>
      <c r="AW76" s="312"/>
      <c r="AX76" s="312"/>
      <c r="AY76" s="312"/>
      <c r="AZ76" s="64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2107"/>
      <c r="CD76" s="2107"/>
      <c r="CE76" s="2107"/>
      <c r="CF76" s="2107"/>
      <c r="CG76" s="2107"/>
      <c r="CH76" s="2107"/>
      <c r="CI76" s="2107"/>
      <c r="CJ76" s="2107"/>
      <c r="CK76" s="2107"/>
      <c r="CL76" s="2107"/>
      <c r="CM76" s="2107"/>
      <c r="CN76" s="2107"/>
      <c r="CO76" s="2107"/>
      <c r="CP76" s="2107"/>
      <c r="CQ76" s="2107"/>
      <c r="CR76" s="2107"/>
      <c r="CS76" s="2107"/>
      <c r="CT76" s="2107"/>
      <c r="CU76" s="2107"/>
      <c r="CV76" s="2107"/>
      <c r="CW76" s="2107"/>
      <c r="CX76" s="2107"/>
      <c r="CY76" s="2107"/>
      <c r="CZ76" s="2107"/>
    </row>
    <row r="77" s="135" customFormat="true" ht="15" customHeight="true" x14ac:dyDescent="0.2">
      <c r="A77" s="1815"/>
      <c r="B77" s="1984"/>
      <c r="C77" s="1870"/>
      <c r="D77" s="1871"/>
      <c r="E77" s="1871"/>
      <c r="F77" s="1871"/>
      <c r="G77" s="1872"/>
      <c r="H77" s="1873"/>
      <c r="I77" s="1871"/>
      <c r="J77" s="1871"/>
      <c r="K77" s="1871"/>
      <c r="L77" s="1874"/>
      <c r="M77" s="1875"/>
      <c r="N77" s="1871"/>
      <c r="O77" s="1871"/>
      <c r="P77" s="1871"/>
      <c r="Q77" s="1872"/>
      <c r="R77" s="1873"/>
      <c r="S77" s="1871"/>
      <c r="T77" s="1871"/>
      <c r="U77" s="1871"/>
      <c r="V77" s="1871"/>
      <c r="W77" s="1871"/>
      <c r="X77" s="1871"/>
      <c r="Y77" s="1871"/>
      <c r="Z77" s="1871"/>
      <c r="AA77" s="1871"/>
      <c r="AB77" s="2247"/>
      <c r="AC77" s="312"/>
      <c r="AD77" s="312"/>
      <c r="AE77" s="312"/>
      <c r="AF77" s="312"/>
      <c r="AG77" s="312"/>
      <c r="AH77" s="312"/>
      <c r="AI77" s="312"/>
      <c r="AJ77" s="312"/>
      <c r="AK77" s="312"/>
      <c r="AL77" s="312"/>
      <c r="AM77" s="312"/>
      <c r="AN77" s="312"/>
      <c r="AO77" s="312"/>
      <c r="AP77" s="312"/>
      <c r="AQ77" s="312"/>
      <c r="AR77" s="312"/>
      <c r="AS77" s="312"/>
      <c r="AT77" s="312"/>
      <c r="AU77" s="312"/>
      <c r="AV77" s="312"/>
      <c r="AW77" s="312"/>
      <c r="AX77" s="312"/>
      <c r="AY77" s="312"/>
      <c r="AZ77" s="64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2107"/>
      <c r="CD77" s="2107"/>
      <c r="CE77" s="2107"/>
      <c r="CF77" s="2107"/>
      <c r="CG77" s="2107"/>
      <c r="CH77" s="2107"/>
      <c r="CI77" s="2107"/>
      <c r="CJ77" s="2107"/>
      <c r="CK77" s="2107"/>
      <c r="CL77" s="2107"/>
      <c r="CM77" s="2107"/>
      <c r="CN77" s="2107"/>
      <c r="CO77" s="2107"/>
      <c r="CP77" s="2107"/>
      <c r="CQ77" s="2107"/>
      <c r="CR77" s="2107"/>
      <c r="CS77" s="2107"/>
      <c r="CT77" s="2107"/>
      <c r="CU77" s="2107"/>
      <c r="CV77" s="2107"/>
      <c r="CW77" s="2107"/>
      <c r="CX77" s="2107"/>
      <c r="CY77" s="2107"/>
      <c r="CZ77" s="2107"/>
    </row>
    <row r="78" s="135" customFormat="true" ht="15" customHeight="true" x14ac:dyDescent="0.2">
      <c r="A78" s="1815"/>
      <c r="B78" s="1984"/>
      <c r="C78" s="1870"/>
      <c r="D78" s="1871"/>
      <c r="E78" s="1871"/>
      <c r="F78" s="1871"/>
      <c r="G78" s="1872"/>
      <c r="H78" s="1873"/>
      <c r="I78" s="1871"/>
      <c r="J78" s="1871"/>
      <c r="K78" s="1871"/>
      <c r="L78" s="1874"/>
      <c r="M78" s="1875"/>
      <c r="N78" s="1871"/>
      <c r="O78" s="1871"/>
      <c r="P78" s="1871"/>
      <c r="Q78" s="1872"/>
      <c r="R78" s="1873"/>
      <c r="S78" s="1871"/>
      <c r="T78" s="1871"/>
      <c r="U78" s="1871"/>
      <c r="V78" s="1871"/>
      <c r="W78" s="1871"/>
      <c r="X78" s="1871"/>
      <c r="Y78" s="1871"/>
      <c r="Z78" s="1871"/>
      <c r="AA78" s="1871"/>
      <c r="AB78" s="2247"/>
      <c r="AC78" s="312"/>
      <c r="AD78" s="312"/>
      <c r="AE78" s="312"/>
      <c r="AF78" s="312"/>
      <c r="AG78" s="312"/>
      <c r="AH78" s="312"/>
      <c r="AI78" s="312"/>
      <c r="AJ78" s="312"/>
      <c r="AK78" s="312"/>
      <c r="AL78" s="312"/>
      <c r="AM78" s="312"/>
      <c r="AN78" s="312"/>
      <c r="AO78" s="312"/>
      <c r="AP78" s="312"/>
      <c r="AQ78" s="312"/>
      <c r="AR78" s="312"/>
      <c r="AS78" s="312"/>
      <c r="AT78" s="312"/>
      <c r="AU78" s="312"/>
      <c r="AV78" s="312"/>
      <c r="AW78" s="312"/>
      <c r="AX78" s="312"/>
      <c r="AY78" s="312"/>
      <c r="AZ78" s="64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2107"/>
      <c r="CD78" s="2107"/>
      <c r="CE78" s="2107"/>
      <c r="CF78" s="2107"/>
      <c r="CG78" s="2107"/>
      <c r="CH78" s="2107"/>
      <c r="CI78" s="2107"/>
      <c r="CJ78" s="2107"/>
      <c r="CK78" s="2107"/>
      <c r="CL78" s="2107"/>
      <c r="CM78" s="2107"/>
      <c r="CN78" s="2107"/>
      <c r="CO78" s="2107"/>
      <c r="CP78" s="2107"/>
      <c r="CQ78" s="2107"/>
      <c r="CR78" s="2107"/>
      <c r="CS78" s="2107"/>
      <c r="CT78" s="2107"/>
      <c r="CU78" s="2107"/>
      <c r="CV78" s="2107"/>
      <c r="CW78" s="2107"/>
      <c r="CX78" s="2107"/>
      <c r="CY78" s="2107"/>
      <c r="CZ78" s="2107"/>
    </row>
    <row r="79" s="135" customFormat="true" ht="15" customHeight="true" x14ac:dyDescent="0.2">
      <c r="A79" s="1815"/>
      <c r="B79" s="1984"/>
      <c r="C79" s="1870"/>
      <c r="D79" s="1871"/>
      <c r="E79" s="1871"/>
      <c r="F79" s="1871"/>
      <c r="G79" s="1872"/>
      <c r="H79" s="1873"/>
      <c r="I79" s="1871"/>
      <c r="J79" s="1871"/>
      <c r="K79" s="1871"/>
      <c r="L79" s="1874"/>
      <c r="M79" s="1875"/>
      <c r="N79" s="1871"/>
      <c r="O79" s="1871"/>
      <c r="P79" s="1871"/>
      <c r="Q79" s="1872"/>
      <c r="R79" s="1873"/>
      <c r="S79" s="1871"/>
      <c r="T79" s="1871"/>
      <c r="U79" s="1871"/>
      <c r="V79" s="1871"/>
      <c r="W79" s="1871"/>
      <c r="X79" s="1871"/>
      <c r="Y79" s="1871"/>
      <c r="Z79" s="1871"/>
      <c r="AA79" s="1871"/>
      <c r="AB79" s="2247"/>
      <c r="AC79" s="312"/>
      <c r="AD79" s="312"/>
      <c r="AE79" s="312"/>
      <c r="AF79" s="312"/>
      <c r="AG79" s="312"/>
      <c r="AH79" s="312"/>
      <c r="AI79" s="312"/>
      <c r="AJ79" s="312"/>
      <c r="AK79" s="312"/>
      <c r="AL79" s="312"/>
      <c r="AM79" s="312"/>
      <c r="AN79" s="312"/>
      <c r="AO79" s="312"/>
      <c r="AP79" s="312"/>
      <c r="AQ79" s="312"/>
      <c r="AR79" s="312"/>
      <c r="AS79" s="312"/>
      <c r="AT79" s="312"/>
      <c r="AU79" s="312"/>
      <c r="AV79" s="312"/>
      <c r="AW79" s="312"/>
      <c r="AX79" s="312"/>
      <c r="AY79" s="312"/>
      <c r="AZ79" s="64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2107"/>
      <c r="CD79" s="2107"/>
      <c r="CE79" s="2107"/>
      <c r="CF79" s="2107"/>
      <c r="CG79" s="2107"/>
      <c r="CH79" s="2107"/>
      <c r="CI79" s="2107"/>
      <c r="CJ79" s="2107"/>
      <c r="CK79" s="2107"/>
      <c r="CL79" s="2107"/>
      <c r="CM79" s="2107"/>
      <c r="CN79" s="2107"/>
      <c r="CO79" s="2107"/>
      <c r="CP79" s="2107"/>
      <c r="CQ79" s="2107"/>
      <c r="CR79" s="2107"/>
      <c r="CS79" s="2107"/>
      <c r="CT79" s="2107"/>
      <c r="CU79" s="2107"/>
      <c r="CV79" s="2107"/>
      <c r="CW79" s="2107"/>
      <c r="CX79" s="2107"/>
      <c r="CY79" s="2107"/>
      <c r="CZ79" s="2107"/>
    </row>
    <row r="80" s="135" customFormat="true" ht="15" customHeight="true" x14ac:dyDescent="0.2">
      <c r="A80" s="1815"/>
      <c r="B80" s="1984"/>
      <c r="C80" s="1870"/>
      <c r="D80" s="1871"/>
      <c r="E80" s="1871"/>
      <c r="F80" s="1871"/>
      <c r="G80" s="1872"/>
      <c r="H80" s="1873"/>
      <c r="I80" s="1871"/>
      <c r="J80" s="1871"/>
      <c r="K80" s="1871"/>
      <c r="L80" s="1874"/>
      <c r="M80" s="1875"/>
      <c r="N80" s="1871"/>
      <c r="O80" s="1871"/>
      <c r="P80" s="1871"/>
      <c r="Q80" s="1872"/>
      <c r="R80" s="1873"/>
      <c r="S80" s="1871"/>
      <c r="T80" s="1871"/>
      <c r="U80" s="1871"/>
      <c r="V80" s="1871"/>
      <c r="W80" s="1871"/>
      <c r="X80" s="1871"/>
      <c r="Y80" s="1871"/>
      <c r="Z80" s="1871"/>
      <c r="AA80" s="1871"/>
      <c r="AB80" s="2247"/>
      <c r="AC80" s="312"/>
      <c r="AD80" s="312"/>
      <c r="AE80" s="312"/>
      <c r="AF80" s="312"/>
      <c r="AG80" s="312"/>
      <c r="AH80" s="312"/>
      <c r="AI80" s="312"/>
      <c r="AJ80" s="312"/>
      <c r="AK80" s="312"/>
      <c r="AL80" s="312"/>
      <c r="AM80" s="312"/>
      <c r="AN80" s="312"/>
      <c r="AO80" s="312"/>
      <c r="AP80" s="312"/>
      <c r="AQ80" s="312"/>
      <c r="AR80" s="312"/>
      <c r="AS80" s="312"/>
      <c r="AT80" s="312"/>
      <c r="AU80" s="312"/>
      <c r="AV80" s="312"/>
      <c r="AW80" s="312"/>
      <c r="AX80" s="312"/>
      <c r="AY80" s="312"/>
      <c r="AZ80" s="64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2107"/>
      <c r="CD80" s="2107"/>
      <c r="CE80" s="2107"/>
      <c r="CF80" s="2107"/>
      <c r="CG80" s="2107"/>
      <c r="CH80" s="2107"/>
      <c r="CI80" s="2107"/>
      <c r="CJ80" s="2107"/>
      <c r="CK80" s="2107"/>
      <c r="CL80" s="2107"/>
      <c r="CM80" s="2107"/>
      <c r="CN80" s="2107"/>
      <c r="CO80" s="2107"/>
      <c r="CP80" s="2107"/>
      <c r="CQ80" s="2107"/>
      <c r="CR80" s="2107"/>
      <c r="CS80" s="2107"/>
      <c r="CT80" s="2107"/>
      <c r="CU80" s="2107"/>
      <c r="CV80" s="2107"/>
      <c r="CW80" s="2107"/>
      <c r="CX80" s="2107"/>
      <c r="CY80" s="2107"/>
      <c r="CZ80" s="2107"/>
    </row>
    <row r="81" s="135" customFormat="true" ht="15" customHeight="true" x14ac:dyDescent="0.2">
      <c r="A81" s="1815"/>
      <c r="B81" s="1984"/>
      <c r="C81" s="1870"/>
      <c r="D81" s="1871"/>
      <c r="E81" s="1871"/>
      <c r="F81" s="1871"/>
      <c r="G81" s="1872"/>
      <c r="H81" s="1873"/>
      <c r="I81" s="1871"/>
      <c r="J81" s="1871"/>
      <c r="K81" s="1871"/>
      <c r="L81" s="1874"/>
      <c r="M81" s="1875"/>
      <c r="N81" s="1871"/>
      <c r="O81" s="1871"/>
      <c r="P81" s="1871"/>
      <c r="Q81" s="1872"/>
      <c r="R81" s="1873"/>
      <c r="S81" s="1871"/>
      <c r="T81" s="1871"/>
      <c r="U81" s="1871"/>
      <c r="V81" s="1871"/>
      <c r="W81" s="1871"/>
      <c r="X81" s="1871"/>
      <c r="Y81" s="1871"/>
      <c r="Z81" s="1871"/>
      <c r="AA81" s="1871"/>
      <c r="AB81" s="2247"/>
      <c r="AC81" s="312"/>
      <c r="AD81" s="312"/>
      <c r="AE81" s="312"/>
      <c r="AF81" s="312"/>
      <c r="AG81" s="312"/>
      <c r="AH81" s="312"/>
      <c r="AI81" s="312"/>
      <c r="AJ81" s="312"/>
      <c r="AK81" s="312"/>
      <c r="AL81" s="312"/>
      <c r="AM81" s="312"/>
      <c r="AN81" s="312"/>
      <c r="AO81" s="312"/>
      <c r="AP81" s="312"/>
      <c r="AQ81" s="312"/>
      <c r="AR81" s="312"/>
      <c r="AS81" s="312"/>
      <c r="AT81" s="312"/>
      <c r="AU81" s="312"/>
      <c r="AV81" s="312"/>
      <c r="AW81" s="312"/>
      <c r="AX81" s="312"/>
      <c r="AY81" s="312"/>
      <c r="AZ81" s="64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2107"/>
      <c r="CD81" s="2107"/>
      <c r="CE81" s="2107"/>
      <c r="CF81" s="2107"/>
      <c r="CG81" s="2107"/>
      <c r="CH81" s="2107"/>
      <c r="CI81" s="2107"/>
      <c r="CJ81" s="2107"/>
      <c r="CK81" s="2107"/>
      <c r="CL81" s="2107"/>
      <c r="CM81" s="2107"/>
      <c r="CN81" s="2107"/>
      <c r="CO81" s="2107"/>
      <c r="CP81" s="2107"/>
      <c r="CQ81" s="2107"/>
      <c r="CR81" s="2107"/>
      <c r="CS81" s="2107"/>
      <c r="CT81" s="2107"/>
      <c r="CU81" s="2107"/>
      <c r="CV81" s="2107"/>
      <c r="CW81" s="2107"/>
      <c r="CX81" s="2107"/>
      <c r="CY81" s="2107"/>
      <c r="CZ81" s="2107"/>
    </row>
    <row r="82" s="135" customFormat="true" ht="15" customHeight="true" x14ac:dyDescent="0.2">
      <c r="A82" s="1815"/>
      <c r="B82" s="1984"/>
      <c r="C82" s="1870"/>
      <c r="D82" s="1871"/>
      <c r="E82" s="1871"/>
      <c r="F82" s="1871"/>
      <c r="G82" s="1872"/>
      <c r="H82" s="1873"/>
      <c r="I82" s="1871"/>
      <c r="J82" s="1871"/>
      <c r="K82" s="1871"/>
      <c r="L82" s="1874"/>
      <c r="M82" s="1875"/>
      <c r="N82" s="1871"/>
      <c r="O82" s="1871"/>
      <c r="P82" s="1871"/>
      <c r="Q82" s="1872"/>
      <c r="R82" s="1873"/>
      <c r="S82" s="1871"/>
      <c r="T82" s="1871"/>
      <c r="U82" s="1871"/>
      <c r="V82" s="1871"/>
      <c r="W82" s="1871"/>
      <c r="X82" s="1871"/>
      <c r="Y82" s="1871"/>
      <c r="Z82" s="1871"/>
      <c r="AA82" s="1871"/>
      <c r="AB82" s="2247"/>
      <c r="AC82" s="312"/>
      <c r="AD82" s="312"/>
      <c r="AE82" s="312"/>
      <c r="AF82" s="312"/>
      <c r="AG82" s="312"/>
      <c r="AH82" s="312"/>
      <c r="AI82" s="312"/>
      <c r="AJ82" s="312"/>
      <c r="AK82" s="312"/>
      <c r="AL82" s="312"/>
      <c r="AM82" s="312"/>
      <c r="AN82" s="312"/>
      <c r="AO82" s="312"/>
      <c r="AP82" s="312"/>
      <c r="AQ82" s="312"/>
      <c r="AR82" s="312"/>
      <c r="AS82" s="312"/>
      <c r="AT82" s="312"/>
      <c r="AU82" s="312"/>
      <c r="AV82" s="312"/>
      <c r="AW82" s="312"/>
      <c r="AX82" s="312"/>
      <c r="AY82" s="312"/>
      <c r="AZ82" s="64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2107"/>
      <c r="CD82" s="2107"/>
      <c r="CE82" s="2107"/>
      <c r="CF82" s="2107"/>
      <c r="CG82" s="2107"/>
      <c r="CH82" s="2107"/>
      <c r="CI82" s="2107"/>
      <c r="CJ82" s="2107"/>
      <c r="CK82" s="2107"/>
      <c r="CL82" s="2107"/>
      <c r="CM82" s="2107"/>
      <c r="CN82" s="2107"/>
      <c r="CO82" s="2107"/>
      <c r="CP82" s="2107"/>
      <c r="CQ82" s="2107"/>
      <c r="CR82" s="2107"/>
      <c r="CS82" s="2107"/>
      <c r="CT82" s="2107"/>
      <c r="CU82" s="2107"/>
      <c r="CV82" s="2107"/>
      <c r="CW82" s="2107"/>
      <c r="CX82" s="2107"/>
      <c r="CY82" s="2107"/>
      <c r="CZ82" s="2107"/>
    </row>
    <row r="83" s="135" customFormat="true" ht="15" customHeight="true" x14ac:dyDescent="0.2">
      <c r="A83" s="1815"/>
      <c r="B83" s="1984"/>
      <c r="C83" s="1870"/>
      <c r="D83" s="1871"/>
      <c r="E83" s="1871"/>
      <c r="F83" s="1871"/>
      <c r="G83" s="1872"/>
      <c r="H83" s="1873"/>
      <c r="I83" s="1871"/>
      <c r="J83" s="1871"/>
      <c r="K83" s="1871"/>
      <c r="L83" s="1874"/>
      <c r="M83" s="1875"/>
      <c r="N83" s="1871"/>
      <c r="O83" s="1871"/>
      <c r="P83" s="1871"/>
      <c r="Q83" s="1872"/>
      <c r="R83" s="1873"/>
      <c r="S83" s="1871"/>
      <c r="T83" s="1871"/>
      <c r="U83" s="1871"/>
      <c r="V83" s="1871"/>
      <c r="W83" s="1871"/>
      <c r="X83" s="1871"/>
      <c r="Y83" s="1871"/>
      <c r="Z83" s="1871"/>
      <c r="AA83" s="1871"/>
      <c r="AB83" s="2247"/>
      <c r="AC83" s="312"/>
      <c r="AD83" s="312"/>
      <c r="AE83" s="312"/>
      <c r="AF83" s="312"/>
      <c r="AG83" s="312"/>
      <c r="AH83" s="312"/>
      <c r="AI83" s="312"/>
      <c r="AJ83" s="312"/>
      <c r="AK83" s="312"/>
      <c r="AL83" s="312"/>
      <c r="AM83" s="312"/>
      <c r="AN83" s="312"/>
      <c r="AO83" s="312"/>
      <c r="AP83" s="312"/>
      <c r="AQ83" s="312"/>
      <c r="AR83" s="312"/>
      <c r="AS83" s="312"/>
      <c r="AT83" s="312"/>
      <c r="AU83" s="312"/>
      <c r="AV83" s="312"/>
      <c r="AW83" s="312"/>
      <c r="AX83" s="312"/>
      <c r="AY83" s="312"/>
      <c r="AZ83" s="64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2107"/>
      <c r="CD83" s="2107"/>
      <c r="CE83" s="2107"/>
      <c r="CF83" s="2107"/>
      <c r="CG83" s="2107"/>
      <c r="CH83" s="2107"/>
      <c r="CI83" s="2107"/>
      <c r="CJ83" s="2107"/>
      <c r="CK83" s="2107"/>
      <c r="CL83" s="2107"/>
      <c r="CM83" s="2107"/>
      <c r="CN83" s="2107"/>
      <c r="CO83" s="2107"/>
      <c r="CP83" s="2107"/>
      <c r="CQ83" s="2107"/>
      <c r="CR83" s="2107"/>
      <c r="CS83" s="2107"/>
      <c r="CT83" s="2107"/>
      <c r="CU83" s="2107"/>
      <c r="CV83" s="2107"/>
      <c r="CW83" s="2107"/>
      <c r="CX83" s="2107"/>
      <c r="CY83" s="2107"/>
      <c r="CZ83" s="2107"/>
    </row>
    <row r="84" s="135" customFormat="true" ht="15" customHeight="true" x14ac:dyDescent="0.2">
      <c r="A84" s="1815"/>
      <c r="B84" s="1984"/>
      <c r="C84" s="1870"/>
      <c r="D84" s="1871"/>
      <c r="E84" s="1871"/>
      <c r="F84" s="1871"/>
      <c r="G84" s="1872"/>
      <c r="H84" s="1873"/>
      <c r="I84" s="1871"/>
      <c r="J84" s="1871"/>
      <c r="K84" s="1871"/>
      <c r="L84" s="1874"/>
      <c r="M84" s="1875"/>
      <c r="N84" s="1871"/>
      <c r="O84" s="1871"/>
      <c r="P84" s="1871"/>
      <c r="Q84" s="1872"/>
      <c r="R84" s="1873"/>
      <c r="S84" s="1871"/>
      <c r="T84" s="1871"/>
      <c r="U84" s="1871"/>
      <c r="V84" s="1871"/>
      <c r="W84" s="1871"/>
      <c r="X84" s="1871"/>
      <c r="Y84" s="1871"/>
      <c r="Z84" s="1871"/>
      <c r="AA84" s="1871"/>
      <c r="AB84" s="2247"/>
      <c r="AC84" s="312"/>
      <c r="AD84" s="312"/>
      <c r="AE84" s="312"/>
      <c r="AF84" s="312"/>
      <c r="AG84" s="312"/>
      <c r="AH84" s="312"/>
      <c r="AI84" s="312"/>
      <c r="AJ84" s="312"/>
      <c r="AK84" s="312"/>
      <c r="AL84" s="312"/>
      <c r="AM84" s="312"/>
      <c r="AN84" s="312"/>
      <c r="AO84" s="312"/>
      <c r="AP84" s="312"/>
      <c r="AQ84" s="312"/>
      <c r="AR84" s="312"/>
      <c r="AS84" s="312"/>
      <c r="AT84" s="312"/>
      <c r="AU84" s="312"/>
      <c r="AV84" s="312"/>
      <c r="AW84" s="312"/>
      <c r="AX84" s="312"/>
      <c r="AY84" s="312"/>
      <c r="AZ84" s="64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2107"/>
      <c r="CD84" s="2107"/>
      <c r="CE84" s="2107"/>
      <c r="CF84" s="2107"/>
      <c r="CG84" s="2107"/>
      <c r="CH84" s="2107"/>
      <c r="CI84" s="2107"/>
      <c r="CJ84" s="2107"/>
      <c r="CK84" s="2107"/>
      <c r="CL84" s="2107"/>
      <c r="CM84" s="2107"/>
      <c r="CN84" s="2107"/>
      <c r="CO84" s="2107"/>
      <c r="CP84" s="2107"/>
      <c r="CQ84" s="2107"/>
      <c r="CR84" s="2107"/>
      <c r="CS84" s="2107"/>
      <c r="CT84" s="2107"/>
      <c r="CU84" s="2107"/>
      <c r="CV84" s="2107"/>
      <c r="CW84" s="2107"/>
      <c r="CX84" s="2107"/>
      <c r="CY84" s="2107"/>
      <c r="CZ84" s="2107"/>
    </row>
    <row r="85" s="135" customFormat="true" ht="15" customHeight="true" x14ac:dyDescent="0.2">
      <c r="A85" s="1815"/>
      <c r="B85" s="1984"/>
      <c r="C85" s="1870"/>
      <c r="D85" s="1871"/>
      <c r="E85" s="1871"/>
      <c r="F85" s="1871"/>
      <c r="G85" s="1872"/>
      <c r="H85" s="1873"/>
      <c r="I85" s="1871"/>
      <c r="J85" s="1871"/>
      <c r="K85" s="1871"/>
      <c r="L85" s="1874"/>
      <c r="M85" s="1875"/>
      <c r="N85" s="1871"/>
      <c r="O85" s="1871"/>
      <c r="P85" s="1871"/>
      <c r="Q85" s="1872"/>
      <c r="R85" s="1873"/>
      <c r="S85" s="1871"/>
      <c r="T85" s="1871"/>
      <c r="U85" s="1871"/>
      <c r="V85" s="1871"/>
      <c r="W85" s="1871"/>
      <c r="X85" s="1871"/>
      <c r="Y85" s="1871"/>
      <c r="Z85" s="1871"/>
      <c r="AA85" s="1871"/>
      <c r="AB85" s="2247"/>
      <c r="AC85" s="312"/>
      <c r="AD85" s="312"/>
      <c r="AE85" s="312"/>
      <c r="AF85" s="312"/>
      <c r="AG85" s="312"/>
      <c r="AH85" s="312"/>
      <c r="AI85" s="312"/>
      <c r="AJ85" s="312"/>
      <c r="AK85" s="312"/>
      <c r="AL85" s="312"/>
      <c r="AM85" s="312"/>
      <c r="AN85" s="312"/>
      <c r="AO85" s="312"/>
      <c r="AP85" s="312"/>
      <c r="AQ85" s="312"/>
      <c r="AR85" s="312"/>
      <c r="AS85" s="312"/>
      <c r="AT85" s="312"/>
      <c r="AU85" s="312"/>
      <c r="AV85" s="312"/>
      <c r="AW85" s="312"/>
      <c r="AX85" s="312"/>
      <c r="AY85" s="312"/>
      <c r="AZ85" s="64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2107"/>
      <c r="CD85" s="2107"/>
      <c r="CE85" s="2107"/>
      <c r="CF85" s="2107"/>
      <c r="CG85" s="2107"/>
      <c r="CH85" s="2107"/>
      <c r="CI85" s="2107"/>
      <c r="CJ85" s="2107"/>
      <c r="CK85" s="2107"/>
      <c r="CL85" s="2107"/>
      <c r="CM85" s="2107"/>
      <c r="CN85" s="2107"/>
      <c r="CO85" s="2107"/>
      <c r="CP85" s="2107"/>
      <c r="CQ85" s="2107"/>
      <c r="CR85" s="2107"/>
      <c r="CS85" s="2107"/>
      <c r="CT85" s="2107"/>
      <c r="CU85" s="2107"/>
      <c r="CV85" s="2107"/>
      <c r="CW85" s="2107"/>
      <c r="CX85" s="2107"/>
      <c r="CY85" s="2107"/>
      <c r="CZ85" s="2107"/>
    </row>
    <row r="86" s="135" customFormat="true" ht="15" customHeight="true" x14ac:dyDescent="0.2">
      <c r="A86" s="1815"/>
      <c r="B86" s="1984"/>
      <c r="C86" s="1870"/>
      <c r="D86" s="1871"/>
      <c r="E86" s="1871"/>
      <c r="F86" s="1871"/>
      <c r="G86" s="1872"/>
      <c r="H86" s="1873"/>
      <c r="I86" s="1871"/>
      <c r="J86" s="1871"/>
      <c r="K86" s="1871"/>
      <c r="L86" s="1874"/>
      <c r="M86" s="1875"/>
      <c r="N86" s="1871"/>
      <c r="O86" s="1871"/>
      <c r="P86" s="1871"/>
      <c r="Q86" s="1872"/>
      <c r="R86" s="1873"/>
      <c r="S86" s="1871"/>
      <c r="T86" s="1871"/>
      <c r="U86" s="1871"/>
      <c r="V86" s="1871"/>
      <c r="W86" s="1871"/>
      <c r="X86" s="1871"/>
      <c r="Y86" s="1871"/>
      <c r="Z86" s="1871"/>
      <c r="AA86" s="1871"/>
      <c r="AB86" s="2247"/>
      <c r="AC86" s="312"/>
      <c r="AD86" s="312"/>
      <c r="AE86" s="312"/>
      <c r="AF86" s="312"/>
      <c r="AG86" s="312"/>
      <c r="AH86" s="312"/>
      <c r="AI86" s="312"/>
      <c r="AJ86" s="312"/>
      <c r="AK86" s="312"/>
      <c r="AL86" s="312"/>
      <c r="AM86" s="312"/>
      <c r="AN86" s="312"/>
      <c r="AO86" s="312"/>
      <c r="AP86" s="312"/>
      <c r="AQ86" s="312"/>
      <c r="AR86" s="312"/>
      <c r="AS86" s="312"/>
      <c r="AT86" s="312"/>
      <c r="AU86" s="312"/>
      <c r="AV86" s="312"/>
      <c r="AW86" s="312"/>
      <c r="AX86" s="312"/>
      <c r="AY86" s="312"/>
      <c r="AZ86" s="64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2107"/>
      <c r="CD86" s="2107"/>
      <c r="CE86" s="2107"/>
      <c r="CF86" s="2107"/>
      <c r="CG86" s="2107"/>
      <c r="CH86" s="2107"/>
      <c r="CI86" s="2107"/>
      <c r="CJ86" s="2107"/>
      <c r="CK86" s="2107"/>
      <c r="CL86" s="2107"/>
      <c r="CM86" s="2107"/>
      <c r="CN86" s="2107"/>
      <c r="CO86" s="2107"/>
      <c r="CP86" s="2107"/>
      <c r="CQ86" s="2107"/>
      <c r="CR86" s="2107"/>
      <c r="CS86" s="2107"/>
      <c r="CT86" s="2107"/>
      <c r="CU86" s="2107"/>
      <c r="CV86" s="2107"/>
      <c r="CW86" s="2107"/>
      <c r="CX86" s="2107"/>
      <c r="CY86" s="2107"/>
      <c r="CZ86" s="2107"/>
    </row>
    <row r="87" s="135" customFormat="true" ht="15" customHeight="true" x14ac:dyDescent="0.2">
      <c r="A87" s="1815"/>
      <c r="B87" s="1984"/>
      <c r="C87" s="1870"/>
      <c r="D87" s="1871"/>
      <c r="E87" s="1871"/>
      <c r="F87" s="1871"/>
      <c r="G87" s="1872"/>
      <c r="H87" s="1873"/>
      <c r="I87" s="1871"/>
      <c r="J87" s="1871"/>
      <c r="K87" s="1871"/>
      <c r="L87" s="1874"/>
      <c r="M87" s="1875"/>
      <c r="N87" s="1871"/>
      <c r="O87" s="1871"/>
      <c r="P87" s="1871"/>
      <c r="Q87" s="1872"/>
      <c r="R87" s="1873"/>
      <c r="S87" s="1871"/>
      <c r="T87" s="1871"/>
      <c r="U87" s="1871"/>
      <c r="V87" s="1871"/>
      <c r="W87" s="1871"/>
      <c r="X87" s="1871"/>
      <c r="Y87" s="1871"/>
      <c r="Z87" s="1871"/>
      <c r="AA87" s="1871"/>
      <c r="AB87" s="2247"/>
      <c r="AC87" s="312"/>
      <c r="AD87" s="312"/>
      <c r="AE87" s="312"/>
      <c r="AF87" s="312"/>
      <c r="AG87" s="312"/>
      <c r="AH87" s="312"/>
      <c r="AI87" s="312"/>
      <c r="AJ87" s="312"/>
      <c r="AK87" s="312"/>
      <c r="AL87" s="312"/>
      <c r="AM87" s="312"/>
      <c r="AN87" s="312"/>
      <c r="AO87" s="312"/>
      <c r="AP87" s="312"/>
      <c r="AQ87" s="312"/>
      <c r="AR87" s="312"/>
      <c r="AS87" s="312"/>
      <c r="AT87" s="312"/>
      <c r="AU87" s="312"/>
      <c r="AV87" s="312"/>
      <c r="AW87" s="312"/>
      <c r="AX87" s="312"/>
      <c r="AY87" s="312"/>
      <c r="AZ87" s="64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2107"/>
      <c r="CD87" s="2107"/>
      <c r="CE87" s="2107"/>
      <c r="CF87" s="2107"/>
      <c r="CG87" s="2107"/>
      <c r="CH87" s="2107"/>
      <c r="CI87" s="2107"/>
      <c r="CJ87" s="2107"/>
      <c r="CK87" s="2107"/>
      <c r="CL87" s="2107"/>
      <c r="CM87" s="2107"/>
      <c r="CN87" s="2107"/>
      <c r="CO87" s="2107"/>
      <c r="CP87" s="2107"/>
      <c r="CQ87" s="2107"/>
      <c r="CR87" s="2107"/>
      <c r="CS87" s="2107"/>
      <c r="CT87" s="2107"/>
      <c r="CU87" s="2107"/>
      <c r="CV87" s="2107"/>
      <c r="CW87" s="2107"/>
      <c r="CX87" s="2107"/>
      <c r="CY87" s="2107"/>
      <c r="CZ87" s="2107"/>
    </row>
    <row r="88" s="135" customFormat="true" ht="15" customHeight="true" x14ac:dyDescent="0.2">
      <c r="A88" s="1815"/>
      <c r="B88" s="1984"/>
      <c r="C88" s="1870"/>
      <c r="D88" s="1871"/>
      <c r="E88" s="1871"/>
      <c r="F88" s="1871"/>
      <c r="G88" s="1872"/>
      <c r="H88" s="1873"/>
      <c r="I88" s="1871"/>
      <c r="J88" s="1871"/>
      <c r="K88" s="1871"/>
      <c r="L88" s="1874"/>
      <c r="M88" s="1875"/>
      <c r="N88" s="1871"/>
      <c r="O88" s="1871"/>
      <c r="P88" s="1871"/>
      <c r="Q88" s="1872"/>
      <c r="R88" s="1873"/>
      <c r="S88" s="1871"/>
      <c r="T88" s="1871"/>
      <c r="U88" s="1871"/>
      <c r="V88" s="1871"/>
      <c r="W88" s="1871"/>
      <c r="X88" s="1871"/>
      <c r="Y88" s="1871"/>
      <c r="Z88" s="1871"/>
      <c r="AA88" s="1871"/>
      <c r="AB88" s="2247"/>
      <c r="AC88" s="312"/>
      <c r="AD88" s="312"/>
      <c r="AE88" s="312"/>
      <c r="AF88" s="312"/>
      <c r="AG88" s="312"/>
      <c r="AH88" s="312"/>
      <c r="AI88" s="312"/>
      <c r="AJ88" s="312"/>
      <c r="AK88" s="312"/>
      <c r="AL88" s="312"/>
      <c r="AM88" s="312"/>
      <c r="AN88" s="312"/>
      <c r="AO88" s="312"/>
      <c r="AP88" s="312"/>
      <c r="AQ88" s="312"/>
      <c r="AR88" s="312"/>
      <c r="AS88" s="312"/>
      <c r="AT88" s="312"/>
      <c r="AU88" s="312"/>
      <c r="AV88" s="312"/>
      <c r="AW88" s="312"/>
      <c r="AX88" s="312"/>
      <c r="AY88" s="312"/>
      <c r="AZ88" s="64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2107"/>
      <c r="CD88" s="2107"/>
      <c r="CE88" s="2107"/>
      <c r="CF88" s="2107"/>
      <c r="CG88" s="2107"/>
      <c r="CH88" s="2107"/>
      <c r="CI88" s="2107"/>
      <c r="CJ88" s="2107"/>
      <c r="CK88" s="2107"/>
      <c r="CL88" s="2107"/>
      <c r="CM88" s="2107"/>
      <c r="CN88" s="2107"/>
      <c r="CO88" s="2107"/>
      <c r="CP88" s="2107"/>
      <c r="CQ88" s="2107"/>
      <c r="CR88" s="2107"/>
      <c r="CS88" s="2107"/>
      <c r="CT88" s="2107"/>
      <c r="CU88" s="2107"/>
      <c r="CV88" s="2107"/>
      <c r="CW88" s="2107"/>
      <c r="CX88" s="2107"/>
      <c r="CY88" s="2107"/>
      <c r="CZ88" s="2107"/>
    </row>
    <row r="89" s="135" customFormat="true" ht="15" customHeight="true" x14ac:dyDescent="0.2">
      <c r="A89" s="1816"/>
      <c r="B89" s="1985"/>
      <c r="C89" s="1876"/>
      <c r="D89" s="1877"/>
      <c r="E89" s="1877"/>
      <c r="F89" s="1877"/>
      <c r="G89" s="1878"/>
      <c r="H89" s="1879"/>
      <c r="I89" s="1877"/>
      <c r="J89" s="1877"/>
      <c r="K89" s="1877"/>
      <c r="L89" s="1880"/>
      <c r="M89" s="1881"/>
      <c r="N89" s="1877"/>
      <c r="O89" s="1877"/>
      <c r="P89" s="1877"/>
      <c r="Q89" s="1878"/>
      <c r="R89" s="1879"/>
      <c r="S89" s="1877"/>
      <c r="T89" s="1877"/>
      <c r="U89" s="1877"/>
      <c r="V89" s="1877"/>
      <c r="W89" s="1877"/>
      <c r="X89" s="1877"/>
      <c r="Y89" s="1877"/>
      <c r="Z89" s="1877"/>
      <c r="AA89" s="1877"/>
      <c r="AB89" s="2248"/>
      <c r="AC89" s="312"/>
      <c r="AD89" s="312"/>
      <c r="AE89" s="312"/>
      <c r="AF89" s="312"/>
      <c r="AG89" s="312"/>
      <c r="AH89" s="312"/>
      <c r="AI89" s="312"/>
      <c r="AJ89" s="312"/>
      <c r="AK89" s="312"/>
      <c r="AL89" s="312"/>
      <c r="AM89" s="312"/>
      <c r="AN89" s="312"/>
      <c r="AO89" s="312"/>
      <c r="AP89" s="312"/>
      <c r="AQ89" s="312"/>
      <c r="AR89" s="312"/>
      <c r="AS89" s="312"/>
      <c r="AT89" s="312"/>
      <c r="AU89" s="312"/>
      <c r="AV89" s="312"/>
      <c r="AW89" s="312"/>
      <c r="AX89" s="312"/>
      <c r="AY89" s="312"/>
      <c r="AZ89" s="64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2107"/>
      <c r="CD89" s="2107"/>
      <c r="CE89" s="2107"/>
      <c r="CF89" s="2107"/>
      <c r="CG89" s="2107"/>
      <c r="CH89" s="2107"/>
      <c r="CI89" s="2107"/>
      <c r="CJ89" s="2107"/>
      <c r="CK89" s="2107"/>
      <c r="CL89" s="2107"/>
      <c r="CM89" s="2107"/>
      <c r="CN89" s="2107"/>
      <c r="CO89" s="2107"/>
      <c r="CP89" s="2107"/>
      <c r="CQ89" s="2107"/>
      <c r="CR89" s="2107"/>
      <c r="CS89" s="2107"/>
      <c r="CT89" s="2107"/>
      <c r="CU89" s="2107"/>
      <c r="CV89" s="2107"/>
      <c r="CW89" s="2107"/>
      <c r="CX89" s="2107"/>
      <c r="CY89" s="2107"/>
      <c r="CZ89" s="2107"/>
    </row>
    <row r="90" s="399" customFormat="true" ht="15" customHeight="true" x14ac:dyDescent="0.2">
      <c r="A90" s="816"/>
      <c r="B90" s="841"/>
      <c r="C90" s="920"/>
      <c r="D90" s="921"/>
      <c r="E90" s="921"/>
      <c r="F90" s="921"/>
      <c r="G90" s="922"/>
      <c r="H90" s="923"/>
      <c r="I90" s="921"/>
      <c r="J90" s="921"/>
      <c r="K90" s="921"/>
      <c r="L90" s="924"/>
      <c r="M90" s="925"/>
      <c r="N90" s="921"/>
      <c r="O90" s="921"/>
      <c r="P90" s="921"/>
      <c r="Q90" s="922"/>
      <c r="R90" s="923"/>
      <c r="S90" s="921"/>
      <c r="T90" s="921"/>
      <c r="U90" s="921"/>
      <c r="V90" s="921"/>
      <c r="W90" s="921"/>
      <c r="X90" s="921"/>
      <c r="Y90" s="921"/>
      <c r="Z90" s="921"/>
      <c r="AA90" s="921"/>
      <c r="AB90" s="2201"/>
      <c r="AC90" s="615"/>
      <c r="AD90" s="615"/>
      <c r="AE90" s="615"/>
      <c r="AF90" s="615"/>
      <c r="AG90" s="615"/>
      <c r="AH90" s="615"/>
      <c r="AI90" s="615"/>
      <c r="AJ90" s="615"/>
      <c r="AK90" s="615"/>
      <c r="AL90" s="615"/>
      <c r="AM90" s="615"/>
      <c r="AN90" s="615"/>
      <c r="AO90" s="615"/>
      <c r="AP90" s="615"/>
      <c r="AQ90" s="615"/>
      <c r="AR90" s="615"/>
      <c r="AS90" s="615"/>
      <c r="AT90" s="615"/>
      <c r="AU90" s="615"/>
      <c r="AV90" s="615"/>
      <c r="AW90" s="615"/>
      <c r="AX90" s="615"/>
      <c r="AY90" s="615"/>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2107"/>
      <c r="CD90" s="2107"/>
      <c r="CE90" s="2107"/>
      <c r="CF90" s="2107"/>
      <c r="CG90" s="2107"/>
      <c r="CH90" s="2107"/>
      <c r="CI90" s="2107"/>
      <c r="CJ90" s="2107"/>
      <c r="CK90" s="2107"/>
      <c r="CL90" s="2107"/>
      <c r="CM90" s="2107"/>
      <c r="CN90" s="2107"/>
      <c r="CO90" s="2107"/>
      <c r="CP90" s="2107"/>
      <c r="CQ90" s="2107"/>
      <c r="CR90" s="2107"/>
      <c r="CS90" s="2107"/>
      <c r="CT90" s="2107"/>
      <c r="CU90" s="2107"/>
      <c r="CV90" s="2107"/>
      <c r="CW90" s="2107"/>
      <c r="CX90" s="2107"/>
      <c r="CY90" s="2107"/>
      <c r="CZ90" s="2107"/>
    </row>
    <row r="91" s="399" customFormat="true" ht="15" customHeight="true" x14ac:dyDescent="0.2">
      <c r="A91" s="719"/>
      <c r="B91" s="842"/>
      <c r="C91" s="926"/>
      <c r="D91" s="888"/>
      <c r="E91" s="888"/>
      <c r="F91" s="888"/>
      <c r="G91" s="889"/>
      <c r="H91" s="927"/>
      <c r="I91" s="888"/>
      <c r="J91" s="888"/>
      <c r="K91" s="888"/>
      <c r="L91" s="928"/>
      <c r="M91" s="926"/>
      <c r="N91" s="888"/>
      <c r="O91" s="888"/>
      <c r="P91" s="888"/>
      <c r="Q91" s="889"/>
      <c r="R91" s="927"/>
      <c r="S91" s="888"/>
      <c r="T91" s="888"/>
      <c r="U91" s="888"/>
      <c r="V91" s="888"/>
      <c r="W91" s="888"/>
      <c r="X91" s="888"/>
      <c r="Y91" s="888"/>
      <c r="Z91" s="888"/>
      <c r="AA91" s="888"/>
      <c r="AB91" s="928"/>
      <c r="AC91" s="615"/>
      <c r="AD91" s="615"/>
      <c r="AE91" s="615"/>
      <c r="AF91" s="615"/>
      <c r="AG91" s="615"/>
      <c r="AH91" s="615"/>
      <c r="AI91" s="615"/>
      <c r="AJ91" s="615"/>
      <c r="AK91" s="615"/>
      <c r="AL91" s="615"/>
      <c r="AM91" s="615"/>
      <c r="AN91" s="615"/>
      <c r="AO91" s="615"/>
      <c r="AP91" s="615"/>
      <c r="AQ91" s="615"/>
      <c r="AR91" s="615"/>
      <c r="AS91" s="615"/>
      <c r="AT91" s="615"/>
      <c r="AU91" s="615"/>
      <c r="AV91" s="615"/>
      <c r="AW91" s="615"/>
      <c r="AX91" s="615"/>
      <c r="AY91" s="615"/>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2107"/>
      <c r="CD91" s="2107"/>
      <c r="CE91" s="2107"/>
      <c r="CF91" s="2107"/>
      <c r="CG91" s="2107"/>
      <c r="CH91" s="2107"/>
      <c r="CI91" s="2107"/>
      <c r="CJ91" s="2107"/>
      <c r="CK91" s="2107"/>
      <c r="CL91" s="2107"/>
      <c r="CM91" s="2107"/>
      <c r="CN91" s="2107"/>
      <c r="CO91" s="2107"/>
      <c r="CP91" s="2107"/>
      <c r="CQ91" s="2107"/>
      <c r="CR91" s="2107"/>
      <c r="CS91" s="2107"/>
      <c r="CT91" s="2107"/>
      <c r="CU91" s="2107"/>
      <c r="CV91" s="2107"/>
      <c r="CW91" s="2107"/>
      <c r="CX91" s="2107"/>
      <c r="CY91" s="2107"/>
      <c r="CZ91" s="2107"/>
    </row>
    <row r="92" s="399" customFormat="true" ht="15" customHeight="true" x14ac:dyDescent="0.2">
      <c r="A92" s="719"/>
      <c r="B92" s="842"/>
      <c r="C92" s="926"/>
      <c r="D92" s="888"/>
      <c r="E92" s="888"/>
      <c r="F92" s="888"/>
      <c r="G92" s="889"/>
      <c r="H92" s="927"/>
      <c r="I92" s="888"/>
      <c r="J92" s="888"/>
      <c r="K92" s="888"/>
      <c r="L92" s="928"/>
      <c r="M92" s="926"/>
      <c r="N92" s="888"/>
      <c r="O92" s="888"/>
      <c r="P92" s="888"/>
      <c r="Q92" s="889"/>
      <c r="R92" s="927"/>
      <c r="S92" s="888"/>
      <c r="T92" s="888"/>
      <c r="U92" s="888"/>
      <c r="V92" s="888"/>
      <c r="W92" s="888"/>
      <c r="X92" s="888"/>
      <c r="Y92" s="888"/>
      <c r="Z92" s="888"/>
      <c r="AA92" s="888"/>
      <c r="AB92" s="928"/>
      <c r="AC92" s="615"/>
      <c r="AD92" s="615"/>
      <c r="AE92" s="615"/>
      <c r="AF92" s="615"/>
      <c r="AG92" s="615"/>
      <c r="AH92" s="615"/>
      <c r="AI92" s="615"/>
      <c r="AJ92" s="615"/>
      <c r="AK92" s="615"/>
      <c r="AL92" s="615"/>
      <c r="AM92" s="615"/>
      <c r="AN92" s="615"/>
      <c r="AO92" s="615"/>
      <c r="AP92" s="615"/>
      <c r="AQ92" s="615"/>
      <c r="AR92" s="615"/>
      <c r="AS92" s="615"/>
      <c r="AT92" s="615"/>
      <c r="AU92" s="615"/>
      <c r="AV92" s="615"/>
      <c r="AW92" s="615"/>
      <c r="AX92" s="615"/>
      <c r="AY92" s="615"/>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2107"/>
      <c r="CD92" s="2107"/>
      <c r="CE92" s="2107"/>
      <c r="CF92" s="2107"/>
      <c r="CG92" s="2107"/>
      <c r="CH92" s="2107"/>
      <c r="CI92" s="2107"/>
      <c r="CJ92" s="2107"/>
      <c r="CK92" s="2107"/>
      <c r="CL92" s="2107"/>
      <c r="CM92" s="2107"/>
      <c r="CN92" s="2107"/>
      <c r="CO92" s="2107"/>
      <c r="CP92" s="2107"/>
      <c r="CQ92" s="2107"/>
      <c r="CR92" s="2107"/>
      <c r="CS92" s="2107"/>
      <c r="CT92" s="2107"/>
      <c r="CU92" s="2107"/>
      <c r="CV92" s="2107"/>
      <c r="CW92" s="2107"/>
      <c r="CX92" s="2107"/>
      <c r="CY92" s="2107"/>
      <c r="CZ92" s="2107"/>
    </row>
    <row r="93" s="399" customFormat="true" ht="15" customHeight="true" x14ac:dyDescent="0.2">
      <c r="A93" s="817"/>
      <c r="B93" s="843"/>
      <c r="C93" s="725"/>
      <c r="D93" s="726"/>
      <c r="E93" s="726"/>
      <c r="F93" s="726"/>
      <c r="G93" s="795"/>
      <c r="H93" s="781"/>
      <c r="I93" s="726"/>
      <c r="J93" s="726"/>
      <c r="K93" s="726"/>
      <c r="L93" s="750"/>
      <c r="M93" s="725"/>
      <c r="N93" s="726"/>
      <c r="O93" s="726"/>
      <c r="P93" s="726"/>
      <c r="Q93" s="795"/>
      <c r="R93" s="781"/>
      <c r="S93" s="726"/>
      <c r="T93" s="726"/>
      <c r="U93" s="726"/>
      <c r="V93" s="726"/>
      <c r="W93" s="726"/>
      <c r="X93" s="726"/>
      <c r="Y93" s="726"/>
      <c r="Z93" s="726"/>
      <c r="AA93" s="726"/>
      <c r="AB93" s="750"/>
      <c r="AC93" s="615"/>
      <c r="AD93" s="615"/>
      <c r="AE93" s="615"/>
      <c r="AF93" s="615"/>
      <c r="AG93" s="615"/>
      <c r="AH93" s="615"/>
      <c r="AI93" s="615"/>
      <c r="AJ93" s="615"/>
      <c r="AK93" s="615"/>
      <c r="AL93" s="615"/>
      <c r="AM93" s="615"/>
      <c r="AN93" s="615"/>
      <c r="AO93" s="615"/>
      <c r="AP93" s="615"/>
      <c r="AQ93" s="615"/>
      <c r="AR93" s="615"/>
      <c r="AS93" s="615"/>
      <c r="AT93" s="615"/>
      <c r="AU93" s="615"/>
      <c r="AV93" s="615"/>
      <c r="AW93" s="615"/>
      <c r="AX93" s="615"/>
      <c r="AY93" s="615"/>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2107"/>
      <c r="CD93" s="2107"/>
      <c r="CE93" s="2107"/>
      <c r="CF93" s="2107"/>
      <c r="CG93" s="2107"/>
      <c r="CH93" s="2107"/>
      <c r="CI93" s="2107"/>
      <c r="CJ93" s="2107"/>
      <c r="CK93" s="2107"/>
      <c r="CL93" s="2107"/>
      <c r="CM93" s="2107"/>
      <c r="CN93" s="2107"/>
      <c r="CO93" s="2107"/>
      <c r="CP93" s="2107"/>
      <c r="CQ93" s="2107"/>
      <c r="CR93" s="2107"/>
      <c r="CS93" s="2107"/>
      <c r="CT93" s="2107"/>
      <c r="CU93" s="2107"/>
      <c r="CV93" s="2107"/>
      <c r="CW93" s="2107"/>
      <c r="CX93" s="2107"/>
      <c r="CY93" s="2107"/>
      <c r="CZ93" s="2107"/>
    </row>
    <row r="94" s="399" customFormat="true" ht="15" customHeight="true" x14ac:dyDescent="0.2">
      <c r="A94" s="1058"/>
      <c r="B94" s="843"/>
      <c r="C94" s="725"/>
      <c r="D94" s="727"/>
      <c r="E94" s="727"/>
      <c r="F94" s="727"/>
      <c r="G94" s="796"/>
      <c r="H94" s="781"/>
      <c r="I94" s="727"/>
      <c r="J94" s="727"/>
      <c r="K94" s="727"/>
      <c r="L94" s="751"/>
      <c r="M94" s="725"/>
      <c r="N94" s="727"/>
      <c r="O94" s="727"/>
      <c r="P94" s="727"/>
      <c r="Q94" s="796"/>
      <c r="R94" s="781"/>
      <c r="S94" s="727"/>
      <c r="T94" s="727"/>
      <c r="U94" s="727"/>
      <c r="V94" s="727"/>
      <c r="W94" s="727"/>
      <c r="X94" s="727"/>
      <c r="Y94" s="727"/>
      <c r="Z94" s="727"/>
      <c r="AA94" s="727"/>
      <c r="AB94" s="751"/>
      <c r="AC94" s="615"/>
      <c r="AD94" s="615"/>
      <c r="AE94" s="615"/>
      <c r="AF94" s="615"/>
      <c r="AG94" s="615"/>
      <c r="AH94" s="615"/>
      <c r="AI94" s="615"/>
      <c r="AJ94" s="615"/>
      <c r="AK94" s="615"/>
      <c r="AL94" s="615"/>
      <c r="AM94" s="615"/>
      <c r="AN94" s="615"/>
      <c r="AO94" s="615"/>
      <c r="AP94" s="615"/>
      <c r="AQ94" s="615"/>
      <c r="AR94" s="615"/>
      <c r="AS94" s="615"/>
      <c r="AT94" s="615"/>
      <c r="AU94" s="615"/>
      <c r="AV94" s="615"/>
      <c r="AW94" s="615"/>
      <c r="AX94" s="615"/>
      <c r="AY94" s="615"/>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2107"/>
      <c r="CD94" s="2107"/>
      <c r="CE94" s="2107"/>
      <c r="CF94" s="2107"/>
      <c r="CG94" s="2107"/>
      <c r="CH94" s="2107"/>
      <c r="CI94" s="2107"/>
      <c r="CJ94" s="2107"/>
      <c r="CK94" s="2107"/>
      <c r="CL94" s="2107"/>
      <c r="CM94" s="2107"/>
      <c r="CN94" s="2107"/>
      <c r="CO94" s="2107"/>
      <c r="CP94" s="2107"/>
      <c r="CQ94" s="2107"/>
      <c r="CR94" s="2107"/>
      <c r="CS94" s="2107"/>
      <c r="CT94" s="2107"/>
      <c r="CU94" s="2107"/>
      <c r="CV94" s="2107"/>
      <c r="CW94" s="2107"/>
      <c r="CX94" s="2107"/>
      <c r="CY94" s="2107"/>
      <c r="CZ94" s="2107"/>
    </row>
    <row r="95" s="399" customFormat="true" ht="15" customHeight="true" x14ac:dyDescent="0.2">
      <c r="A95" s="817"/>
      <c r="B95" s="844"/>
      <c r="C95" s="929"/>
      <c r="D95" s="930"/>
      <c r="E95" s="930"/>
      <c r="F95" s="930"/>
      <c r="G95" s="931"/>
      <c r="H95" s="932"/>
      <c r="I95" s="930"/>
      <c r="J95" s="930"/>
      <c r="K95" s="930"/>
      <c r="L95" s="933"/>
      <c r="M95" s="929"/>
      <c r="N95" s="930"/>
      <c r="O95" s="930"/>
      <c r="P95" s="930"/>
      <c r="Q95" s="931"/>
      <c r="R95" s="932"/>
      <c r="S95" s="930"/>
      <c r="T95" s="930"/>
      <c r="U95" s="930"/>
      <c r="V95" s="930"/>
      <c r="W95" s="930"/>
      <c r="X95" s="930"/>
      <c r="Y95" s="930"/>
      <c r="Z95" s="930"/>
      <c r="AA95" s="930"/>
      <c r="AB95" s="933"/>
      <c r="AC95" s="615"/>
      <c r="AD95" s="615"/>
      <c r="AE95" s="615"/>
      <c r="AF95" s="615"/>
      <c r="AG95" s="615"/>
      <c r="AH95" s="615"/>
      <c r="AI95" s="615"/>
      <c r="AJ95" s="615"/>
      <c r="AK95" s="615"/>
      <c r="AL95" s="615"/>
      <c r="AM95" s="615"/>
      <c r="AN95" s="615"/>
      <c r="AO95" s="615"/>
      <c r="AP95" s="615"/>
      <c r="AQ95" s="615"/>
      <c r="AR95" s="615"/>
      <c r="AS95" s="615"/>
      <c r="AT95" s="615"/>
      <c r="AU95" s="615"/>
      <c r="AV95" s="615"/>
      <c r="AW95" s="615"/>
      <c r="AX95" s="615"/>
      <c r="AY95" s="615"/>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2107"/>
      <c r="CD95" s="2107"/>
      <c r="CE95" s="2107"/>
      <c r="CF95" s="2107"/>
      <c r="CG95" s="2107"/>
      <c r="CH95" s="2107"/>
      <c r="CI95" s="2107"/>
      <c r="CJ95" s="2107"/>
      <c r="CK95" s="2107"/>
      <c r="CL95" s="2107"/>
      <c r="CM95" s="2107"/>
      <c r="CN95" s="2107"/>
      <c r="CO95" s="2107"/>
      <c r="CP95" s="2107"/>
      <c r="CQ95" s="2107"/>
      <c r="CR95" s="2107"/>
      <c r="CS95" s="2107"/>
      <c r="CT95" s="2107"/>
      <c r="CU95" s="2107"/>
      <c r="CV95" s="2107"/>
      <c r="CW95" s="2107"/>
      <c r="CX95" s="2107"/>
      <c r="CY95" s="2107"/>
      <c r="CZ95" s="2107"/>
    </row>
    <row r="96" s="131" customFormat="true" ht="15" customHeight="true" x14ac:dyDescent="0.2">
      <c r="A96" s="1058"/>
      <c r="B96" s="844"/>
      <c r="C96" s="929"/>
      <c r="D96" s="930"/>
      <c r="E96" s="930"/>
      <c r="F96" s="930"/>
      <c r="G96" s="931"/>
      <c r="H96" s="932"/>
      <c r="I96" s="930"/>
      <c r="J96" s="930"/>
      <c r="K96" s="930"/>
      <c r="L96" s="933"/>
      <c r="M96" s="929"/>
      <c r="N96" s="930"/>
      <c r="O96" s="930"/>
      <c r="P96" s="930"/>
      <c r="Q96" s="931"/>
      <c r="R96" s="932"/>
      <c r="S96" s="930"/>
      <c r="T96" s="930"/>
      <c r="U96" s="930"/>
      <c r="V96" s="930"/>
      <c r="W96" s="930"/>
      <c r="X96" s="930"/>
      <c r="Y96" s="930"/>
      <c r="Z96" s="930"/>
      <c r="AA96" s="930"/>
      <c r="AB96" s="933"/>
      <c r="AC96" s="615"/>
      <c r="AD96" s="615"/>
      <c r="AE96" s="615"/>
      <c r="AF96" s="615"/>
      <c r="AG96" s="615"/>
      <c r="AH96" s="615"/>
      <c r="AI96" s="615"/>
      <c r="AJ96" s="615"/>
      <c r="AK96" s="615"/>
      <c r="AL96" s="615"/>
      <c r="AM96" s="615"/>
      <c r="AN96" s="615"/>
      <c r="AO96" s="615"/>
      <c r="AP96" s="615"/>
      <c r="AQ96" s="615"/>
      <c r="AR96" s="615"/>
      <c r="AS96" s="615"/>
      <c r="AT96" s="615"/>
      <c r="AU96" s="615"/>
      <c r="AV96" s="615"/>
      <c r="AW96" s="615"/>
      <c r="AX96" s="615"/>
      <c r="AY96" s="615"/>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2107"/>
      <c r="CD96" s="2107"/>
      <c r="CE96" s="2107"/>
      <c r="CF96" s="2107"/>
      <c r="CG96" s="2107"/>
      <c r="CH96" s="2107"/>
      <c r="CI96" s="2107"/>
      <c r="CJ96" s="2107"/>
      <c r="CK96" s="2107"/>
      <c r="CL96" s="2107"/>
      <c r="CM96" s="2107"/>
      <c r="CN96" s="2107"/>
      <c r="CO96" s="2107"/>
      <c r="CP96" s="2107"/>
      <c r="CQ96" s="2107"/>
      <c r="CR96" s="2107"/>
      <c r="CS96" s="2107"/>
      <c r="CT96" s="2107"/>
      <c r="CU96" s="2107"/>
      <c r="CV96" s="2107"/>
      <c r="CW96" s="2107"/>
      <c r="CX96" s="2107"/>
      <c r="CY96" s="2107"/>
      <c r="CZ96" s="2107"/>
    </row>
    <row r="97" s="131" customFormat="true" ht="15" customHeight="true" x14ac:dyDescent="0.2">
      <c r="A97" s="817"/>
      <c r="B97" s="844"/>
      <c r="C97" s="929"/>
      <c r="D97" s="930"/>
      <c r="E97" s="930"/>
      <c r="F97" s="930"/>
      <c r="G97" s="931"/>
      <c r="H97" s="932"/>
      <c r="I97" s="930"/>
      <c r="J97" s="930"/>
      <c r="K97" s="930"/>
      <c r="L97" s="933"/>
      <c r="M97" s="929"/>
      <c r="N97" s="930"/>
      <c r="O97" s="930"/>
      <c r="P97" s="930"/>
      <c r="Q97" s="931"/>
      <c r="R97" s="932"/>
      <c r="S97" s="930"/>
      <c r="T97" s="930"/>
      <c r="U97" s="930"/>
      <c r="V97" s="930"/>
      <c r="W97" s="930"/>
      <c r="X97" s="930"/>
      <c r="Y97" s="930"/>
      <c r="Z97" s="930"/>
      <c r="AA97" s="930"/>
      <c r="AB97" s="933"/>
      <c r="AC97" s="615"/>
      <c r="AD97" s="615"/>
      <c r="AE97" s="615"/>
      <c r="AF97" s="615"/>
      <c r="AG97" s="615"/>
      <c r="AH97" s="615"/>
      <c r="AI97" s="615"/>
      <c r="AJ97" s="615"/>
      <c r="AK97" s="615"/>
      <c r="AL97" s="615"/>
      <c r="AM97" s="615"/>
      <c r="AN97" s="615"/>
      <c r="AO97" s="615"/>
      <c r="AP97" s="615"/>
      <c r="AQ97" s="615"/>
      <c r="AR97" s="615"/>
      <c r="AS97" s="615"/>
      <c r="AT97" s="615"/>
      <c r="AU97" s="615"/>
      <c r="AV97" s="615"/>
      <c r="AW97" s="615"/>
      <c r="AX97" s="615"/>
      <c r="AY97" s="615"/>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2107"/>
      <c r="CD97" s="2107"/>
      <c r="CE97" s="2107"/>
      <c r="CF97" s="2107"/>
      <c r="CG97" s="2107"/>
      <c r="CH97" s="2107"/>
      <c r="CI97" s="2107"/>
      <c r="CJ97" s="2107"/>
      <c r="CK97" s="2107"/>
      <c r="CL97" s="2107"/>
      <c r="CM97" s="2107"/>
      <c r="CN97" s="2107"/>
      <c r="CO97" s="2107"/>
      <c r="CP97" s="2107"/>
      <c r="CQ97" s="2107"/>
      <c r="CR97" s="2107"/>
      <c r="CS97" s="2107"/>
      <c r="CT97" s="2107"/>
      <c r="CU97" s="2107"/>
      <c r="CV97" s="2107"/>
      <c r="CW97" s="2107"/>
      <c r="CX97" s="2107"/>
      <c r="CY97" s="2107"/>
      <c r="CZ97" s="2107"/>
    </row>
    <row r="98" s="131" customFormat="true" ht="15" customHeight="true" x14ac:dyDescent="0.2">
      <c r="A98" s="1058"/>
      <c r="B98" s="844"/>
      <c r="C98" s="929"/>
      <c r="D98" s="930"/>
      <c r="E98" s="930"/>
      <c r="F98" s="930"/>
      <c r="G98" s="931"/>
      <c r="H98" s="932"/>
      <c r="I98" s="930"/>
      <c r="J98" s="930"/>
      <c r="K98" s="930"/>
      <c r="L98" s="933"/>
      <c r="M98" s="929"/>
      <c r="N98" s="930"/>
      <c r="O98" s="930"/>
      <c r="P98" s="930"/>
      <c r="Q98" s="931"/>
      <c r="R98" s="932"/>
      <c r="S98" s="930"/>
      <c r="T98" s="930"/>
      <c r="U98" s="930"/>
      <c r="V98" s="930"/>
      <c r="W98" s="930"/>
      <c r="X98" s="930"/>
      <c r="Y98" s="930"/>
      <c r="Z98" s="930"/>
      <c r="AA98" s="930"/>
      <c r="AB98" s="933"/>
      <c r="AC98" s="615"/>
      <c r="AD98" s="615"/>
      <c r="AE98" s="615"/>
      <c r="AF98" s="615"/>
      <c r="AG98" s="615"/>
      <c r="AH98" s="615"/>
      <c r="AI98" s="615"/>
      <c r="AJ98" s="615"/>
      <c r="AK98" s="615"/>
      <c r="AL98" s="615"/>
      <c r="AM98" s="615"/>
      <c r="AN98" s="615"/>
      <c r="AO98" s="615"/>
      <c r="AP98" s="615"/>
      <c r="AQ98" s="615"/>
      <c r="AR98" s="615"/>
      <c r="AS98" s="615"/>
      <c r="AT98" s="615"/>
      <c r="AU98" s="615"/>
      <c r="AV98" s="615"/>
      <c r="AW98" s="615"/>
      <c r="AX98" s="615"/>
      <c r="AY98" s="615"/>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2107"/>
      <c r="CD98" s="2107"/>
      <c r="CE98" s="2107"/>
      <c r="CF98" s="2107"/>
      <c r="CG98" s="2107"/>
      <c r="CH98" s="2107"/>
      <c r="CI98" s="2107"/>
      <c r="CJ98" s="2107"/>
      <c r="CK98" s="2107"/>
      <c r="CL98" s="2107"/>
      <c r="CM98" s="2107"/>
      <c r="CN98" s="2107"/>
      <c r="CO98" s="2107"/>
      <c r="CP98" s="2107"/>
      <c r="CQ98" s="2107"/>
      <c r="CR98" s="2107"/>
      <c r="CS98" s="2107"/>
      <c r="CT98" s="2107"/>
      <c r="CU98" s="2107"/>
      <c r="CV98" s="2107"/>
      <c r="CW98" s="2107"/>
      <c r="CX98" s="2107"/>
      <c r="CY98" s="2107"/>
      <c r="CZ98" s="2107"/>
    </row>
    <row r="99" s="131" customFormat="true" ht="15" customHeight="true" x14ac:dyDescent="0.2">
      <c r="A99" s="1058"/>
      <c r="B99" s="844"/>
      <c r="C99" s="929"/>
      <c r="D99" s="930"/>
      <c r="E99" s="930"/>
      <c r="F99" s="930"/>
      <c r="G99" s="931"/>
      <c r="H99" s="932"/>
      <c r="I99" s="930"/>
      <c r="J99" s="930"/>
      <c r="K99" s="930"/>
      <c r="L99" s="933"/>
      <c r="M99" s="929"/>
      <c r="N99" s="930"/>
      <c r="O99" s="930"/>
      <c r="P99" s="930"/>
      <c r="Q99" s="931"/>
      <c r="R99" s="932"/>
      <c r="S99" s="930"/>
      <c r="T99" s="930"/>
      <c r="U99" s="930"/>
      <c r="V99" s="930"/>
      <c r="W99" s="930"/>
      <c r="X99" s="930"/>
      <c r="Y99" s="930"/>
      <c r="Z99" s="930"/>
      <c r="AA99" s="930"/>
      <c r="AB99" s="933"/>
      <c r="AC99" s="615"/>
      <c r="AD99" s="615"/>
      <c r="AE99" s="615"/>
      <c r="AF99" s="615"/>
      <c r="AG99" s="615"/>
      <c r="AH99" s="615"/>
      <c r="AI99" s="615"/>
      <c r="AJ99" s="615"/>
      <c r="AK99" s="615"/>
      <c r="AL99" s="615"/>
      <c r="AM99" s="615"/>
      <c r="AN99" s="615"/>
      <c r="AO99" s="615"/>
      <c r="AP99" s="615"/>
      <c r="AQ99" s="615"/>
      <c r="AR99" s="615"/>
      <c r="AS99" s="615"/>
      <c r="AT99" s="615"/>
      <c r="AU99" s="615"/>
      <c r="AV99" s="615"/>
      <c r="AW99" s="615"/>
      <c r="AX99" s="615"/>
      <c r="AY99" s="615"/>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2107"/>
      <c r="CD99" s="2107"/>
      <c r="CE99" s="2107"/>
      <c r="CF99" s="2107"/>
      <c r="CG99" s="2107"/>
      <c r="CH99" s="2107"/>
      <c r="CI99" s="2107"/>
      <c r="CJ99" s="2107"/>
      <c r="CK99" s="2107"/>
      <c r="CL99" s="2107"/>
      <c r="CM99" s="2107"/>
      <c r="CN99" s="2107"/>
      <c r="CO99" s="2107"/>
      <c r="CP99" s="2107"/>
      <c r="CQ99" s="2107"/>
      <c r="CR99" s="2107"/>
      <c r="CS99" s="2107"/>
      <c r="CT99" s="2107"/>
      <c r="CU99" s="2107"/>
      <c r="CV99" s="2107"/>
      <c r="CW99" s="2107"/>
      <c r="CX99" s="2107"/>
      <c r="CY99" s="2107"/>
      <c r="CZ99" s="2107"/>
    </row>
    <row r="100" s="131" customFormat="true" ht="15" customHeight="true" x14ac:dyDescent="0.2">
      <c r="A100" s="1058"/>
      <c r="B100" s="844"/>
      <c r="C100" s="929"/>
      <c r="D100" s="930"/>
      <c r="E100" s="930"/>
      <c r="F100" s="930"/>
      <c r="G100" s="931"/>
      <c r="H100" s="932"/>
      <c r="I100" s="930"/>
      <c r="J100" s="930"/>
      <c r="K100" s="930"/>
      <c r="L100" s="933"/>
      <c r="M100" s="929"/>
      <c r="N100" s="930"/>
      <c r="O100" s="930"/>
      <c r="P100" s="930"/>
      <c r="Q100" s="931"/>
      <c r="R100" s="932"/>
      <c r="S100" s="930"/>
      <c r="T100" s="930"/>
      <c r="U100" s="930"/>
      <c r="V100" s="930"/>
      <c r="W100" s="930"/>
      <c r="X100" s="930"/>
      <c r="Y100" s="930"/>
      <c r="Z100" s="930"/>
      <c r="AA100" s="930"/>
      <c r="AB100" s="933"/>
      <c r="AC100" s="615"/>
      <c r="AD100" s="615"/>
      <c r="AE100" s="615"/>
      <c r="AF100" s="615"/>
      <c r="AG100" s="615"/>
      <c r="AH100" s="615"/>
      <c r="AI100" s="615"/>
      <c r="AJ100" s="615"/>
      <c r="AK100" s="615"/>
      <c r="AL100" s="615"/>
      <c r="AM100" s="615"/>
      <c r="AN100" s="615"/>
      <c r="AO100" s="615"/>
      <c r="AP100" s="615"/>
      <c r="AQ100" s="615"/>
      <c r="AR100" s="615"/>
      <c r="AS100" s="615"/>
      <c r="AT100" s="615"/>
      <c r="AU100" s="615"/>
      <c r="AV100" s="615"/>
      <c r="AW100" s="615"/>
      <c r="AX100" s="615"/>
      <c r="AY100" s="615"/>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2107"/>
      <c r="CD100" s="2107"/>
      <c r="CE100" s="2107"/>
      <c r="CF100" s="2107"/>
      <c r="CG100" s="2107"/>
      <c r="CH100" s="2107"/>
      <c r="CI100" s="2107"/>
      <c r="CJ100" s="2107"/>
      <c r="CK100" s="2107"/>
      <c r="CL100" s="2107"/>
      <c r="CM100" s="2107"/>
      <c r="CN100" s="2107"/>
      <c r="CO100" s="2107"/>
      <c r="CP100" s="2107"/>
      <c r="CQ100" s="2107"/>
      <c r="CR100" s="2107"/>
      <c r="CS100" s="2107"/>
      <c r="CT100" s="2107"/>
      <c r="CU100" s="2107"/>
      <c r="CV100" s="2107"/>
      <c r="CW100" s="2107"/>
      <c r="CX100" s="2107"/>
      <c r="CY100" s="2107"/>
      <c r="CZ100" s="2107"/>
    </row>
    <row r="101" s="131" customFormat="true" ht="15" customHeight="true" x14ac:dyDescent="0.2">
      <c r="A101" s="817"/>
      <c r="B101" s="844"/>
      <c r="C101" s="929"/>
      <c r="D101" s="930"/>
      <c r="E101" s="930"/>
      <c r="F101" s="930"/>
      <c r="G101" s="931"/>
      <c r="H101" s="932"/>
      <c r="I101" s="930"/>
      <c r="J101" s="930"/>
      <c r="K101" s="930"/>
      <c r="L101" s="933"/>
      <c r="M101" s="929"/>
      <c r="N101" s="930"/>
      <c r="O101" s="930"/>
      <c r="P101" s="930"/>
      <c r="Q101" s="931"/>
      <c r="R101" s="932"/>
      <c r="S101" s="930"/>
      <c r="T101" s="930"/>
      <c r="U101" s="930"/>
      <c r="V101" s="930"/>
      <c r="W101" s="930"/>
      <c r="X101" s="930"/>
      <c r="Y101" s="930"/>
      <c r="Z101" s="930"/>
      <c r="AA101" s="930"/>
      <c r="AB101" s="933"/>
      <c r="AC101" s="615"/>
      <c r="AD101" s="615"/>
      <c r="AE101" s="615"/>
      <c r="AF101" s="615"/>
      <c r="AG101" s="615"/>
      <c r="AH101" s="615"/>
      <c r="AI101" s="615"/>
      <c r="AJ101" s="615"/>
      <c r="AK101" s="615"/>
      <c r="AL101" s="615"/>
      <c r="AM101" s="615"/>
      <c r="AN101" s="615"/>
      <c r="AO101" s="615"/>
      <c r="AP101" s="615"/>
      <c r="AQ101" s="615"/>
      <c r="AR101" s="615"/>
      <c r="AS101" s="615"/>
      <c r="AT101" s="615"/>
      <c r="AU101" s="615"/>
      <c r="AV101" s="615"/>
      <c r="AW101" s="615"/>
      <c r="AX101" s="615"/>
      <c r="AY101" s="615"/>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2107"/>
      <c r="CD101" s="2107"/>
      <c r="CE101" s="2107"/>
      <c r="CF101" s="2107"/>
      <c r="CG101" s="2107"/>
      <c r="CH101" s="2107"/>
      <c r="CI101" s="2107"/>
      <c r="CJ101" s="2107"/>
      <c r="CK101" s="2107"/>
      <c r="CL101" s="2107"/>
      <c r="CM101" s="2107"/>
      <c r="CN101" s="2107"/>
      <c r="CO101" s="2107"/>
      <c r="CP101" s="2107"/>
      <c r="CQ101" s="2107"/>
      <c r="CR101" s="2107"/>
      <c r="CS101" s="2107"/>
      <c r="CT101" s="2107"/>
      <c r="CU101" s="2107"/>
      <c r="CV101" s="2107"/>
      <c r="CW101" s="2107"/>
      <c r="CX101" s="2107"/>
      <c r="CY101" s="2107"/>
      <c r="CZ101" s="2107"/>
    </row>
    <row r="102" s="131" customFormat="true" ht="15" customHeight="true" x14ac:dyDescent="0.2">
      <c r="A102" s="1058"/>
      <c r="B102" s="844"/>
      <c r="C102" s="929"/>
      <c r="D102" s="930"/>
      <c r="E102" s="930"/>
      <c r="F102" s="930"/>
      <c r="G102" s="931"/>
      <c r="H102" s="932"/>
      <c r="I102" s="930"/>
      <c r="J102" s="930"/>
      <c r="K102" s="930"/>
      <c r="L102" s="933"/>
      <c r="M102" s="929"/>
      <c r="N102" s="930"/>
      <c r="O102" s="930"/>
      <c r="P102" s="930"/>
      <c r="Q102" s="931"/>
      <c r="R102" s="932"/>
      <c r="S102" s="930"/>
      <c r="T102" s="930"/>
      <c r="U102" s="930"/>
      <c r="V102" s="930"/>
      <c r="W102" s="930"/>
      <c r="X102" s="930"/>
      <c r="Y102" s="930"/>
      <c r="Z102" s="930"/>
      <c r="AA102" s="930"/>
      <c r="AB102" s="933"/>
      <c r="AC102" s="615"/>
      <c r="AD102" s="615"/>
      <c r="AE102" s="615"/>
      <c r="AF102" s="615"/>
      <c r="AG102" s="615"/>
      <c r="AH102" s="615"/>
      <c r="AI102" s="615"/>
      <c r="AJ102" s="615"/>
      <c r="AK102" s="615"/>
      <c r="AL102" s="615"/>
      <c r="AM102" s="615"/>
      <c r="AN102" s="615"/>
      <c r="AO102" s="615"/>
      <c r="AP102" s="615"/>
      <c r="AQ102" s="615"/>
      <c r="AR102" s="615"/>
      <c r="AS102" s="615"/>
      <c r="AT102" s="615"/>
      <c r="AU102" s="615"/>
      <c r="AV102" s="615"/>
      <c r="AW102" s="615"/>
      <c r="AX102" s="615"/>
      <c r="AY102" s="615"/>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2107"/>
      <c r="CD102" s="2107"/>
      <c r="CE102" s="2107"/>
      <c r="CF102" s="2107"/>
      <c r="CG102" s="2107"/>
      <c r="CH102" s="2107"/>
      <c r="CI102" s="2107"/>
      <c r="CJ102" s="2107"/>
      <c r="CK102" s="2107"/>
      <c r="CL102" s="2107"/>
      <c r="CM102" s="2107"/>
      <c r="CN102" s="2107"/>
      <c r="CO102" s="2107"/>
      <c r="CP102" s="2107"/>
      <c r="CQ102" s="2107"/>
      <c r="CR102" s="2107"/>
      <c r="CS102" s="2107"/>
      <c r="CT102" s="2107"/>
      <c r="CU102" s="2107"/>
      <c r="CV102" s="2107"/>
      <c r="CW102" s="2107"/>
      <c r="CX102" s="2107"/>
      <c r="CY102" s="2107"/>
      <c r="CZ102" s="2107"/>
    </row>
    <row r="103" s="131" customFormat="true" ht="15" customHeight="true" x14ac:dyDescent="0.2">
      <c r="A103" s="1058"/>
      <c r="B103" s="844"/>
      <c r="C103" s="929"/>
      <c r="D103" s="930"/>
      <c r="E103" s="930"/>
      <c r="F103" s="930"/>
      <c r="G103" s="931"/>
      <c r="H103" s="932"/>
      <c r="I103" s="930"/>
      <c r="J103" s="930"/>
      <c r="K103" s="930"/>
      <c r="L103" s="933"/>
      <c r="M103" s="929"/>
      <c r="N103" s="930"/>
      <c r="O103" s="930"/>
      <c r="P103" s="930"/>
      <c r="Q103" s="931"/>
      <c r="R103" s="932"/>
      <c r="S103" s="930"/>
      <c r="T103" s="930"/>
      <c r="U103" s="930"/>
      <c r="V103" s="930"/>
      <c r="W103" s="930"/>
      <c r="X103" s="930"/>
      <c r="Y103" s="930"/>
      <c r="Z103" s="930"/>
      <c r="AA103" s="930"/>
      <c r="AB103" s="933"/>
      <c r="AC103" s="615"/>
      <c r="AD103" s="615"/>
      <c r="AE103" s="615"/>
      <c r="AF103" s="615"/>
      <c r="AG103" s="615"/>
      <c r="AH103" s="615"/>
      <c r="AI103" s="615"/>
      <c r="AJ103" s="615"/>
      <c r="AK103" s="615"/>
      <c r="AL103" s="615"/>
      <c r="AM103" s="615"/>
      <c r="AN103" s="615"/>
      <c r="AO103" s="615"/>
      <c r="AP103" s="615"/>
      <c r="AQ103" s="615"/>
      <c r="AR103" s="615"/>
      <c r="AS103" s="615"/>
      <c r="AT103" s="615"/>
      <c r="AU103" s="615"/>
      <c r="AV103" s="615"/>
      <c r="AW103" s="615"/>
      <c r="AX103" s="615"/>
      <c r="AY103" s="615"/>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2107"/>
      <c r="CD103" s="2107"/>
      <c r="CE103" s="2107"/>
      <c r="CF103" s="2107"/>
      <c r="CG103" s="2107"/>
      <c r="CH103" s="2107"/>
      <c r="CI103" s="2107"/>
      <c r="CJ103" s="2107"/>
      <c r="CK103" s="2107"/>
      <c r="CL103" s="2107"/>
      <c r="CM103" s="2107"/>
      <c r="CN103" s="2107"/>
      <c r="CO103" s="2107"/>
      <c r="CP103" s="2107"/>
      <c r="CQ103" s="2107"/>
      <c r="CR103" s="2107"/>
      <c r="CS103" s="2107"/>
      <c r="CT103" s="2107"/>
      <c r="CU103" s="2107"/>
      <c r="CV103" s="2107"/>
      <c r="CW103" s="2107"/>
      <c r="CX103" s="2107"/>
      <c r="CY103" s="2107"/>
      <c r="CZ103" s="2107"/>
    </row>
    <row r="104" s="131" customFormat="true" ht="15" customHeight="true" x14ac:dyDescent="0.2">
      <c r="A104" s="1058"/>
      <c r="B104" s="844"/>
      <c r="C104" s="929"/>
      <c r="D104" s="930"/>
      <c r="E104" s="930"/>
      <c r="F104" s="930"/>
      <c r="G104" s="931"/>
      <c r="H104" s="932"/>
      <c r="I104" s="930"/>
      <c r="J104" s="930"/>
      <c r="K104" s="930"/>
      <c r="L104" s="933"/>
      <c r="M104" s="929"/>
      <c r="N104" s="930"/>
      <c r="O104" s="930"/>
      <c r="P104" s="930"/>
      <c r="Q104" s="931"/>
      <c r="R104" s="932"/>
      <c r="S104" s="930"/>
      <c r="T104" s="930"/>
      <c r="U104" s="930"/>
      <c r="V104" s="930"/>
      <c r="W104" s="930"/>
      <c r="X104" s="930"/>
      <c r="Y104" s="930"/>
      <c r="Z104" s="930"/>
      <c r="AA104" s="930"/>
      <c r="AB104" s="933"/>
      <c r="AC104" s="615"/>
      <c r="AD104" s="615"/>
      <c r="AE104" s="615"/>
      <c r="AF104" s="615"/>
      <c r="AG104" s="615"/>
      <c r="AH104" s="615"/>
      <c r="AI104" s="615"/>
      <c r="AJ104" s="615"/>
      <c r="AK104" s="615"/>
      <c r="AL104" s="615"/>
      <c r="AM104" s="615"/>
      <c r="AN104" s="615"/>
      <c r="AO104" s="615"/>
      <c r="AP104" s="615"/>
      <c r="AQ104" s="615"/>
      <c r="AR104" s="615"/>
      <c r="AS104" s="615"/>
      <c r="AT104" s="615"/>
      <c r="AU104" s="615"/>
      <c r="AV104" s="615"/>
      <c r="AW104" s="615"/>
      <c r="AX104" s="615"/>
      <c r="AY104" s="615"/>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2107"/>
      <c r="CD104" s="2107"/>
      <c r="CE104" s="2107"/>
      <c r="CF104" s="2107"/>
      <c r="CG104" s="2107"/>
      <c r="CH104" s="2107"/>
      <c r="CI104" s="2107"/>
      <c r="CJ104" s="2107"/>
      <c r="CK104" s="2107"/>
      <c r="CL104" s="2107"/>
      <c r="CM104" s="2107"/>
      <c r="CN104" s="2107"/>
      <c r="CO104" s="2107"/>
      <c r="CP104" s="2107"/>
      <c r="CQ104" s="2107"/>
      <c r="CR104" s="2107"/>
      <c r="CS104" s="2107"/>
      <c r="CT104" s="2107"/>
      <c r="CU104" s="2107"/>
      <c r="CV104" s="2107"/>
      <c r="CW104" s="2107"/>
      <c r="CX104" s="2107"/>
      <c r="CY104" s="2107"/>
      <c r="CZ104" s="2107"/>
    </row>
    <row r="105" s="131" customFormat="true" ht="15" customHeight="true" x14ac:dyDescent="0.2">
      <c r="A105" s="839"/>
      <c r="B105" s="845"/>
      <c r="C105" s="934"/>
      <c r="D105" s="935"/>
      <c r="E105" s="935"/>
      <c r="F105" s="935"/>
      <c r="G105" s="936"/>
      <c r="H105" s="937"/>
      <c r="I105" s="935"/>
      <c r="J105" s="935"/>
      <c r="K105" s="935"/>
      <c r="L105" s="938"/>
      <c r="M105" s="934"/>
      <c r="N105" s="935"/>
      <c r="O105" s="935"/>
      <c r="P105" s="935"/>
      <c r="Q105" s="936"/>
      <c r="R105" s="937"/>
      <c r="S105" s="935"/>
      <c r="T105" s="935"/>
      <c r="U105" s="935"/>
      <c r="V105" s="935"/>
      <c r="W105" s="935"/>
      <c r="X105" s="935"/>
      <c r="Y105" s="935"/>
      <c r="Z105" s="935"/>
      <c r="AA105" s="935"/>
      <c r="AB105" s="938"/>
      <c r="AC105" s="615"/>
      <c r="AD105" s="615"/>
      <c r="AE105" s="615"/>
      <c r="AF105" s="615"/>
      <c r="AG105" s="615"/>
      <c r="AH105" s="615"/>
      <c r="AI105" s="615"/>
      <c r="AJ105" s="615"/>
      <c r="AK105" s="615"/>
      <c r="AL105" s="615"/>
      <c r="AM105" s="615"/>
      <c r="AN105" s="615"/>
      <c r="AO105" s="615"/>
      <c r="AP105" s="615"/>
      <c r="AQ105" s="615"/>
      <c r="AR105" s="615"/>
      <c r="AS105" s="615"/>
      <c r="AT105" s="615"/>
      <c r="AU105" s="615"/>
      <c r="AV105" s="615"/>
      <c r="AW105" s="615"/>
      <c r="AX105" s="615"/>
      <c r="AY105" s="615"/>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2107"/>
      <c r="CD105" s="2107"/>
      <c r="CE105" s="2107"/>
      <c r="CF105" s="2107"/>
      <c r="CG105" s="2107"/>
      <c r="CH105" s="2107"/>
      <c r="CI105" s="2107"/>
      <c r="CJ105" s="2107"/>
      <c r="CK105" s="2107"/>
      <c r="CL105" s="2107"/>
      <c r="CM105" s="2107"/>
      <c r="CN105" s="2107"/>
      <c r="CO105" s="2107"/>
      <c r="CP105" s="2107"/>
      <c r="CQ105" s="2107"/>
      <c r="CR105" s="2107"/>
      <c r="CS105" s="2107"/>
      <c r="CT105" s="2107"/>
      <c r="CU105" s="2107"/>
      <c r="CV105" s="2107"/>
      <c r="CW105" s="2107"/>
      <c r="CX105" s="2107"/>
      <c r="CY105" s="2107"/>
      <c r="CZ105" s="2107"/>
    </row>
    <row r="106" s="131" customFormat="true" ht="250.15" customHeight="true" x14ac:dyDescent="0.2">
      <c r="A106" s="400"/>
      <c r="B106" s="654"/>
      <c r="C106" s="655"/>
      <c r="D106" s="655"/>
      <c r="E106" s="655"/>
      <c r="F106" s="655"/>
      <c r="G106" s="655"/>
      <c r="H106" s="655"/>
      <c r="I106" s="655"/>
      <c r="J106" s="655"/>
      <c r="K106" s="655"/>
      <c r="L106" s="655"/>
      <c r="M106" s="655"/>
      <c r="N106" s="655"/>
      <c r="O106" s="655"/>
      <c r="P106" s="655"/>
      <c r="Q106" s="655"/>
      <c r="R106" s="655"/>
      <c r="S106" s="655"/>
      <c r="T106" s="655"/>
      <c r="U106" s="655"/>
      <c r="V106" s="655"/>
      <c r="W106" s="655"/>
      <c r="X106" s="655"/>
      <c r="Y106" s="655"/>
      <c r="Z106" s="655"/>
      <c r="AA106" s="655"/>
      <c r="AB106" s="655"/>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0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02" t="str">
        <f>A1026</f>
        <v>Haiti</v>
      </c>
      <c r="B108" s="2403"/>
      <c r="C108" s="113"/>
      <c r="D108" s="113"/>
      <c r="E108" s="113"/>
      <c r="F108" s="113"/>
      <c r="G108" s="113"/>
      <c r="H108" s="113"/>
      <c r="I108" s="113"/>
      <c r="J108" s="113"/>
      <c r="K108" s="113"/>
      <c r="L108" s="113"/>
      <c r="M108" s="113"/>
      <c r="N108" s="113"/>
      <c r="O108" s="113"/>
      <c r="P108" s="113"/>
      <c r="Q108" s="113"/>
      <c r="R108" s="113"/>
      <c r="S108" s="113"/>
      <c r="T108" s="113"/>
      <c r="U108" s="113"/>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2017</v>
      </c>
      <c r="B109" s="139"/>
      <c r="C109" s="113"/>
      <c r="D109" s="113"/>
      <c r="E109" s="113"/>
      <c r="F109" s="113"/>
      <c r="G109" s="113"/>
      <c r="H109" s="113"/>
      <c r="I109" s="113"/>
      <c r="J109" s="113"/>
      <c r="K109" s="113"/>
      <c r="L109" s="113"/>
      <c r="M109" s="113"/>
      <c r="N109" s="113"/>
      <c r="O109" s="113"/>
      <c r="P109" s="113"/>
      <c r="Q109" s="113"/>
      <c r="R109" s="113"/>
      <c r="S109" s="113"/>
      <c r="T109" s="113"/>
      <c r="U109" s="113"/>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DHS17</v>
      </c>
      <c r="C115" s="113"/>
      <c r="D115" s="113"/>
      <c r="E115" s="113"/>
      <c r="F115" s="113"/>
      <c r="G115" s="113"/>
      <c r="H115" s="113"/>
      <c r="I115" s="113"/>
      <c r="J115" s="113"/>
      <c r="K115" s="113"/>
      <c r="L115" s="113"/>
      <c r="M115" s="113"/>
      <c r="N115" s="113"/>
      <c r="O115" s="113"/>
      <c r="P115" s="113"/>
      <c r="Q115" s="113"/>
      <c r="R115" s="113"/>
      <c r="S115" s="113"/>
      <c r="T115" s="113"/>
      <c r="U115" s="113"/>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48" t="str">
        <f>B1030</f>
        <v/>
      </c>
      <c r="B116" s="649"/>
      <c r="C116" s="113"/>
      <c r="D116" s="113"/>
      <c r="E116" s="113"/>
      <c r="F116" s="113"/>
      <c r="G116" s="113"/>
      <c r="H116" s="113"/>
      <c r="I116" s="113"/>
      <c r="J116" s="113"/>
      <c r="K116" s="113"/>
      <c r="L116" s="113"/>
      <c r="M116" s="113"/>
      <c r="N116" s="113"/>
      <c r="O116" s="113"/>
      <c r="P116" s="113"/>
      <c r="Q116" s="113"/>
      <c r="R116" s="113"/>
      <c r="S116" s="113"/>
      <c r="T116" s="113"/>
      <c r="U116" s="113"/>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48" t="str">
        <f>B1029</f>
        <v/>
      </c>
      <c r="B117" s="650"/>
      <c r="C117" s="113"/>
      <c r="D117" s="113"/>
      <c r="E117" s="113"/>
      <c r="F117" s="113"/>
      <c r="G117" s="113"/>
      <c r="H117" s="113"/>
      <c r="I117" s="113"/>
      <c r="J117" s="113"/>
      <c r="K117" s="113"/>
      <c r="L117" s="113"/>
      <c r="M117" s="113"/>
      <c r="N117" s="113"/>
      <c r="O117" s="113"/>
      <c r="P117" s="113"/>
      <c r="Q117" s="113"/>
      <c r="R117" s="113"/>
      <c r="S117" s="113"/>
      <c r="T117" s="113"/>
      <c r="U117" s="113"/>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51"/>
      <c r="B118" s="649"/>
      <c r="C118" s="113"/>
      <c r="D118" s="113"/>
      <c r="E118" s="113"/>
      <c r="F118" s="113"/>
      <c r="G118" s="113"/>
      <c r="H118" s="113"/>
      <c r="I118" s="113"/>
      <c r="J118" s="113"/>
      <c r="K118" s="113"/>
      <c r="L118" s="113"/>
      <c r="M118" s="113"/>
      <c r="N118" s="113"/>
      <c r="O118" s="113"/>
      <c r="P118" s="113"/>
      <c r="Q118" s="113"/>
      <c r="R118" s="113"/>
      <c r="S118" s="113"/>
      <c r="T118" s="113"/>
      <c r="U118" s="113"/>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52"/>
      <c r="B119" s="653"/>
      <c r="C119" s="113"/>
      <c r="D119" s="113"/>
      <c r="E119" s="113"/>
      <c r="F119" s="113"/>
      <c r="G119" s="113"/>
      <c r="H119" s="113"/>
      <c r="I119" s="113"/>
      <c r="J119" s="113"/>
      <c r="K119" s="113"/>
      <c r="L119" s="113"/>
      <c r="M119" s="113"/>
      <c r="N119" s="113"/>
      <c r="O119" s="113"/>
      <c r="P119" s="113"/>
      <c r="Q119" s="113"/>
      <c r="R119" s="113"/>
      <c r="S119" s="113"/>
      <c r="T119" s="113"/>
      <c r="U119" s="113"/>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135" customFormat="true" ht="15" customHeight="true" x14ac:dyDescent="0.2">
      <c r="A120" s="116" t="s">
        <v>98</v>
      </c>
      <c r="B120" s="207"/>
      <c r="C120" s="2440" t="s">
        <v>114</v>
      </c>
      <c r="D120" s="2441"/>
      <c r="E120" s="2441"/>
      <c r="F120" s="2441"/>
      <c r="G120" s="2442"/>
      <c r="H120" s="2752" t="s">
        <v>38</v>
      </c>
      <c r="I120" s="2753"/>
      <c r="J120" s="2753"/>
      <c r="K120" s="2753"/>
      <c r="L120" s="2754"/>
      <c r="M120" s="2755" t="s">
        <v>37</v>
      </c>
      <c r="N120" s="2756"/>
      <c r="O120" s="2756"/>
      <c r="P120" s="2756"/>
      <c r="Q120" s="2757"/>
      <c r="R120" s="2225" t="s">
        <v>137</v>
      </c>
      <c r="S120" s="2234"/>
      <c r="T120" s="2234"/>
      <c r="U120" s="2234"/>
      <c r="V120" s="2234"/>
      <c r="W120" s="2234"/>
      <c r="X120" s="2234"/>
      <c r="Y120" s="2234"/>
      <c r="Z120" s="2234"/>
      <c r="AA120" s="2234"/>
      <c r="AB120" s="2235"/>
      <c r="AC120" s="312"/>
      <c r="AD120" s="312"/>
      <c r="AE120" s="312"/>
      <c r="AF120" s="312"/>
      <c r="AG120" s="312"/>
      <c r="AH120" s="312"/>
      <c r="AI120" s="312"/>
      <c r="AJ120" s="312"/>
      <c r="AK120" s="312"/>
      <c r="AL120" s="312"/>
      <c r="AM120" s="312"/>
      <c r="AN120" s="312"/>
      <c r="AO120" s="312"/>
      <c r="AP120" s="312"/>
      <c r="AQ120" s="312"/>
      <c r="AR120" s="312"/>
      <c r="AS120" s="312"/>
      <c r="AT120" s="312"/>
      <c r="AU120" s="312"/>
      <c r="AV120" s="312"/>
      <c r="AW120" s="312"/>
      <c r="AX120" s="312"/>
      <c r="AY120" s="312"/>
      <c r="AZ120" s="646"/>
      <c r="BA120" s="217" t="s">
        <v>128</v>
      </c>
      <c r="BB120" s="116" t="s">
        <v>98</v>
      </c>
      <c r="BC120" s="2483" t="s">
        <v>114</v>
      </c>
      <c r="BD120" s="2484"/>
      <c r="BE120" s="2484"/>
      <c r="BF120" s="2484"/>
      <c r="BG120" s="2485"/>
      <c r="BH120" s="2486" t="s">
        <v>38</v>
      </c>
      <c r="BI120" s="2484"/>
      <c r="BJ120" s="2484"/>
      <c r="BK120" s="2484"/>
      <c r="BL120" s="2485"/>
      <c r="BM120" s="2486" t="s">
        <v>37</v>
      </c>
      <c r="BN120" s="2484"/>
      <c r="BO120" s="2484"/>
      <c r="BP120" s="2484"/>
      <c r="BQ120" s="2506"/>
      <c r="BR120" s="2028" t="s">
        <v>137</v>
      </c>
      <c r="BS120" s="2029"/>
      <c r="BT120" s="2029"/>
      <c r="BU120" s="2029"/>
      <c r="BV120" s="2029"/>
      <c r="BW120" s="2029"/>
      <c r="BX120" s="2029"/>
      <c r="BY120" s="2030"/>
      <c r="BZ120" s="313"/>
      <c r="CA120" s="313"/>
      <c r="CB120" s="313"/>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135" customFormat="true" ht="24" x14ac:dyDescent="0.2">
      <c r="A121" s="187" t="s">
        <v>87</v>
      </c>
      <c r="B121" s="245"/>
      <c r="C121" s="279" t="s">
        <v>0</v>
      </c>
      <c r="D121" s="280" t="s">
        <v>1</v>
      </c>
      <c r="E121" s="280" t="s">
        <v>2</v>
      </c>
      <c r="F121" s="280" t="s">
        <v>3</v>
      </c>
      <c r="G121" s="281" t="s">
        <v>4</v>
      </c>
      <c r="H121" s="1798" t="s">
        <v>0</v>
      </c>
      <c r="I121" s="1764" t="s">
        <v>1</v>
      </c>
      <c r="J121" s="1764" t="s">
        <v>2</v>
      </c>
      <c r="K121" s="1764" t="s">
        <v>3</v>
      </c>
      <c r="L121" s="1765" t="s">
        <v>4</v>
      </c>
      <c r="M121" s="1788" t="s">
        <v>0</v>
      </c>
      <c r="N121" s="1764" t="s">
        <v>1</v>
      </c>
      <c r="O121" s="1764" t="s">
        <v>2</v>
      </c>
      <c r="P121" s="1764" t="s">
        <v>3</v>
      </c>
      <c r="Q121" s="1810" t="s">
        <v>4</v>
      </c>
      <c r="R121" s="1798" t="s">
        <v>380</v>
      </c>
      <c r="S121" s="1764" t="s">
        <v>332</v>
      </c>
      <c r="T121" s="1764" t="s">
        <v>334</v>
      </c>
      <c r="U121" s="1764" t="s">
        <v>335</v>
      </c>
      <c r="V121" s="1764" t="s">
        <v>336</v>
      </c>
      <c r="W121" s="1764" t="s">
        <v>337</v>
      </c>
      <c r="X121" s="1764" t="s">
        <v>338</v>
      </c>
      <c r="Y121" s="1764" t="s">
        <v>339</v>
      </c>
      <c r="Z121" s="1764" t="s">
        <v>381</v>
      </c>
      <c r="AA121" s="1764" t="s">
        <v>340</v>
      </c>
      <c r="AB121" s="1766" t="s">
        <v>341</v>
      </c>
      <c r="AC121" s="312"/>
      <c r="AD121" s="312"/>
      <c r="AE121" s="312"/>
      <c r="AF121" s="312"/>
      <c r="AG121" s="312"/>
      <c r="AH121" s="312"/>
      <c r="AI121" s="312"/>
      <c r="AJ121" s="312"/>
      <c r="AK121" s="312"/>
      <c r="AL121" s="312"/>
      <c r="AM121" s="312"/>
      <c r="AN121" s="312"/>
      <c r="AO121" s="312"/>
      <c r="AP121" s="312"/>
      <c r="AQ121" s="312"/>
      <c r="AR121" s="312"/>
      <c r="AS121" s="312"/>
      <c r="AT121" s="312"/>
      <c r="AU121" s="312"/>
      <c r="AV121" s="312"/>
      <c r="AW121" s="312"/>
      <c r="AX121" s="312"/>
      <c r="AY121" s="312"/>
      <c r="AZ121" s="64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380</v>
      </c>
      <c r="BS121" s="172" t="s">
        <v>332</v>
      </c>
      <c r="BT121" s="172" t="s">
        <v>334</v>
      </c>
      <c r="BU121" s="172" t="s">
        <v>335</v>
      </c>
      <c r="BV121" s="172" t="s">
        <v>336</v>
      </c>
      <c r="BW121" s="172" t="s">
        <v>337</v>
      </c>
      <c r="BX121" s="172" t="s">
        <v>338</v>
      </c>
      <c r="BY121" s="173" t="s">
        <v>339</v>
      </c>
      <c r="BZ121" s="173" t="s">
        <v>381</v>
      </c>
      <c r="CA121" s="173" t="s">
        <v>340</v>
      </c>
      <c r="CB121" s="173" t="s">
        <v>341</v>
      </c>
      <c r="CC121" s="2108"/>
      <c r="CD121" s="2108"/>
      <c r="CE121" s="2108"/>
      <c r="CF121" s="2108"/>
      <c r="CG121" s="2108"/>
      <c r="CH121" s="2108"/>
      <c r="CI121" s="2108"/>
      <c r="CJ121" s="2108"/>
      <c r="CK121" s="2108"/>
      <c r="CL121" s="2108"/>
      <c r="CM121" s="2108"/>
      <c r="CN121" s="2108"/>
      <c r="CO121" s="2108"/>
      <c r="CP121" s="2108"/>
      <c r="CQ121" s="2108"/>
      <c r="CR121" s="2108"/>
      <c r="CS121" s="2108"/>
      <c r="CT121" s="2108"/>
      <c r="CU121" s="2108"/>
      <c r="CV121" s="2108"/>
      <c r="CW121" s="2108"/>
      <c r="CX121" s="2108"/>
      <c r="CY121" s="2108"/>
      <c r="CZ121" s="2108"/>
    </row>
    <row r="122" s="135" customFormat="true" ht="15" customHeight="true" x14ac:dyDescent="0.2">
      <c r="A122" s="2758" t="s">
        <v>18</v>
      </c>
      <c r="B122" s="1986" t="s">
        <v>14</v>
      </c>
      <c r="C122" s="1882">
        <v>16.751619393757462</v>
      </c>
      <c r="D122" s="1883">
        <v>32.897625397221255</v>
      </c>
      <c r="E122" s="1883">
        <v>53.122080177471673</v>
      </c>
      <c r="F122" s="1883">
        <v>78.751929078931639</v>
      </c>
      <c r="G122" s="1884">
        <v>93.248130304335149</v>
      </c>
      <c r="H122" s="1885">
        <v>47.247440922603218</v>
      </c>
      <c r="I122" s="1883">
        <v>78.024350903474655</v>
      </c>
      <c r="J122" s="1883">
        <v>84.256334988432201</v>
      </c>
      <c r="K122" s="1883">
        <v>91.003600716928517</v>
      </c>
      <c r="L122" s="1886">
        <v>96.981138803928758</v>
      </c>
      <c r="M122" s="1887">
        <v>14.385015626310285</v>
      </c>
      <c r="N122" s="1883">
        <v>22.180537271393749</v>
      </c>
      <c r="O122" s="1883">
        <v>33.111471728676477</v>
      </c>
      <c r="P122" s="1883">
        <v>50.232439680241434</v>
      </c>
      <c r="Q122" s="1884">
        <v>75.327109977522937</v>
      </c>
      <c r="R122" s="1885">
        <v>85.089397494744105</v>
      </c>
      <c r="S122" s="1883">
        <v>43.87673230104766</v>
      </c>
      <c r="T122" s="1883">
        <v>39.625435929299016</v>
      </c>
      <c r="U122" s="1883">
        <v>31.409254274751369</v>
      </c>
      <c r="V122" s="1883">
        <v>45.092953643526783</v>
      </c>
      <c r="W122" s="1883">
        <v>50.366543477151012</v>
      </c>
      <c r="X122" s="1883">
        <v>49.452697558554512</v>
      </c>
      <c r="Y122" s="1883">
        <v>46.335149392382704</v>
      </c>
      <c r="Z122" s="1883">
        <v>54.39254255104354</v>
      </c>
      <c r="AA122" s="1883">
        <v>45.906795272127269</v>
      </c>
      <c r="AB122" s="2249">
        <v>53.180450066373965</v>
      </c>
      <c r="AC122" s="312"/>
      <c r="AD122" s="312"/>
      <c r="AE122" s="312"/>
      <c r="AF122" s="312"/>
      <c r="AG122" s="312"/>
      <c r="AH122" s="312"/>
      <c r="AI122" s="312"/>
      <c r="AJ122" s="312"/>
      <c r="AK122" s="312"/>
      <c r="AL122" s="312"/>
      <c r="AM122" s="312"/>
      <c r="AN122" s="312"/>
      <c r="AO122" s="312"/>
      <c r="AP122" s="312"/>
      <c r="AQ122" s="312"/>
      <c r="AR122" s="312"/>
      <c r="AS122" s="312"/>
      <c r="AT122" s="312"/>
      <c r="AU122" s="312"/>
      <c r="AV122" s="312"/>
      <c r="AW122" s="312"/>
      <c r="AX122" s="312"/>
      <c r="AY122" s="312"/>
      <c r="AZ122" s="646"/>
      <c r="BA122" s="2507" t="s">
        <v>18</v>
      </c>
      <c r="BB122" s="155" t="s">
        <v>14</v>
      </c>
      <c r="BC122" s="368">
        <v>1962.4160980000024</v>
      </c>
      <c r="BD122" s="372">
        <v>3859.0511819999997</v>
      </c>
      <c r="BE122" s="372">
        <v>6220.2425319999893</v>
      </c>
      <c r="BF122" s="372">
        <v>9235.1504910000222</v>
      </c>
      <c r="BG122" s="376">
        <v>10921.625057000008</v>
      </c>
      <c r="BH122" s="380">
        <v>2175.7347930000001</v>
      </c>
      <c r="BI122" s="372">
        <v>3595.2975830000014</v>
      </c>
      <c r="BJ122" s="372">
        <v>3886.1126580000027</v>
      </c>
      <c r="BK122" s="372">
        <v>4186.9794800000018</v>
      </c>
      <c r="BL122" s="376">
        <v>4470.3847590000069</v>
      </c>
      <c r="BM122" s="380">
        <v>1022.9576090000005</v>
      </c>
      <c r="BN122" s="372">
        <v>1576.5096560000006</v>
      </c>
      <c r="BO122" s="372">
        <v>2355.7949250000011</v>
      </c>
      <c r="BP122" s="372">
        <v>3575.7630159999999</v>
      </c>
      <c r="BQ122" s="376">
        <v>5352.9508809999979</v>
      </c>
      <c r="BR122" s="380">
        <v>10270.557055000038</v>
      </c>
      <c r="BS122" s="372">
        <v>3835.5268889999988</v>
      </c>
      <c r="BT122" s="372">
        <v>1741.1997479999975</v>
      </c>
      <c r="BU122" s="372">
        <v>829.47054900000057</v>
      </c>
      <c r="BV122" s="372">
        <v>859.02204799999856</v>
      </c>
      <c r="BW122" s="372">
        <v>3187.5713409999971</v>
      </c>
      <c r="BX122" s="372">
        <v>1054.6147769999995</v>
      </c>
      <c r="BY122" s="384">
        <v>1425.9807920000001</v>
      </c>
      <c r="BZ122" s="384">
        <v>5127.5189259999925</v>
      </c>
      <c r="CA122" s="384">
        <v>2029.8691730000007</v>
      </c>
      <c r="CB122" s="384">
        <v>1837.1540620000026</v>
      </c>
      <c r="CC122" s="2171"/>
      <c r="CD122" s="2171"/>
      <c r="CE122" s="2171"/>
      <c r="CF122" s="2171"/>
      <c r="CG122" s="2171"/>
      <c r="CH122" s="2171"/>
      <c r="CI122" s="2171"/>
      <c r="CJ122" s="2171"/>
      <c r="CK122" s="2171"/>
      <c r="CL122" s="2171"/>
      <c r="CM122" s="2171"/>
      <c r="CN122" s="2171"/>
      <c r="CO122" s="2171"/>
      <c r="CP122" s="2171"/>
      <c r="CQ122" s="2171"/>
      <c r="CR122" s="2171"/>
      <c r="CS122" s="2171"/>
      <c r="CT122" s="2171"/>
      <c r="CU122" s="2171"/>
      <c r="CV122" s="2171"/>
      <c r="CW122" s="2171"/>
      <c r="CX122" s="2171"/>
      <c r="CY122" s="2171"/>
      <c r="CZ122" s="2109"/>
    </row>
    <row r="123" s="135" customFormat="true" ht="15" customHeight="true" x14ac:dyDescent="0.2">
      <c r="A123" s="2746"/>
      <c r="B123" s="1987" t="s">
        <v>51</v>
      </c>
      <c r="C123" s="1888">
        <v>83.248380606243074</v>
      </c>
      <c r="D123" s="1889">
        <v>67.102374602778639</v>
      </c>
      <c r="E123" s="1889">
        <v>46.877919822528028</v>
      </c>
      <c r="F123" s="1889">
        <v>21.24807092106845</v>
      </c>
      <c r="G123" s="1890">
        <v>6.7518696956649364</v>
      </c>
      <c r="H123" s="1891">
        <v>52.752559077397166</v>
      </c>
      <c r="I123" s="1889">
        <v>21.975649096525416</v>
      </c>
      <c r="J123" s="1889">
        <v>15.743665011567742</v>
      </c>
      <c r="K123" s="1889">
        <v>8.9963992830713693</v>
      </c>
      <c r="L123" s="1892">
        <v>3.0188611960712839</v>
      </c>
      <c r="M123" s="1893">
        <v>85.614984373689907</v>
      </c>
      <c r="N123" s="1889">
        <v>77.819462728606638</v>
      </c>
      <c r="O123" s="1889">
        <v>66.88852827132375</v>
      </c>
      <c r="P123" s="1889">
        <v>49.767560319758744</v>
      </c>
      <c r="Q123" s="1890">
        <v>24.672890022477315</v>
      </c>
      <c r="R123" s="1891">
        <v>14.910602505255868</v>
      </c>
      <c r="S123" s="1889">
        <v>56.123267698952581</v>
      </c>
      <c r="T123" s="1889">
        <v>60.374564070700877</v>
      </c>
      <c r="U123" s="1889">
        <v>68.590745725248709</v>
      </c>
      <c r="V123" s="1889">
        <v>54.907046356473074</v>
      </c>
      <c r="W123" s="1889">
        <v>49.633456522848732</v>
      </c>
      <c r="X123" s="1889">
        <v>50.547302441445211</v>
      </c>
      <c r="Y123" s="1889">
        <v>53.66485060761724</v>
      </c>
      <c r="Z123" s="1889">
        <v>45.607457448956886</v>
      </c>
      <c r="AA123" s="1889">
        <v>54.093204727872624</v>
      </c>
      <c r="AB123" s="2250">
        <v>46.819549933626185</v>
      </c>
      <c r="AC123" s="312"/>
      <c r="AD123" s="312"/>
      <c r="AE123" s="312"/>
      <c r="AF123" s="312"/>
      <c r="AG123" s="312"/>
      <c r="AH123" s="312"/>
      <c r="AI123" s="312"/>
      <c r="AJ123" s="312"/>
      <c r="AK123" s="312"/>
      <c r="AL123" s="312"/>
      <c r="AM123" s="312"/>
      <c r="AN123" s="312"/>
      <c r="AO123" s="312"/>
      <c r="AP123" s="312"/>
      <c r="AQ123" s="312"/>
      <c r="AR123" s="312"/>
      <c r="AS123" s="312"/>
      <c r="AT123" s="312"/>
      <c r="AU123" s="312"/>
      <c r="AV123" s="312"/>
      <c r="AW123" s="312"/>
      <c r="AX123" s="312"/>
      <c r="AY123" s="312"/>
      <c r="AZ123" s="646"/>
      <c r="BA123" s="2508"/>
      <c r="BB123" s="156" t="s">
        <v>51</v>
      </c>
      <c r="BC123" s="369">
        <v>9752.3683169999767</v>
      </c>
      <c r="BD123" s="373">
        <v>7871.4343329999856</v>
      </c>
      <c r="BE123" s="373">
        <v>5489.0928539999886</v>
      </c>
      <c r="BF123" s="373">
        <v>2491.7374710000013</v>
      </c>
      <c r="BG123" s="377">
        <v>790.80823400000031</v>
      </c>
      <c r="BH123" s="381">
        <v>2429.2443349999994</v>
      </c>
      <c r="BI123" s="373">
        <v>1012.6197420000002</v>
      </c>
      <c r="BJ123" s="373">
        <v>726.13716100000045</v>
      </c>
      <c r="BK123" s="373">
        <v>413.91482200000007</v>
      </c>
      <c r="BL123" s="377">
        <v>139.15562600000001</v>
      </c>
      <c r="BM123" s="381">
        <v>6088.3145340000146</v>
      </c>
      <c r="BN123" s="373">
        <v>5531.116443000009</v>
      </c>
      <c r="BO123" s="373">
        <v>4758.9444749999984</v>
      </c>
      <c r="BP123" s="373">
        <v>3542.6708859999994</v>
      </c>
      <c r="BQ123" s="377">
        <v>1753.3231850000025</v>
      </c>
      <c r="BR123" s="381">
        <v>1799.7564710000001</v>
      </c>
      <c r="BS123" s="373">
        <v>4906.0695969999988</v>
      </c>
      <c r="BT123" s="373">
        <v>2652.9468579999989</v>
      </c>
      <c r="BU123" s="373">
        <v>1811.3770870000021</v>
      </c>
      <c r="BV123" s="373">
        <v>1045.9807929999995</v>
      </c>
      <c r="BW123" s="373">
        <v>3141.1761189999993</v>
      </c>
      <c r="BX123" s="373">
        <v>1077.9580229999985</v>
      </c>
      <c r="BY123" s="385">
        <v>1651.5549679999976</v>
      </c>
      <c r="BZ123" s="385">
        <v>4299.3596229999948</v>
      </c>
      <c r="CA123" s="385">
        <v>2391.8491389999926</v>
      </c>
      <c r="CB123" s="385">
        <v>1617.4125310000052</v>
      </c>
      <c r="CC123" s="2172"/>
      <c r="CD123" s="2172"/>
      <c r="CE123" s="2172"/>
      <c r="CF123" s="2172"/>
      <c r="CG123" s="2172"/>
      <c r="CH123" s="2172"/>
      <c r="CI123" s="2172"/>
      <c r="CJ123" s="2172"/>
      <c r="CK123" s="2172"/>
      <c r="CL123" s="2172"/>
      <c r="CM123" s="2172"/>
      <c r="CN123" s="2172"/>
      <c r="CO123" s="2172"/>
      <c r="CP123" s="2172"/>
      <c r="CQ123" s="2172"/>
      <c r="CR123" s="2172"/>
      <c r="CS123" s="2172"/>
      <c r="CT123" s="2172"/>
      <c r="CU123" s="2172"/>
      <c r="CV123" s="2172"/>
      <c r="CW123" s="2172"/>
      <c r="CX123" s="2172"/>
      <c r="CY123" s="2172"/>
      <c r="CZ123" s="2110"/>
    </row>
    <row r="124" s="135" customFormat="true" ht="15" customHeight="true" x14ac:dyDescent="0.2">
      <c r="A124" s="2746" t="s">
        <v>50</v>
      </c>
      <c r="B124" s="1987" t="s">
        <v>15</v>
      </c>
      <c r="C124" s="1417">
        <f>C122*C129/100</f>
        <v>9.7852154541762335</v>
      </c>
      <c r="D124" s="1418">
        <f>D122*D129/100</f>
        <v>20.217557209949803</v>
      </c>
      <c r="E124" s="1418">
        <f t="shared" ref="E124:AB124" si="3">E122*E129/100</f>
        <v>28.968091152769681</v>
      </c>
      <c r="F124" s="1418">
        <f t="shared" si="3"/>
        <v>39.723970733711305</v>
      </c>
      <c r="G124" s="1419">
        <f t="shared" si="3"/>
        <v>68.143441475418456</v>
      </c>
      <c r="H124" s="1420">
        <f t="shared" si="3"/>
        <v>19.489645578259054</v>
      </c>
      <c r="I124" s="1418">
        <f t="shared" si="3"/>
        <v>33.710362587722877</v>
      </c>
      <c r="J124" s="1418">
        <f t="shared" si="3"/>
        <v>43.656810299069292</v>
      </c>
      <c r="K124" s="1418">
        <f t="shared" si="3"/>
        <v>54.824197067589857</v>
      </c>
      <c r="L124" s="1421">
        <f t="shared" si="3"/>
        <v>83.062411763640426</v>
      </c>
      <c r="M124" s="1417">
        <f t="shared" si="3"/>
        <v>8.8355758627306962</v>
      </c>
      <c r="N124" s="1418">
        <f t="shared" si="3"/>
        <v>12.983693221142271</v>
      </c>
      <c r="O124" s="1418">
        <f t="shared" si="3"/>
        <v>21.939183141409288</v>
      </c>
      <c r="P124" s="1418">
        <f t="shared" si="3"/>
        <v>30.507567224721296</v>
      </c>
      <c r="Q124" s="1419">
        <f t="shared" si="3"/>
        <v>48.551681133543418</v>
      </c>
      <c r="R124" s="1420">
        <f t="shared" si="3"/>
        <v>49.178183484742618</v>
      </c>
      <c r="S124" s="1418">
        <f t="shared" si="3"/>
        <v>26.110235134456698</v>
      </c>
      <c r="T124" s="1418">
        <f t="shared" si="3"/>
        <v>25.004314205168779</v>
      </c>
      <c r="U124" s="1418">
        <f t="shared" si="3"/>
        <v>20.70504240934558</v>
      </c>
      <c r="V124" s="1418">
        <f t="shared" si="3"/>
        <v>30.241853639314289</v>
      </c>
      <c r="W124" s="1418">
        <f t="shared" si="3"/>
        <v>32.668531934121361</v>
      </c>
      <c r="X124" s="1418">
        <f t="shared" si="3"/>
        <v>30.747209802169436</v>
      </c>
      <c r="Y124" s="1418">
        <f t="shared" si="3"/>
        <v>25.095969672826826</v>
      </c>
      <c r="Z124" s="1418">
        <f t="shared" si="3"/>
        <v>31.839883641212442</v>
      </c>
      <c r="AA124" s="1418">
        <f t="shared" si="3"/>
        <v>30.785035295120366</v>
      </c>
      <c r="AB124" s="1421">
        <f t="shared" si="3"/>
        <v>36.219394975200565</v>
      </c>
      <c r="AC124" s="312"/>
      <c r="AD124" s="312"/>
      <c r="AE124" s="312"/>
      <c r="AF124" s="312"/>
      <c r="AG124" s="312"/>
      <c r="AH124" s="312"/>
      <c r="AI124" s="312"/>
      <c r="AJ124" s="312"/>
      <c r="AK124" s="312"/>
      <c r="AL124" s="312"/>
      <c r="AM124" s="312"/>
      <c r="AN124" s="312"/>
      <c r="AO124" s="312"/>
      <c r="AP124" s="312"/>
      <c r="AQ124" s="312"/>
      <c r="AR124" s="312"/>
      <c r="AS124" s="312"/>
      <c r="AT124" s="312"/>
      <c r="AU124" s="312"/>
      <c r="AV124" s="312"/>
      <c r="AW124" s="312"/>
      <c r="AX124" s="312"/>
      <c r="AY124" s="312"/>
      <c r="AZ124" s="646"/>
      <c r="BA124" s="2508" t="s">
        <v>50</v>
      </c>
      <c r="BB124" s="156" t="s">
        <v>15</v>
      </c>
      <c r="BC124" s="369">
        <v>1146.3168950000004</v>
      </c>
      <c r="BD124" s="373">
        <v>2371.6176199999991</v>
      </c>
      <c r="BE124" s="373">
        <v>3391.9709479999992</v>
      </c>
      <c r="BF124" s="373">
        <v>4658.3855419999991</v>
      </c>
      <c r="BG124" s="377">
        <v>7981.2551250000115</v>
      </c>
      <c r="BH124" s="381">
        <v>897.49411100000077</v>
      </c>
      <c r="BI124" s="373">
        <v>1553.3456380000002</v>
      </c>
      <c r="BJ124" s="373">
        <v>2013.5611539999991</v>
      </c>
      <c r="BK124" s="373">
        <v>2522.4033589999967</v>
      </c>
      <c r="BL124" s="377">
        <v>3828.795415000001</v>
      </c>
      <c r="BM124" s="381">
        <v>628.32184500000005</v>
      </c>
      <c r="BN124" s="373">
        <v>922.83236799999952</v>
      </c>
      <c r="BO124" s="373">
        <v>1560.915707000001</v>
      </c>
      <c r="BP124" s="373">
        <v>2171.6610079999973</v>
      </c>
      <c r="BQ124" s="377">
        <v>3450.2155250000014</v>
      </c>
      <c r="BR124" s="381">
        <v>5935.9609330000067</v>
      </c>
      <c r="BS124" s="373">
        <v>2282.451396999998</v>
      </c>
      <c r="BT124" s="373">
        <v>1098.726224</v>
      </c>
      <c r="BU124" s="373">
        <v>546.78862300000026</v>
      </c>
      <c r="BV124" s="373">
        <v>576.10817099999929</v>
      </c>
      <c r="BW124" s="373">
        <v>2067.5088849999988</v>
      </c>
      <c r="BX124" s="373">
        <v>655.70663300000047</v>
      </c>
      <c r="BY124" s="385">
        <v>772.33744100000047</v>
      </c>
      <c r="BZ124" s="385">
        <v>3001.5071609999995</v>
      </c>
      <c r="CA124" s="385">
        <v>1361.2275429999997</v>
      </c>
      <c r="CB124" s="385">
        <v>1251.2231190000002</v>
      </c>
      <c r="CC124" s="2172"/>
      <c r="CD124" s="2172"/>
      <c r="CE124" s="2172"/>
      <c r="CF124" s="2172"/>
      <c r="CG124" s="2172"/>
      <c r="CH124" s="2172"/>
      <c r="CI124" s="2172"/>
      <c r="CJ124" s="2172"/>
      <c r="CK124" s="2172"/>
      <c r="CL124" s="2172"/>
      <c r="CM124" s="2172"/>
      <c r="CN124" s="2172"/>
      <c r="CO124" s="2172"/>
      <c r="CP124" s="2172"/>
      <c r="CQ124" s="2172"/>
      <c r="CR124" s="2172"/>
      <c r="CS124" s="2172"/>
      <c r="CT124" s="2172"/>
      <c r="CU124" s="2172"/>
      <c r="CV124" s="2172"/>
      <c r="CW124" s="2172"/>
      <c r="CX124" s="2172"/>
      <c r="CY124" s="2172"/>
      <c r="CZ124" s="2110"/>
    </row>
    <row r="125" s="135" customFormat="true" ht="15" customHeight="true" x14ac:dyDescent="0.2">
      <c r="A125" s="2746"/>
      <c r="B125" s="1987" t="s">
        <v>16</v>
      </c>
      <c r="C125" s="1417">
        <f>C122*C128/100</f>
        <v>6.9664039395812178</v>
      </c>
      <c r="D125" s="1418">
        <f>D122*D128/100</f>
        <v>12.680068187271452</v>
      </c>
      <c r="E125" s="1418">
        <f t="shared" ref="E125:AB125" si="4">E122*E128/100</f>
        <v>24.153989024702099</v>
      </c>
      <c r="F125" s="1418">
        <f t="shared" si="4"/>
        <v>39.027958345220206</v>
      </c>
      <c r="G125" s="1419">
        <f t="shared" si="4"/>
        <v>25.104688828916718</v>
      </c>
      <c r="H125" s="1420">
        <f t="shared" si="4"/>
        <v>27.757795344344164</v>
      </c>
      <c r="I125" s="1418">
        <f t="shared" si="4"/>
        <v>44.313988315751715</v>
      </c>
      <c r="J125" s="1418">
        <f t="shared" si="4"/>
        <v>40.599524689362809</v>
      </c>
      <c r="K125" s="1418">
        <f t="shared" si="4"/>
        <v>36.179403649338539</v>
      </c>
      <c r="L125" s="1421">
        <f t="shared" si="4"/>
        <v>13.918727040288184</v>
      </c>
      <c r="M125" s="1417">
        <f t="shared" si="4"/>
        <v>5.5494397635795822</v>
      </c>
      <c r="N125" s="1418">
        <f t="shared" si="4"/>
        <v>9.1968440502514657</v>
      </c>
      <c r="O125" s="1418">
        <f t="shared" si="4"/>
        <v>11.172288587267181</v>
      </c>
      <c r="P125" s="1418">
        <f t="shared" si="4"/>
        <v>19.724872455520121</v>
      </c>
      <c r="Q125" s="1419">
        <f t="shared" si="4"/>
        <v>26.775428843979611</v>
      </c>
      <c r="R125" s="1420">
        <f t="shared" si="4"/>
        <v>35.911214010001274</v>
      </c>
      <c r="S125" s="1418">
        <f t="shared" si="4"/>
        <v>17.766497166590952</v>
      </c>
      <c r="T125" s="1418">
        <f t="shared" si="4"/>
        <v>14.621121724130301</v>
      </c>
      <c r="U125" s="1418">
        <f t="shared" si="4"/>
        <v>10.704211865405771</v>
      </c>
      <c r="V125" s="1418">
        <f t="shared" si="4"/>
        <v>14.851100004212533</v>
      </c>
      <c r="W125" s="1418">
        <f t="shared" si="4"/>
        <v>17.698011543029676</v>
      </c>
      <c r="X125" s="1418">
        <f t="shared" si="4"/>
        <v>18.705487756385121</v>
      </c>
      <c r="Y125" s="1418">
        <f t="shared" si="4"/>
        <v>21.239179719555864</v>
      </c>
      <c r="Z125" s="1418">
        <f t="shared" si="4"/>
        <v>22.552658909831166</v>
      </c>
      <c r="AA125" s="1418">
        <f t="shared" si="4"/>
        <v>15.121759977006874</v>
      </c>
      <c r="AB125" s="1421">
        <f t="shared" si="4"/>
        <v>16.961055091173346</v>
      </c>
      <c r="AC125" s="312"/>
      <c r="AD125" s="312"/>
      <c r="AE125" s="312"/>
      <c r="AF125" s="312"/>
      <c r="AG125" s="312"/>
      <c r="AH125" s="312"/>
      <c r="AI125" s="312"/>
      <c r="AJ125" s="312"/>
      <c r="AK125" s="312"/>
      <c r="AL125" s="312"/>
      <c r="AM125" s="312"/>
      <c r="AN125" s="312"/>
      <c r="AO125" s="312"/>
      <c r="AP125" s="312"/>
      <c r="AQ125" s="312"/>
      <c r="AR125" s="312"/>
      <c r="AS125" s="312"/>
      <c r="AT125" s="312"/>
      <c r="AU125" s="312"/>
      <c r="AV125" s="312"/>
      <c r="AW125" s="312"/>
      <c r="AX125" s="312"/>
      <c r="AY125" s="312"/>
      <c r="AZ125" s="646"/>
      <c r="BA125" s="2508"/>
      <c r="BB125" s="156" t="s">
        <v>16</v>
      </c>
      <c r="BC125" s="369">
        <v>816.09920300000067</v>
      </c>
      <c r="BD125" s="373">
        <v>1487.4335620000002</v>
      </c>
      <c r="BE125" s="373">
        <v>2828.2715840000023</v>
      </c>
      <c r="BF125" s="373">
        <v>4576.7649490000076</v>
      </c>
      <c r="BG125" s="377">
        <v>2940.3699319999996</v>
      </c>
      <c r="BH125" s="381">
        <v>1278.2406819999992</v>
      </c>
      <c r="BI125" s="373">
        <v>2041.951944999998</v>
      </c>
      <c r="BJ125" s="373">
        <v>1872.5515039999984</v>
      </c>
      <c r="BK125" s="373">
        <v>1664.5761209999998</v>
      </c>
      <c r="BL125" s="377">
        <v>641.58934399999976</v>
      </c>
      <c r="BM125" s="381">
        <v>394.63576399999999</v>
      </c>
      <c r="BN125" s="373">
        <v>653.67728800000032</v>
      </c>
      <c r="BO125" s="373">
        <v>794.8792179999997</v>
      </c>
      <c r="BP125" s="373">
        <v>1404.1020080000014</v>
      </c>
      <c r="BQ125" s="377">
        <v>1902.7353560000022</v>
      </c>
      <c r="BR125" s="381">
        <v>4334.5961220000054</v>
      </c>
      <c r="BS125" s="373">
        <v>1553.0754919999999</v>
      </c>
      <c r="BT125" s="373">
        <v>642.47352400000034</v>
      </c>
      <c r="BU125" s="373">
        <v>282.68192599999986</v>
      </c>
      <c r="BV125" s="373">
        <v>282.91387699999996</v>
      </c>
      <c r="BW125" s="373">
        <v>1120.0624559999997</v>
      </c>
      <c r="BX125" s="373">
        <v>398.90814400000005</v>
      </c>
      <c r="BY125" s="385">
        <v>653.64335099999937</v>
      </c>
      <c r="BZ125" s="385">
        <v>2126.0117649999997</v>
      </c>
      <c r="CA125" s="385">
        <v>668.64162999999974</v>
      </c>
      <c r="CB125" s="385">
        <v>585.93094300000052</v>
      </c>
      <c r="CC125" s="2172"/>
      <c r="CD125" s="2172"/>
      <c r="CE125" s="2172"/>
      <c r="CF125" s="2172"/>
      <c r="CG125" s="2172"/>
      <c r="CH125" s="2172"/>
      <c r="CI125" s="2172"/>
      <c r="CJ125" s="2172"/>
      <c r="CK125" s="2172"/>
      <c r="CL125" s="2172"/>
      <c r="CM125" s="2172"/>
      <c r="CN125" s="2172"/>
      <c r="CO125" s="2172"/>
      <c r="CP125" s="2172"/>
      <c r="CQ125" s="2172"/>
      <c r="CR125" s="2172"/>
      <c r="CS125" s="2172"/>
      <c r="CT125" s="2172"/>
      <c r="CU125" s="2172"/>
      <c r="CV125" s="2172"/>
      <c r="CW125" s="2172"/>
      <c r="CX125" s="2172"/>
      <c r="CY125" s="2172"/>
      <c r="CZ125" s="2110"/>
    </row>
    <row r="126" s="135" customFormat="true" ht="15" customHeight="true" x14ac:dyDescent="0.2">
      <c r="A126" s="2746"/>
      <c r="B126" s="1987" t="s">
        <v>22</v>
      </c>
      <c r="C126" s="1417">
        <f>100-C124-C125-C127</f>
        <v>26.302053361345912</v>
      </c>
      <c r="D126" s="1418">
        <f>100-D124-D125-D127</f>
        <v>29.878924316629117</v>
      </c>
      <c r="E126" s="1418">
        <f t="shared" ref="E126:AB126" si="5">100-E124-E125-E127</f>
        <v>22.852575170059339</v>
      </c>
      <c r="F126" s="1418">
        <f t="shared" si="5"/>
        <v>13.968567255934047</v>
      </c>
      <c r="G126" s="1419">
        <f t="shared" si="5"/>
        <v>5.5814247966928932</v>
      </c>
      <c r="H126" s="1420">
        <f t="shared" si="5"/>
        <v>20.21559438433971</v>
      </c>
      <c r="I126" s="1418">
        <f t="shared" si="5"/>
        <v>13.709753917948181</v>
      </c>
      <c r="J126" s="1418">
        <f t="shared" si="5"/>
        <v>12.093591802036059</v>
      </c>
      <c r="K126" s="1418">
        <f t="shared" si="5"/>
        <v>7.2994124610518032</v>
      </c>
      <c r="L126" s="1421">
        <f t="shared" si="5"/>
        <v>3.0188611960713896</v>
      </c>
      <c r="M126" s="1417">
        <f t="shared" si="5"/>
        <v>25.843903018239452</v>
      </c>
      <c r="N126" s="1418">
        <f t="shared" si="5"/>
        <v>28.620597027271685</v>
      </c>
      <c r="O126" s="1418">
        <f t="shared" si="5"/>
        <v>30.761553093567755</v>
      </c>
      <c r="P126" s="1418">
        <f t="shared" si="5"/>
        <v>25.693702016199314</v>
      </c>
      <c r="Q126" s="1419">
        <f t="shared" si="5"/>
        <v>15.039497225605325</v>
      </c>
      <c r="R126" s="1420">
        <f t="shared" si="5"/>
        <v>7.6834710631362055</v>
      </c>
      <c r="S126" s="1418">
        <f t="shared" si="5"/>
        <v>28.223336903633648</v>
      </c>
      <c r="T126" s="1418">
        <f t="shared" si="5"/>
        <v>25.269490541891159</v>
      </c>
      <c r="U126" s="1418">
        <f t="shared" si="5"/>
        <v>20.576219793696573</v>
      </c>
      <c r="V126" s="1418">
        <f t="shared" si="5"/>
        <v>18.151291302982457</v>
      </c>
      <c r="W126" s="1418">
        <f t="shared" si="5"/>
        <v>21.334303865555313</v>
      </c>
      <c r="X126" s="1418">
        <f t="shared" si="5"/>
        <v>34.1899979217592</v>
      </c>
      <c r="Y126" s="1418">
        <f t="shared" si="5"/>
        <v>21.586357163888813</v>
      </c>
      <c r="Z126" s="1418">
        <f t="shared" si="5"/>
        <v>18.292191036903528</v>
      </c>
      <c r="AA126" s="1418">
        <f t="shared" si="5"/>
        <v>19.053997553700349</v>
      </c>
      <c r="AB126" s="1421">
        <f t="shared" si="5"/>
        <v>24.581171216113873</v>
      </c>
      <c r="AC126" s="312"/>
      <c r="AD126" s="312"/>
      <c r="AE126" s="312"/>
      <c r="AF126" s="312"/>
      <c r="AG126" s="312"/>
      <c r="AH126" s="312"/>
      <c r="AI126" s="312"/>
      <c r="AJ126" s="312"/>
      <c r="AK126" s="312"/>
      <c r="AL126" s="312"/>
      <c r="AM126" s="312"/>
      <c r="AN126" s="312"/>
      <c r="AO126" s="312"/>
      <c r="AP126" s="312"/>
      <c r="AQ126" s="312"/>
      <c r="AR126" s="312"/>
      <c r="AS126" s="312"/>
      <c r="AT126" s="312"/>
      <c r="AU126" s="312"/>
      <c r="AV126" s="312"/>
      <c r="AW126" s="312"/>
      <c r="AX126" s="312"/>
      <c r="AY126" s="312"/>
      <c r="AZ126" s="646"/>
      <c r="BA126" s="2508"/>
      <c r="BB126" s="156" t="s">
        <v>22</v>
      </c>
      <c r="BC126" s="369">
        <v>3081.2288480000043</v>
      </c>
      <c r="BD126" s="373">
        <v>3504.9428889999999</v>
      </c>
      <c r="BE126" s="373">
        <v>2675.8846709999962</v>
      </c>
      <c r="BF126" s="373">
        <v>1638.0782320000012</v>
      </c>
      <c r="BG126" s="377">
        <v>653.72065600000008</v>
      </c>
      <c r="BH126" s="381">
        <v>930.92390200000045</v>
      </c>
      <c r="BI126" s="373">
        <v>631.7341260000004</v>
      </c>
      <c r="BJ126" s="373">
        <v>557.78666600000031</v>
      </c>
      <c r="BK126" s="373">
        <v>335.8382519999999</v>
      </c>
      <c r="BL126" s="377">
        <v>139.15562600000001</v>
      </c>
      <c r="BM126" s="381">
        <v>1837.8302759999999</v>
      </c>
      <c r="BN126" s="373">
        <v>2034.2450239999982</v>
      </c>
      <c r="BO126" s="373">
        <v>2188.6043379999992</v>
      </c>
      <c r="BP126" s="373">
        <v>1828.9891950000001</v>
      </c>
      <c r="BQ126" s="377">
        <v>1068.747891</v>
      </c>
      <c r="BR126" s="381">
        <v>927.41904700000009</v>
      </c>
      <c r="BS126" s="373">
        <v>2467.1702269999955</v>
      </c>
      <c r="BT126" s="373">
        <v>1110.3784610000005</v>
      </c>
      <c r="BU126" s="373">
        <v>543.38661400000046</v>
      </c>
      <c r="BV126" s="373">
        <v>345.78261499999979</v>
      </c>
      <c r="BW126" s="373">
        <v>1350.1942139999985</v>
      </c>
      <c r="BX126" s="373">
        <v>729.12659599999984</v>
      </c>
      <c r="BY126" s="385">
        <v>664.32786100000101</v>
      </c>
      <c r="BZ126" s="385">
        <v>1724.3826330000029</v>
      </c>
      <c r="CA126" s="385">
        <v>842.51409900000044</v>
      </c>
      <c r="CB126" s="385">
        <v>849.17292899999916</v>
      </c>
      <c r="CC126" s="2172"/>
      <c r="CD126" s="2172"/>
      <c r="CE126" s="2172"/>
      <c r="CF126" s="2172"/>
      <c r="CG126" s="2172"/>
      <c r="CH126" s="2172"/>
      <c r="CI126" s="2172"/>
      <c r="CJ126" s="2172"/>
      <c r="CK126" s="2172"/>
      <c r="CL126" s="2172"/>
      <c r="CM126" s="2172"/>
      <c r="CN126" s="2172"/>
      <c r="CO126" s="2172"/>
      <c r="CP126" s="2172"/>
      <c r="CQ126" s="2172"/>
      <c r="CR126" s="2172"/>
      <c r="CS126" s="2172"/>
      <c r="CT126" s="2172"/>
      <c r="CU126" s="2172"/>
      <c r="CV126" s="2172"/>
      <c r="CW126" s="2172"/>
      <c r="CX126" s="2172"/>
      <c r="CY126" s="2172"/>
      <c r="CZ126" s="2110"/>
    </row>
    <row r="127" s="135" customFormat="true" ht="15" customHeight="true" x14ac:dyDescent="0.2">
      <c r="A127" s="2746"/>
      <c r="B127" s="1987" t="s">
        <v>19</v>
      </c>
      <c r="C127" s="1888">
        <v>56.946327244896636</v>
      </c>
      <c r="D127" s="1889">
        <v>37.223450286149635</v>
      </c>
      <c r="E127" s="1889">
        <v>24.025344652468874</v>
      </c>
      <c r="F127" s="1889">
        <v>7.2795036651344418</v>
      </c>
      <c r="G127" s="1890">
        <v>1.1704448989719329</v>
      </c>
      <c r="H127" s="1891">
        <v>32.536964693057072</v>
      </c>
      <c r="I127" s="1889">
        <v>8.2658951785772352</v>
      </c>
      <c r="J127" s="1889">
        <v>3.6500732095318398</v>
      </c>
      <c r="K127" s="1889">
        <v>1.6969868220198001</v>
      </c>
      <c r="L127" s="1892">
        <v>0</v>
      </c>
      <c r="M127" s="1893">
        <v>59.771081355450271</v>
      </c>
      <c r="N127" s="1889">
        <v>49.198865701334569</v>
      </c>
      <c r="O127" s="1889">
        <v>36.126975177755781</v>
      </c>
      <c r="P127" s="1889">
        <v>24.073858303559266</v>
      </c>
      <c r="Q127" s="1890">
        <v>9.6333927968716448</v>
      </c>
      <c r="R127" s="1891">
        <v>7.2271314421199024</v>
      </c>
      <c r="S127" s="1889">
        <v>27.899930795318699</v>
      </c>
      <c r="T127" s="1889">
        <v>35.105073528809754</v>
      </c>
      <c r="U127" s="1889">
        <v>48.014525931552079</v>
      </c>
      <c r="V127" s="1889">
        <v>36.755755053490724</v>
      </c>
      <c r="W127" s="1889">
        <v>28.299152657293646</v>
      </c>
      <c r="X127" s="1889">
        <v>16.357304519686235</v>
      </c>
      <c r="Y127" s="1889">
        <v>32.078493443728497</v>
      </c>
      <c r="Z127" s="1889">
        <v>27.315266412052868</v>
      </c>
      <c r="AA127" s="1889">
        <v>35.039207174172411</v>
      </c>
      <c r="AB127" s="2250">
        <v>22.238378717512219</v>
      </c>
      <c r="AC127" s="312"/>
      <c r="AD127" s="312"/>
      <c r="AE127" s="312"/>
      <c r="AF127" s="312"/>
      <c r="AG127" s="312"/>
      <c r="AH127" s="312"/>
      <c r="AI127" s="312"/>
      <c r="AJ127" s="312"/>
      <c r="AK127" s="312"/>
      <c r="AL127" s="312"/>
      <c r="AM127" s="312"/>
      <c r="AN127" s="312"/>
      <c r="AO127" s="312"/>
      <c r="AP127" s="312"/>
      <c r="AQ127" s="312"/>
      <c r="AR127" s="312"/>
      <c r="AS127" s="312"/>
      <c r="AT127" s="312"/>
      <c r="AU127" s="312"/>
      <c r="AV127" s="312"/>
      <c r="AW127" s="312"/>
      <c r="AX127" s="312"/>
      <c r="AY127" s="312"/>
      <c r="AZ127" s="646"/>
      <c r="BA127" s="2508"/>
      <c r="BB127" s="156" t="s">
        <v>19</v>
      </c>
      <c r="BC127" s="369">
        <v>6671.1394690000016</v>
      </c>
      <c r="BD127" s="373">
        <v>4366.4914440000084</v>
      </c>
      <c r="BE127" s="373">
        <v>2813.2081829999993</v>
      </c>
      <c r="BF127" s="373">
        <v>853.65923900000053</v>
      </c>
      <c r="BG127" s="377">
        <v>137.08757799999998</v>
      </c>
      <c r="BH127" s="381">
        <v>1498.3204330000012</v>
      </c>
      <c r="BI127" s="373">
        <v>380.88561599999997</v>
      </c>
      <c r="BJ127" s="373">
        <v>168.350495</v>
      </c>
      <c r="BK127" s="373">
        <v>78.07656999999999</v>
      </c>
      <c r="BL127" s="377">
        <v>0</v>
      </c>
      <c r="BM127" s="381">
        <v>4250.4842580000031</v>
      </c>
      <c r="BN127" s="373">
        <v>3496.871419000006</v>
      </c>
      <c r="BO127" s="373">
        <v>2570.3401370000047</v>
      </c>
      <c r="BP127" s="373">
        <v>1713.6816910000016</v>
      </c>
      <c r="BQ127" s="377">
        <v>684.57529399999999</v>
      </c>
      <c r="BR127" s="381">
        <v>872.3374240000004</v>
      </c>
      <c r="BS127" s="373">
        <v>2438.8993700000046</v>
      </c>
      <c r="BT127" s="373">
        <v>1542.5683969999986</v>
      </c>
      <c r="BU127" s="373">
        <v>1267.9904730000003</v>
      </c>
      <c r="BV127" s="373">
        <v>700.19817799999964</v>
      </c>
      <c r="BW127" s="373">
        <v>1790.9819049999976</v>
      </c>
      <c r="BX127" s="373">
        <v>348.83142699999991</v>
      </c>
      <c r="BY127" s="385">
        <v>987.22710699999971</v>
      </c>
      <c r="BZ127" s="385">
        <v>2574.9769899999992</v>
      </c>
      <c r="CA127" s="385">
        <v>1549.3350399999986</v>
      </c>
      <c r="CB127" s="385">
        <v>768.23960199999954</v>
      </c>
      <c r="CC127" s="2172"/>
      <c r="CD127" s="2172"/>
      <c r="CE127" s="2172"/>
      <c r="CF127" s="2172"/>
      <c r="CG127" s="2172"/>
      <c r="CH127" s="2172"/>
      <c r="CI127" s="2172"/>
      <c r="CJ127" s="2172"/>
      <c r="CK127" s="2172"/>
      <c r="CL127" s="2172"/>
      <c r="CM127" s="2172"/>
      <c r="CN127" s="2172"/>
      <c r="CO127" s="2172"/>
      <c r="CP127" s="2172"/>
      <c r="CQ127" s="2172"/>
      <c r="CR127" s="2172"/>
      <c r="CS127" s="2172"/>
      <c r="CT127" s="2172"/>
      <c r="CU127" s="2172"/>
      <c r="CV127" s="2172"/>
      <c r="CW127" s="2172"/>
      <c r="CX127" s="2172"/>
      <c r="CY127" s="2172"/>
      <c r="CZ127" s="2110"/>
    </row>
    <row r="128" s="135" customFormat="true" ht="15" customHeight="true" x14ac:dyDescent="0.2">
      <c r="A128" s="2746" t="s">
        <v>175</v>
      </c>
      <c r="B128" s="1987" t="s">
        <v>49</v>
      </c>
      <c r="C128" s="1888">
        <v>41.586450693699902</v>
      </c>
      <c r="D128" s="1889">
        <v>38.544022658676425</v>
      </c>
      <c r="E128" s="1889">
        <v>45.468831310836855</v>
      </c>
      <c r="F128" s="1889">
        <v>49.55809819731931</v>
      </c>
      <c r="G128" s="1890">
        <v>26.92245812005261</v>
      </c>
      <c r="H128" s="1891">
        <v>58.749838726323077</v>
      </c>
      <c r="I128" s="1889">
        <v>56.795074617888652</v>
      </c>
      <c r="J128" s="1889">
        <v>48.18572359566415</v>
      </c>
      <c r="K128" s="1889">
        <v>39.756013349270077</v>
      </c>
      <c r="L128" s="1892">
        <v>14.351993812351818</v>
      </c>
      <c r="M128" s="1893">
        <v>38.577919605659808</v>
      </c>
      <c r="N128" s="1889">
        <v>41.46357654786226</v>
      </c>
      <c r="O128" s="1889">
        <v>33.741443686996625</v>
      </c>
      <c r="P128" s="1889">
        <v>39.267199803713211</v>
      </c>
      <c r="Q128" s="1890">
        <v>35.545541109926035</v>
      </c>
      <c r="R128" s="1891">
        <v>42.204099532164953</v>
      </c>
      <c r="S128" s="1889">
        <v>40.491842110509069</v>
      </c>
      <c r="T128" s="1889">
        <v>36.898323971041677</v>
      </c>
      <c r="U128" s="1889">
        <v>34.079802633233655</v>
      </c>
      <c r="V128" s="1889">
        <v>32.934413925543438</v>
      </c>
      <c r="W128" s="1889">
        <v>35.138427855503821</v>
      </c>
      <c r="X128" s="1889">
        <v>37.825009918289837</v>
      </c>
      <c r="Y128" s="1889">
        <v>45.838159578800223</v>
      </c>
      <c r="Z128" s="1889">
        <v>41.462777528127312</v>
      </c>
      <c r="AA128" s="1889">
        <v>32.940134216226134</v>
      </c>
      <c r="AB128" s="2250">
        <v>31.893402688402279</v>
      </c>
      <c r="AC128" s="312"/>
      <c r="AD128" s="312"/>
      <c r="AE128" s="312"/>
      <c r="AF128" s="312"/>
      <c r="AG128" s="312"/>
      <c r="AH128" s="312"/>
      <c r="AI128" s="312"/>
      <c r="AJ128" s="312"/>
      <c r="AK128" s="312"/>
      <c r="AL128" s="312"/>
      <c r="AM128" s="312"/>
      <c r="AN128" s="312"/>
      <c r="AO128" s="312"/>
      <c r="AP128" s="312"/>
      <c r="AQ128" s="312"/>
      <c r="AR128" s="312"/>
      <c r="AS128" s="312"/>
      <c r="AT128" s="312"/>
      <c r="AU128" s="312"/>
      <c r="AV128" s="312"/>
      <c r="AW128" s="312"/>
      <c r="AX128" s="312"/>
      <c r="AY128" s="312"/>
      <c r="AZ128" s="646"/>
      <c r="BA128" s="2508" t="s">
        <v>108</v>
      </c>
      <c r="BB128" s="156" t="s">
        <v>49</v>
      </c>
      <c r="BC128" s="1175" t="s">
        <v>35</v>
      </c>
      <c r="BD128" s="1195" t="s">
        <v>35</v>
      </c>
      <c r="BE128" s="1195" t="s">
        <v>35</v>
      </c>
      <c r="BF128" s="1195" t="s">
        <v>35</v>
      </c>
      <c r="BG128" s="1216" t="s">
        <v>35</v>
      </c>
      <c r="BH128" s="1237" t="s">
        <v>35</v>
      </c>
      <c r="BI128" s="1195" t="s">
        <v>35</v>
      </c>
      <c r="BJ128" s="1195" t="s">
        <v>35</v>
      </c>
      <c r="BK128" s="1195" t="s">
        <v>35</v>
      </c>
      <c r="BL128" s="1216" t="s">
        <v>35</v>
      </c>
      <c r="BM128" s="1237" t="s">
        <v>35</v>
      </c>
      <c r="BN128" s="1195" t="s">
        <v>35</v>
      </c>
      <c r="BO128" s="1195" t="s">
        <v>35</v>
      </c>
      <c r="BP128" s="1195" t="s">
        <v>35</v>
      </c>
      <c r="BQ128" s="1216" t="s">
        <v>35</v>
      </c>
      <c r="BR128" s="1237" t="s">
        <v>35</v>
      </c>
      <c r="BS128" s="1195" t="s">
        <v>35</v>
      </c>
      <c r="BT128" s="1195" t="s">
        <v>35</v>
      </c>
      <c r="BU128" s="1195" t="s">
        <v>35</v>
      </c>
      <c r="BV128" s="1195" t="s">
        <v>35</v>
      </c>
      <c r="BW128" s="1195" t="s">
        <v>35</v>
      </c>
      <c r="BX128" s="1195" t="s">
        <v>35</v>
      </c>
      <c r="BY128" s="1256" t="s">
        <v>35</v>
      </c>
      <c r="BZ128" s="1256" t="s">
        <v>35</v>
      </c>
      <c r="CA128" s="1256" t="s">
        <v>35</v>
      </c>
      <c r="CB128" s="1256" t="s">
        <v>35</v>
      </c>
      <c r="CC128" s="2110"/>
      <c r="CD128" s="2110"/>
      <c r="CE128" s="2110"/>
      <c r="CF128" s="2110"/>
      <c r="CG128" s="2110"/>
      <c r="CH128" s="2110"/>
      <c r="CI128" s="2110"/>
      <c r="CJ128" s="2110"/>
      <c r="CK128" s="2110"/>
      <c r="CL128" s="2110"/>
      <c r="CM128" s="2110"/>
      <c r="CN128" s="2110"/>
      <c r="CO128" s="2110"/>
      <c r="CP128" s="2110"/>
      <c r="CQ128" s="2110"/>
      <c r="CR128" s="2110"/>
      <c r="CS128" s="2110"/>
      <c r="CT128" s="2110"/>
      <c r="CU128" s="2110"/>
      <c r="CV128" s="2110"/>
      <c r="CW128" s="2110"/>
      <c r="CX128" s="2110"/>
      <c r="CY128" s="2110"/>
      <c r="CZ128" s="2110"/>
    </row>
    <row r="129" s="135" customFormat="true" ht="15" customHeight="true" x14ac:dyDescent="0.2">
      <c r="A129" s="2747"/>
      <c r="B129" s="1988" t="s">
        <v>48</v>
      </c>
      <c r="C129" s="1894">
        <v>58.413549306300027</v>
      </c>
      <c r="D129" s="1895">
        <v>61.455977341323567</v>
      </c>
      <c r="E129" s="1895">
        <v>54.531168689163344</v>
      </c>
      <c r="F129" s="1895">
        <v>50.441901802680519</v>
      </c>
      <c r="G129" s="1896">
        <v>73.077541879947418</v>
      </c>
      <c r="H129" s="1897">
        <v>41.250161273676923</v>
      </c>
      <c r="I129" s="1895">
        <v>43.204925382111256</v>
      </c>
      <c r="J129" s="1895">
        <v>51.814276404335722</v>
      </c>
      <c r="K129" s="1895">
        <v>60.243986650729795</v>
      </c>
      <c r="L129" s="1898">
        <v>85.648006187648036</v>
      </c>
      <c r="M129" s="1899">
        <v>61.422080394340149</v>
      </c>
      <c r="N129" s="1895">
        <v>58.53642345213769</v>
      </c>
      <c r="O129" s="1895">
        <v>66.258556313003353</v>
      </c>
      <c r="P129" s="1895">
        <v>60.73280019628676</v>
      </c>
      <c r="Q129" s="1896">
        <v>64.454458890074079</v>
      </c>
      <c r="R129" s="1897">
        <v>57.795900467834805</v>
      </c>
      <c r="S129" s="1895">
        <v>59.50815788949091</v>
      </c>
      <c r="T129" s="1895">
        <v>63.101676028958487</v>
      </c>
      <c r="U129" s="1895">
        <v>65.920197366766288</v>
      </c>
      <c r="V129" s="1895">
        <v>67.065586074456647</v>
      </c>
      <c r="W129" s="1895">
        <v>64.861572144496222</v>
      </c>
      <c r="X129" s="1895">
        <v>62.174990081710256</v>
      </c>
      <c r="Y129" s="1895">
        <v>54.161840421199756</v>
      </c>
      <c r="Z129" s="1895">
        <v>58.537222471872816</v>
      </c>
      <c r="AA129" s="1895">
        <v>67.059865783773802</v>
      </c>
      <c r="AB129" s="2251">
        <v>68.106597311597611</v>
      </c>
      <c r="AC129" s="312"/>
      <c r="AD129" s="312"/>
      <c r="AE129" s="312"/>
      <c r="AF129" s="312"/>
      <c r="AG129" s="312"/>
      <c r="AH129" s="312"/>
      <c r="AI129" s="312"/>
      <c r="AJ129" s="312"/>
      <c r="AK129" s="312"/>
      <c r="AL129" s="312"/>
      <c r="AM129" s="312"/>
      <c r="AN129" s="312"/>
      <c r="AO129" s="312"/>
      <c r="AP129" s="312"/>
      <c r="AQ129" s="312"/>
      <c r="AR129" s="312"/>
      <c r="AS129" s="312"/>
      <c r="AT129" s="312"/>
      <c r="AU129" s="312"/>
      <c r="AV129" s="312"/>
      <c r="AW129" s="312"/>
      <c r="AX129" s="312"/>
      <c r="AY129" s="312"/>
      <c r="AZ129" s="646"/>
      <c r="BA129" s="2509"/>
      <c r="BB129" s="157" t="s">
        <v>48</v>
      </c>
      <c r="BC129" s="1176" t="s">
        <v>35</v>
      </c>
      <c r="BD129" s="1196" t="s">
        <v>35</v>
      </c>
      <c r="BE129" s="1196" t="s">
        <v>35</v>
      </c>
      <c r="BF129" s="1196" t="s">
        <v>35</v>
      </c>
      <c r="BG129" s="1217" t="s">
        <v>35</v>
      </c>
      <c r="BH129" s="1238" t="s">
        <v>35</v>
      </c>
      <c r="BI129" s="1196" t="s">
        <v>35</v>
      </c>
      <c r="BJ129" s="1196" t="s">
        <v>35</v>
      </c>
      <c r="BK129" s="1196" t="s">
        <v>35</v>
      </c>
      <c r="BL129" s="1217" t="s">
        <v>35</v>
      </c>
      <c r="BM129" s="1238" t="s">
        <v>35</v>
      </c>
      <c r="BN129" s="1196" t="s">
        <v>35</v>
      </c>
      <c r="BO129" s="1196" t="s">
        <v>35</v>
      </c>
      <c r="BP129" s="1196" t="s">
        <v>35</v>
      </c>
      <c r="BQ129" s="1217" t="s">
        <v>35</v>
      </c>
      <c r="BR129" s="1238" t="s">
        <v>35</v>
      </c>
      <c r="BS129" s="1196" t="s">
        <v>35</v>
      </c>
      <c r="BT129" s="1196" t="s">
        <v>35</v>
      </c>
      <c r="BU129" s="1196" t="s">
        <v>35</v>
      </c>
      <c r="BV129" s="1196" t="s">
        <v>35</v>
      </c>
      <c r="BW129" s="1196" t="s">
        <v>35</v>
      </c>
      <c r="BX129" s="1196" t="s">
        <v>35</v>
      </c>
      <c r="BY129" s="1257" t="s">
        <v>35</v>
      </c>
      <c r="BZ129" s="1257" t="s">
        <v>35</v>
      </c>
      <c r="CA129" s="1257" t="s">
        <v>35</v>
      </c>
      <c r="CB129" s="1257" t="s">
        <v>35</v>
      </c>
      <c r="CC129" s="2111"/>
      <c r="CD129" s="2111"/>
      <c r="CE129" s="2111"/>
      <c r="CF129" s="2111"/>
      <c r="CG129" s="2111"/>
      <c r="CH129" s="2111"/>
      <c r="CI129" s="2111"/>
      <c r="CJ129" s="2111"/>
      <c r="CK129" s="2111"/>
      <c r="CL129" s="2111"/>
      <c r="CM129" s="2111"/>
      <c r="CN129" s="2111"/>
      <c r="CO129" s="2111"/>
      <c r="CP129" s="2111"/>
      <c r="CQ129" s="2111"/>
      <c r="CR129" s="2111"/>
      <c r="CS129" s="2111"/>
      <c r="CT129" s="2111"/>
      <c r="CU129" s="2111"/>
      <c r="CV129" s="2111"/>
      <c r="CW129" s="2111"/>
      <c r="CX129" s="2111"/>
      <c r="CY129" s="2111"/>
      <c r="CZ129" s="2111"/>
    </row>
    <row r="130" s="131" customFormat="true" ht="15" hidden="true" customHeight="true" x14ac:dyDescent="0.2">
      <c r="A130" s="2434"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615"/>
      <c r="AD130" s="615"/>
      <c r="AE130" s="615"/>
      <c r="AF130" s="615"/>
      <c r="AG130" s="615"/>
      <c r="AH130" s="615"/>
      <c r="AI130" s="615"/>
      <c r="AJ130" s="615"/>
      <c r="AK130" s="615"/>
      <c r="AL130" s="615"/>
      <c r="AM130" s="615"/>
      <c r="AN130" s="615"/>
      <c r="AO130" s="615"/>
      <c r="AP130" s="615"/>
      <c r="AQ130" s="615"/>
      <c r="AR130" s="615"/>
      <c r="AS130" s="615"/>
      <c r="AT130" s="615"/>
      <c r="AU130" s="615"/>
      <c r="AV130" s="615"/>
      <c r="AW130" s="615"/>
      <c r="AX130" s="615"/>
      <c r="AY130" s="615"/>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435"/>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615"/>
      <c r="AD131" s="615"/>
      <c r="AE131" s="615"/>
      <c r="AF131" s="615"/>
      <c r="AG131" s="615"/>
      <c r="AH131" s="615"/>
      <c r="AI131" s="615"/>
      <c r="AJ131" s="615"/>
      <c r="AK131" s="615"/>
      <c r="AL131" s="615"/>
      <c r="AM131" s="615"/>
      <c r="AN131" s="615"/>
      <c r="AO131" s="615"/>
      <c r="AP131" s="615"/>
      <c r="AQ131" s="615"/>
      <c r="AR131" s="615"/>
      <c r="AS131" s="615"/>
      <c r="AT131" s="615"/>
      <c r="AU131" s="615"/>
      <c r="AV131" s="615"/>
      <c r="AW131" s="615"/>
      <c r="AX131" s="615"/>
      <c r="AY131" s="615"/>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436"/>
      <c r="B132" s="241" t="s">
        <v>46</v>
      </c>
      <c r="C132" s="264"/>
      <c r="D132" s="265"/>
      <c r="E132" s="265"/>
      <c r="F132" s="265"/>
      <c r="G132" s="266"/>
      <c r="H132" s="267"/>
      <c r="I132" s="265"/>
      <c r="J132" s="265"/>
      <c r="K132" s="265"/>
      <c r="L132" s="268"/>
      <c r="M132" s="264"/>
      <c r="N132" s="265"/>
      <c r="O132" s="265"/>
      <c r="P132" s="265"/>
      <c r="Q132" s="266"/>
      <c r="R132" s="2016"/>
      <c r="S132" s="2017"/>
      <c r="T132" s="2017"/>
      <c r="U132" s="2017"/>
      <c r="V132" s="2017"/>
      <c r="W132" s="2017"/>
      <c r="X132" s="2017"/>
      <c r="Y132" s="2017"/>
      <c r="Z132" s="2017"/>
      <c r="AA132" s="2017"/>
      <c r="AB132" s="2055"/>
      <c r="AC132" s="615"/>
      <c r="AD132" s="615"/>
      <c r="AE132" s="615"/>
      <c r="AF132" s="615"/>
      <c r="AG132" s="615"/>
      <c r="AH132" s="615"/>
      <c r="AI132" s="615"/>
      <c r="AJ132" s="615"/>
      <c r="AK132" s="615"/>
      <c r="AL132" s="615"/>
      <c r="AM132" s="615"/>
      <c r="AN132" s="615"/>
      <c r="AO132" s="615"/>
      <c r="AP132" s="615"/>
      <c r="AQ132" s="615"/>
      <c r="AR132" s="615"/>
      <c r="AS132" s="615"/>
      <c r="AT132" s="615"/>
      <c r="AU132" s="615"/>
      <c r="AV132" s="615"/>
      <c r="AW132" s="615"/>
      <c r="AX132" s="615"/>
      <c r="AY132" s="615"/>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135" customFormat="true" ht="15" customHeight="true" x14ac:dyDescent="0.2">
      <c r="A133" s="130"/>
      <c r="B133" s="188"/>
      <c r="C133" s="2437" t="s">
        <v>114</v>
      </c>
      <c r="D133" s="2438"/>
      <c r="E133" s="2438"/>
      <c r="F133" s="2438"/>
      <c r="G133" s="2439"/>
      <c r="H133" s="2748" t="s">
        <v>38</v>
      </c>
      <c r="I133" s="2749"/>
      <c r="J133" s="2749"/>
      <c r="K133" s="2749"/>
      <c r="L133" s="2750"/>
      <c r="M133" s="2751" t="s">
        <v>37</v>
      </c>
      <c r="N133" s="2749"/>
      <c r="O133" s="2749"/>
      <c r="P133" s="2749"/>
      <c r="Q133" s="2750"/>
      <c r="R133" s="2226" t="s">
        <v>137</v>
      </c>
      <c r="S133" s="2236"/>
      <c r="T133" s="2236"/>
      <c r="U133" s="2236"/>
      <c r="V133" s="2236"/>
      <c r="W133" s="2236"/>
      <c r="X133" s="2236"/>
      <c r="Y133" s="2236"/>
      <c r="Z133" s="2236"/>
      <c r="AA133" s="2236"/>
      <c r="AB133" s="2237"/>
      <c r="AC133" s="312"/>
      <c r="AD133" s="312"/>
      <c r="AE133" s="312"/>
      <c r="AF133" s="312"/>
      <c r="AG133" s="312"/>
      <c r="AH133" s="312"/>
      <c r="AI133" s="312"/>
      <c r="AJ133" s="312"/>
      <c r="AK133" s="312"/>
      <c r="AL133" s="312"/>
      <c r="AM133" s="312"/>
      <c r="AN133" s="312"/>
      <c r="AO133" s="312"/>
      <c r="AP133" s="312"/>
      <c r="AQ133" s="312"/>
      <c r="AR133" s="312"/>
      <c r="AS133" s="312"/>
      <c r="AT133" s="312"/>
      <c r="AU133" s="312"/>
      <c r="AV133" s="312"/>
      <c r="AW133" s="312"/>
      <c r="AX133" s="312"/>
      <c r="AY133" s="312"/>
      <c r="AZ133" s="646"/>
      <c r="BA133" s="217" t="s">
        <v>128</v>
      </c>
      <c r="BB133" s="116" t="s">
        <v>98</v>
      </c>
      <c r="BC133" s="2510" t="s">
        <v>114</v>
      </c>
      <c r="BD133" s="2511"/>
      <c r="BE133" s="2511"/>
      <c r="BF133" s="2511"/>
      <c r="BG133" s="2512"/>
      <c r="BH133" s="2513" t="s">
        <v>38</v>
      </c>
      <c r="BI133" s="2511"/>
      <c r="BJ133" s="2511"/>
      <c r="BK133" s="2511"/>
      <c r="BL133" s="2512"/>
      <c r="BM133" s="2513" t="s">
        <v>37</v>
      </c>
      <c r="BN133" s="2511"/>
      <c r="BO133" s="2511"/>
      <c r="BP133" s="2511"/>
      <c r="BQ133" s="2514"/>
      <c r="BR133" s="2031" t="s">
        <v>137</v>
      </c>
      <c r="BS133" s="2032"/>
      <c r="BT133" s="2032"/>
      <c r="BU133" s="2032"/>
      <c r="BV133" s="2032"/>
      <c r="BW133" s="2032"/>
      <c r="BX133" s="2032"/>
      <c r="BY133" s="2033"/>
      <c r="BZ133" s="313"/>
      <c r="CA133" s="313"/>
      <c r="CB133" s="313"/>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135" customFormat="true" ht="24" x14ac:dyDescent="0.2">
      <c r="A134" s="189" t="s">
        <v>69</v>
      </c>
      <c r="B134" s="246"/>
      <c r="C134" s="282" t="s">
        <v>0</v>
      </c>
      <c r="D134" s="283" t="s">
        <v>1</v>
      </c>
      <c r="E134" s="283" t="s">
        <v>2</v>
      </c>
      <c r="F134" s="283" t="s">
        <v>3</v>
      </c>
      <c r="G134" s="284" t="s">
        <v>4</v>
      </c>
      <c r="H134" s="1799" t="s">
        <v>0</v>
      </c>
      <c r="I134" s="1767" t="s">
        <v>1</v>
      </c>
      <c r="J134" s="1767" t="s">
        <v>2</v>
      </c>
      <c r="K134" s="1767" t="s">
        <v>3</v>
      </c>
      <c r="L134" s="1768" t="s">
        <v>4</v>
      </c>
      <c r="M134" s="1789" t="s">
        <v>0</v>
      </c>
      <c r="N134" s="1767" t="s">
        <v>1</v>
      </c>
      <c r="O134" s="1767" t="s">
        <v>2</v>
      </c>
      <c r="P134" s="1767" t="s">
        <v>3</v>
      </c>
      <c r="Q134" s="1811" t="s">
        <v>4</v>
      </c>
      <c r="R134" s="1799" t="s">
        <v>380</v>
      </c>
      <c r="S134" s="1767" t="s">
        <v>332</v>
      </c>
      <c r="T134" s="1767" t="s">
        <v>334</v>
      </c>
      <c r="U134" s="1767" t="s">
        <v>335</v>
      </c>
      <c r="V134" s="1767" t="s">
        <v>336</v>
      </c>
      <c r="W134" s="1767" t="s">
        <v>337</v>
      </c>
      <c r="X134" s="1767" t="s">
        <v>338</v>
      </c>
      <c r="Y134" s="1767" t="s">
        <v>339</v>
      </c>
      <c r="Z134" s="1767" t="s">
        <v>381</v>
      </c>
      <c r="AA134" s="1767" t="s">
        <v>340</v>
      </c>
      <c r="AB134" s="1769" t="s">
        <v>341</v>
      </c>
      <c r="AC134" s="312"/>
      <c r="AD134" s="312"/>
      <c r="AE134" s="312"/>
      <c r="AF134" s="312"/>
      <c r="AG134" s="312"/>
      <c r="AH134" s="312"/>
      <c r="AI134" s="312"/>
      <c r="AJ134" s="312"/>
      <c r="AK134" s="312"/>
      <c r="AL134" s="312"/>
      <c r="AM134" s="312"/>
      <c r="AN134" s="312"/>
      <c r="AO134" s="312"/>
      <c r="AP134" s="312"/>
      <c r="AQ134" s="312"/>
      <c r="AR134" s="312"/>
      <c r="AS134" s="312"/>
      <c r="AT134" s="312"/>
      <c r="AU134" s="312"/>
      <c r="AV134" s="312"/>
      <c r="AW134" s="312"/>
      <c r="AX134" s="312"/>
      <c r="AY134" s="312"/>
      <c r="AZ134" s="64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380</v>
      </c>
      <c r="BS134" s="174" t="s">
        <v>332</v>
      </c>
      <c r="BT134" s="174" t="s">
        <v>334</v>
      </c>
      <c r="BU134" s="174" t="s">
        <v>335</v>
      </c>
      <c r="BV134" s="174" t="s">
        <v>336</v>
      </c>
      <c r="BW134" s="174" t="s">
        <v>337</v>
      </c>
      <c r="BX134" s="174" t="s">
        <v>338</v>
      </c>
      <c r="BY134" s="175" t="s">
        <v>339</v>
      </c>
      <c r="BZ134" s="175" t="s">
        <v>381</v>
      </c>
      <c r="CA134" s="175" t="s">
        <v>340</v>
      </c>
      <c r="CB134" s="175" t="s">
        <v>341</v>
      </c>
      <c r="CC134" s="2112"/>
      <c r="CD134" s="2112"/>
      <c r="CE134" s="2112"/>
      <c r="CF134" s="2112"/>
      <c r="CG134" s="2112"/>
      <c r="CH134" s="2112"/>
      <c r="CI134" s="2112"/>
      <c r="CJ134" s="2112"/>
      <c r="CK134" s="2112"/>
      <c r="CL134" s="2112"/>
      <c r="CM134" s="2112"/>
      <c r="CN134" s="2112"/>
      <c r="CO134" s="2112"/>
      <c r="CP134" s="2112"/>
      <c r="CQ134" s="2112"/>
      <c r="CR134" s="2112"/>
      <c r="CS134" s="2112"/>
      <c r="CT134" s="2112"/>
      <c r="CU134" s="2112"/>
      <c r="CV134" s="2112"/>
      <c r="CW134" s="2112"/>
      <c r="CX134" s="2112"/>
      <c r="CY134" s="2112"/>
      <c r="CZ134" s="2112"/>
    </row>
    <row r="135" s="135" customFormat="true" ht="15" customHeight="true" x14ac:dyDescent="0.2">
      <c r="A135" s="2742" t="s">
        <v>45</v>
      </c>
      <c r="B135" s="1989" t="s">
        <v>44</v>
      </c>
      <c r="C135" s="1900">
        <v>0</v>
      </c>
      <c r="D135" s="1901">
        <v>0</v>
      </c>
      <c r="E135" s="1901">
        <v>6.8347833042417483E-2</v>
      </c>
      <c r="F135" s="1901">
        <v>0.66450919674949926</v>
      </c>
      <c r="G135" s="1902">
        <v>0.60406183960394944</v>
      </c>
      <c r="H135" s="1903">
        <v>8.2649429980218042E-2</v>
      </c>
      <c r="I135" s="1901">
        <v>0.995705928816768</v>
      </c>
      <c r="J135" s="1901">
        <v>0.89580323315960309</v>
      </c>
      <c r="K135" s="1901">
        <v>0.48871520456850437</v>
      </c>
      <c r="L135" s="1904">
        <v>0.70026920916107693</v>
      </c>
      <c r="M135" s="1905">
        <v>0</v>
      </c>
      <c r="N135" s="1901">
        <v>0</v>
      </c>
      <c r="O135" s="1901">
        <v>0</v>
      </c>
      <c r="P135" s="1901">
        <v>0</v>
      </c>
      <c r="Q135" s="1902">
        <v>0.15354355740661391</v>
      </c>
      <c r="R135" s="1903">
        <v>1.118070278036285</v>
      </c>
      <c r="S135" s="1901">
        <v>0</v>
      </c>
      <c r="T135" s="1901">
        <v>0</v>
      </c>
      <c r="U135" s="1901">
        <v>5.9048995433979658E-2</v>
      </c>
      <c r="V135" s="1901">
        <v>0</v>
      </c>
      <c r="W135" s="1901">
        <v>0</v>
      </c>
      <c r="X135" s="1901">
        <v>0</v>
      </c>
      <c r="Y135" s="1901">
        <v>5.7561963146774295E-2</v>
      </c>
      <c r="Z135" s="1901">
        <v>8.0996535176641363E-2</v>
      </c>
      <c r="AA135" s="1901">
        <v>0.24331601972025405</v>
      </c>
      <c r="AB135" s="2252">
        <v>0</v>
      </c>
      <c r="AC135" s="312"/>
      <c r="AD135" s="312"/>
      <c r="AE135" s="312"/>
      <c r="AF135" s="312"/>
      <c r="AG135" s="312"/>
      <c r="AH135" s="312"/>
      <c r="AI135" s="312"/>
      <c r="AJ135" s="312"/>
      <c r="AK135" s="312"/>
      <c r="AL135" s="312"/>
      <c r="AM135" s="312"/>
      <c r="AN135" s="312"/>
      <c r="AO135" s="312"/>
      <c r="AP135" s="312"/>
      <c r="AQ135" s="312"/>
      <c r="AR135" s="312"/>
      <c r="AS135" s="312"/>
      <c r="AT135" s="312"/>
      <c r="AU135" s="312"/>
      <c r="AV135" s="312"/>
      <c r="AW135" s="312"/>
      <c r="AX135" s="312"/>
      <c r="AY135" s="312"/>
      <c r="AZ135" s="646"/>
      <c r="BA135" s="2515" t="s">
        <v>45</v>
      </c>
      <c r="BB135" s="158" t="s">
        <v>44</v>
      </c>
      <c r="BC135" s="1177" t="s">
        <v>35</v>
      </c>
      <c r="BD135" s="1197" t="s">
        <v>35</v>
      </c>
      <c r="BE135" s="1197" t="s">
        <v>35</v>
      </c>
      <c r="BF135" s="1197" t="s">
        <v>35</v>
      </c>
      <c r="BG135" s="1218" t="s">
        <v>35</v>
      </c>
      <c r="BH135" s="1239" t="s">
        <v>35</v>
      </c>
      <c r="BI135" s="1197" t="s">
        <v>35</v>
      </c>
      <c r="BJ135" s="1197" t="s">
        <v>35</v>
      </c>
      <c r="BK135" s="1197" t="s">
        <v>35</v>
      </c>
      <c r="BL135" s="1218" t="s">
        <v>35</v>
      </c>
      <c r="BM135" s="1239" t="s">
        <v>35</v>
      </c>
      <c r="BN135" s="1197" t="s">
        <v>35</v>
      </c>
      <c r="BO135" s="1197" t="s">
        <v>35</v>
      </c>
      <c r="BP135" s="1197" t="s">
        <v>35</v>
      </c>
      <c r="BQ135" s="1218" t="s">
        <v>35</v>
      </c>
      <c r="BR135" s="1239" t="s">
        <v>35</v>
      </c>
      <c r="BS135" s="1197" t="s">
        <v>35</v>
      </c>
      <c r="BT135" s="1197" t="s">
        <v>35</v>
      </c>
      <c r="BU135" s="1197" t="s">
        <v>35</v>
      </c>
      <c r="BV135" s="1197" t="s">
        <v>35</v>
      </c>
      <c r="BW135" s="1197" t="s">
        <v>35</v>
      </c>
      <c r="BX135" s="1197" t="s">
        <v>35</v>
      </c>
      <c r="BY135" s="1258" t="s">
        <v>35</v>
      </c>
      <c r="BZ135" s="1258" t="s">
        <v>35</v>
      </c>
      <c r="CA135" s="1258" t="s">
        <v>35</v>
      </c>
      <c r="CB135" s="1258" t="s">
        <v>35</v>
      </c>
      <c r="CC135" s="2113"/>
      <c r="CD135" s="2113"/>
      <c r="CE135" s="2113"/>
      <c r="CF135" s="2113"/>
      <c r="CG135" s="2113"/>
      <c r="CH135" s="2113"/>
      <c r="CI135" s="2113"/>
      <c r="CJ135" s="2113"/>
      <c r="CK135" s="2113"/>
      <c r="CL135" s="2113"/>
      <c r="CM135" s="2113"/>
      <c r="CN135" s="2113"/>
      <c r="CO135" s="2113"/>
      <c r="CP135" s="2113"/>
      <c r="CQ135" s="2113"/>
      <c r="CR135" s="2113"/>
      <c r="CS135" s="2113"/>
      <c r="CT135" s="2113"/>
      <c r="CU135" s="2113"/>
      <c r="CV135" s="2113"/>
      <c r="CW135" s="2113"/>
      <c r="CX135" s="2113"/>
      <c r="CY135" s="2113"/>
      <c r="CZ135" s="2113"/>
    </row>
    <row r="136" s="135" customFormat="true" ht="15" customHeight="true" x14ac:dyDescent="0.2">
      <c r="A136" s="2743"/>
      <c r="B136" s="1990" t="s">
        <v>43</v>
      </c>
      <c r="C136" s="1906">
        <v>2.7220432634824744E-2</v>
      </c>
      <c r="D136" s="1907">
        <v>0.18481501019099125</v>
      </c>
      <c r="E136" s="1907">
        <v>1.1442496656146242</v>
      </c>
      <c r="F136" s="1907">
        <v>9.589971377267247</v>
      </c>
      <c r="G136" s="1908">
        <v>46.537106291895327</v>
      </c>
      <c r="H136" s="1909">
        <v>1.4272695309380403</v>
      </c>
      <c r="I136" s="1907">
        <v>7.5223545596057386</v>
      </c>
      <c r="J136" s="1907">
        <v>14.523277885785294</v>
      </c>
      <c r="K136" s="1907">
        <v>34.949385520571724</v>
      </c>
      <c r="L136" s="1910">
        <v>65.945501202068186</v>
      </c>
      <c r="M136" s="1911">
        <v>0</v>
      </c>
      <c r="N136" s="1907">
        <v>4.4864698221093187E-2</v>
      </c>
      <c r="O136" s="1907">
        <v>0.16984298820558388</v>
      </c>
      <c r="P136" s="1907">
        <v>0.26404347162258779</v>
      </c>
      <c r="Q136" s="1908">
        <v>13.650596712012636</v>
      </c>
      <c r="R136" s="1909">
        <v>35.145470222145974</v>
      </c>
      <c r="S136" s="1907">
        <v>4.6457720125884236</v>
      </c>
      <c r="T136" s="1907">
        <v>3.4587289552987648</v>
      </c>
      <c r="U136" s="1907">
        <v>3.4878153795920088</v>
      </c>
      <c r="V136" s="1907">
        <v>3.852112365432423</v>
      </c>
      <c r="W136" s="1907">
        <v>10.801744157445006</v>
      </c>
      <c r="X136" s="1907">
        <v>4.0323941110005634</v>
      </c>
      <c r="Y136" s="1907">
        <v>3.3004072063162653</v>
      </c>
      <c r="Z136" s="1907">
        <v>6.0740598600450229</v>
      </c>
      <c r="AA136" s="1907">
        <v>4.4173839041241951</v>
      </c>
      <c r="AB136" s="2253">
        <v>3.7408815120791599</v>
      </c>
      <c r="AC136" s="312"/>
      <c r="AD136" s="312"/>
      <c r="AE136" s="312"/>
      <c r="AF136" s="312"/>
      <c r="AG136" s="312"/>
      <c r="AH136" s="312"/>
      <c r="AI136" s="312"/>
      <c r="AJ136" s="312"/>
      <c r="AK136" s="312"/>
      <c r="AL136" s="312"/>
      <c r="AM136" s="312"/>
      <c r="AN136" s="312"/>
      <c r="AO136" s="312"/>
      <c r="AP136" s="312"/>
      <c r="AQ136" s="312"/>
      <c r="AR136" s="312"/>
      <c r="AS136" s="312"/>
      <c r="AT136" s="312"/>
      <c r="AU136" s="312"/>
      <c r="AV136" s="312"/>
      <c r="AW136" s="312"/>
      <c r="AX136" s="312"/>
      <c r="AY136" s="312"/>
      <c r="AZ136" s="646"/>
      <c r="BA136" s="2476"/>
      <c r="BB136" s="159" t="s">
        <v>43</v>
      </c>
      <c r="BC136" s="1178" t="s">
        <v>35</v>
      </c>
      <c r="BD136" s="1198" t="s">
        <v>35</v>
      </c>
      <c r="BE136" s="1198" t="s">
        <v>35</v>
      </c>
      <c r="BF136" s="1198" t="s">
        <v>35</v>
      </c>
      <c r="BG136" s="1219" t="s">
        <v>35</v>
      </c>
      <c r="BH136" s="1240" t="s">
        <v>35</v>
      </c>
      <c r="BI136" s="1198" t="s">
        <v>35</v>
      </c>
      <c r="BJ136" s="1198" t="s">
        <v>35</v>
      </c>
      <c r="BK136" s="1198" t="s">
        <v>35</v>
      </c>
      <c r="BL136" s="1219" t="s">
        <v>35</v>
      </c>
      <c r="BM136" s="1240" t="s">
        <v>35</v>
      </c>
      <c r="BN136" s="1198" t="s">
        <v>35</v>
      </c>
      <c r="BO136" s="1198" t="s">
        <v>35</v>
      </c>
      <c r="BP136" s="1198" t="s">
        <v>35</v>
      </c>
      <c r="BQ136" s="1219" t="s">
        <v>35</v>
      </c>
      <c r="BR136" s="1240" t="s">
        <v>35</v>
      </c>
      <c r="BS136" s="1198" t="s">
        <v>35</v>
      </c>
      <c r="BT136" s="1198" t="s">
        <v>35</v>
      </c>
      <c r="BU136" s="1198" t="s">
        <v>35</v>
      </c>
      <c r="BV136" s="1198" t="s">
        <v>35</v>
      </c>
      <c r="BW136" s="1198" t="s">
        <v>35</v>
      </c>
      <c r="BX136" s="1198" t="s">
        <v>35</v>
      </c>
      <c r="BY136" s="1259" t="s">
        <v>35</v>
      </c>
      <c r="BZ136" s="1259" t="s">
        <v>35</v>
      </c>
      <c r="CA136" s="1259" t="s">
        <v>35</v>
      </c>
      <c r="CB136" s="1259" t="s">
        <v>35</v>
      </c>
      <c r="CC136" s="2114"/>
      <c r="CD136" s="2114"/>
      <c r="CE136" s="2114"/>
      <c r="CF136" s="2114"/>
      <c r="CG136" s="2114"/>
      <c r="CH136" s="2114"/>
      <c r="CI136" s="2114"/>
      <c r="CJ136" s="2114"/>
      <c r="CK136" s="2114"/>
      <c r="CL136" s="2114"/>
      <c r="CM136" s="2114"/>
      <c r="CN136" s="2114"/>
      <c r="CO136" s="2114"/>
      <c r="CP136" s="2114"/>
      <c r="CQ136" s="2114"/>
      <c r="CR136" s="2114"/>
      <c r="CS136" s="2114"/>
      <c r="CT136" s="2114"/>
      <c r="CU136" s="2114"/>
      <c r="CV136" s="2114"/>
      <c r="CW136" s="2114"/>
      <c r="CX136" s="2114"/>
      <c r="CY136" s="2114"/>
      <c r="CZ136" s="2114"/>
    </row>
    <row r="137" s="135" customFormat="true" ht="15" customHeight="true" x14ac:dyDescent="0.2">
      <c r="A137" s="2743"/>
      <c r="B137" s="1990" t="s">
        <v>42</v>
      </c>
      <c r="C137" s="1906">
        <v>16.724398961122635</v>
      </c>
      <c r="D137" s="1907">
        <v>32.712810387030252</v>
      </c>
      <c r="E137" s="1907">
        <v>51.909482678814669</v>
      </c>
      <c r="F137" s="1907">
        <v>68.497448504914715</v>
      </c>
      <c r="G137" s="1908">
        <v>46.106962172835878</v>
      </c>
      <c r="H137" s="1909">
        <v>45.737521961684969</v>
      </c>
      <c r="I137" s="1907">
        <v>69.506290415052121</v>
      </c>
      <c r="J137" s="1907">
        <v>68.837253869487157</v>
      </c>
      <c r="K137" s="1907">
        <v>55.565499991788201</v>
      </c>
      <c r="L137" s="1910">
        <v>30.335368392699273</v>
      </c>
      <c r="M137" s="1911">
        <v>14.385015626310285</v>
      </c>
      <c r="N137" s="1907">
        <v>22.135672573172656</v>
      </c>
      <c r="O137" s="1907">
        <v>32.94162874047089</v>
      </c>
      <c r="P137" s="1907">
        <v>49.968396208618863</v>
      </c>
      <c r="Q137" s="1908">
        <v>61.522969708103773</v>
      </c>
      <c r="R137" s="1909">
        <v>48.825856994561605</v>
      </c>
      <c r="S137" s="1907">
        <v>39.230960288459222</v>
      </c>
      <c r="T137" s="1907">
        <v>36.16670697400027</v>
      </c>
      <c r="U137" s="1907">
        <v>27.862389899725358</v>
      </c>
      <c r="V137" s="1907">
        <v>41.240841278094386</v>
      </c>
      <c r="W137" s="1907">
        <v>39.564799319706026</v>
      </c>
      <c r="X137" s="1907">
        <v>45.420303447553934</v>
      </c>
      <c r="Y137" s="1907">
        <v>42.977180222919664</v>
      </c>
      <c r="Z137" s="1907">
        <v>48.237486155821955</v>
      </c>
      <c r="AA137" s="1907">
        <v>41.246095348282829</v>
      </c>
      <c r="AB137" s="2253">
        <v>49.43956855429478</v>
      </c>
      <c r="AC137" s="312"/>
      <c r="AD137" s="312"/>
      <c r="AE137" s="312"/>
      <c r="AF137" s="312"/>
      <c r="AG137" s="312"/>
      <c r="AH137" s="312"/>
      <c r="AI137" s="312"/>
      <c r="AJ137" s="312"/>
      <c r="AK137" s="312"/>
      <c r="AL137" s="312"/>
      <c r="AM137" s="312"/>
      <c r="AN137" s="312"/>
      <c r="AO137" s="312"/>
      <c r="AP137" s="312"/>
      <c r="AQ137" s="312"/>
      <c r="AR137" s="312"/>
      <c r="AS137" s="312"/>
      <c r="AT137" s="312"/>
      <c r="AU137" s="312"/>
      <c r="AV137" s="312"/>
      <c r="AW137" s="312"/>
      <c r="AX137" s="312"/>
      <c r="AY137" s="312"/>
      <c r="AZ137" s="646"/>
      <c r="BA137" s="2476"/>
      <c r="BB137" s="159" t="s">
        <v>42</v>
      </c>
      <c r="BC137" s="1178" t="s">
        <v>35</v>
      </c>
      <c r="BD137" s="1198" t="s">
        <v>35</v>
      </c>
      <c r="BE137" s="1198" t="s">
        <v>35</v>
      </c>
      <c r="BF137" s="1198" t="s">
        <v>35</v>
      </c>
      <c r="BG137" s="1219" t="s">
        <v>35</v>
      </c>
      <c r="BH137" s="1240" t="s">
        <v>35</v>
      </c>
      <c r="BI137" s="1198" t="s">
        <v>35</v>
      </c>
      <c r="BJ137" s="1198" t="s">
        <v>35</v>
      </c>
      <c r="BK137" s="1198" t="s">
        <v>35</v>
      </c>
      <c r="BL137" s="1219" t="s">
        <v>35</v>
      </c>
      <c r="BM137" s="1240" t="s">
        <v>35</v>
      </c>
      <c r="BN137" s="1198" t="s">
        <v>35</v>
      </c>
      <c r="BO137" s="1198" t="s">
        <v>35</v>
      </c>
      <c r="BP137" s="1198" t="s">
        <v>35</v>
      </c>
      <c r="BQ137" s="1219" t="s">
        <v>35</v>
      </c>
      <c r="BR137" s="1240" t="s">
        <v>35</v>
      </c>
      <c r="BS137" s="1198" t="s">
        <v>35</v>
      </c>
      <c r="BT137" s="1198" t="s">
        <v>35</v>
      </c>
      <c r="BU137" s="1198" t="s">
        <v>35</v>
      </c>
      <c r="BV137" s="1198" t="s">
        <v>35</v>
      </c>
      <c r="BW137" s="1198" t="s">
        <v>35</v>
      </c>
      <c r="BX137" s="1198" t="s">
        <v>35</v>
      </c>
      <c r="BY137" s="1259" t="s">
        <v>35</v>
      </c>
      <c r="BZ137" s="1259" t="s">
        <v>35</v>
      </c>
      <c r="CA137" s="1259" t="s">
        <v>35</v>
      </c>
      <c r="CB137" s="1259" t="s">
        <v>35</v>
      </c>
      <c r="CC137" s="2114"/>
      <c r="CD137" s="2114"/>
      <c r="CE137" s="2114"/>
      <c r="CF137" s="2114"/>
      <c r="CG137" s="2114"/>
      <c r="CH137" s="2114"/>
      <c r="CI137" s="2114"/>
      <c r="CJ137" s="2114"/>
      <c r="CK137" s="2114"/>
      <c r="CL137" s="2114"/>
      <c r="CM137" s="2114"/>
      <c r="CN137" s="2114"/>
      <c r="CO137" s="2114"/>
      <c r="CP137" s="2114"/>
      <c r="CQ137" s="2114"/>
      <c r="CR137" s="2114"/>
      <c r="CS137" s="2114"/>
      <c r="CT137" s="2114"/>
      <c r="CU137" s="2114"/>
      <c r="CV137" s="2114"/>
      <c r="CW137" s="2114"/>
      <c r="CX137" s="2114"/>
      <c r="CY137" s="2114"/>
      <c r="CZ137" s="2114"/>
    </row>
    <row r="138" s="135" customFormat="true" ht="15" customHeight="true" x14ac:dyDescent="0.2">
      <c r="A138" s="2743"/>
      <c r="B138" s="1990" t="s">
        <v>41</v>
      </c>
      <c r="C138" s="1906">
        <v>26.302053361346694</v>
      </c>
      <c r="D138" s="1907">
        <v>29.878924316629195</v>
      </c>
      <c r="E138" s="1907">
        <v>22.852575170059218</v>
      </c>
      <c r="F138" s="1907">
        <v>13.968567255934012</v>
      </c>
      <c r="G138" s="1908">
        <v>5.5814247966930015</v>
      </c>
      <c r="H138" s="1909">
        <v>20.21559438434015</v>
      </c>
      <c r="I138" s="1907">
        <v>13.709753917948184</v>
      </c>
      <c r="J138" s="1907">
        <v>12.093591802035899</v>
      </c>
      <c r="K138" s="1907">
        <v>7.2994124610515643</v>
      </c>
      <c r="L138" s="1910">
        <v>3.0188611960712839</v>
      </c>
      <c r="M138" s="1911">
        <v>25.843903018239466</v>
      </c>
      <c r="N138" s="1907">
        <v>28.620597027272009</v>
      </c>
      <c r="O138" s="1907">
        <v>30.761553093568043</v>
      </c>
      <c r="P138" s="1907">
        <v>25.693702016199516</v>
      </c>
      <c r="Q138" s="1908">
        <v>15.039497225605636</v>
      </c>
      <c r="R138" s="1909">
        <v>7.6834710631359684</v>
      </c>
      <c r="S138" s="1907">
        <v>28.2233369036339</v>
      </c>
      <c r="T138" s="1907">
        <v>25.26949054189113</v>
      </c>
      <c r="U138" s="1907">
        <v>20.576219793696588</v>
      </c>
      <c r="V138" s="1907">
        <v>18.151291302982351</v>
      </c>
      <c r="W138" s="1907">
        <v>21.334303865555032</v>
      </c>
      <c r="X138" s="1907">
        <v>34.189997921759037</v>
      </c>
      <c r="Y138" s="1907">
        <v>21.586357163888849</v>
      </c>
      <c r="Z138" s="1907">
        <v>18.292191036904093</v>
      </c>
      <c r="AA138" s="1907">
        <v>19.053997553700359</v>
      </c>
      <c r="AB138" s="2253">
        <v>24.581171216113781</v>
      </c>
      <c r="AC138" s="312"/>
      <c r="AD138" s="312"/>
      <c r="AE138" s="312"/>
      <c r="AF138" s="312"/>
      <c r="AG138" s="312"/>
      <c r="AH138" s="312"/>
      <c r="AI138" s="312"/>
      <c r="AJ138" s="312"/>
      <c r="AK138" s="312"/>
      <c r="AL138" s="312"/>
      <c r="AM138" s="312"/>
      <c r="AN138" s="312"/>
      <c r="AO138" s="312"/>
      <c r="AP138" s="312"/>
      <c r="AQ138" s="312"/>
      <c r="AR138" s="312"/>
      <c r="AS138" s="312"/>
      <c r="AT138" s="312"/>
      <c r="AU138" s="312"/>
      <c r="AV138" s="312"/>
      <c r="AW138" s="312"/>
      <c r="AX138" s="312"/>
      <c r="AY138" s="312"/>
      <c r="AZ138" s="646"/>
      <c r="BA138" s="2476"/>
      <c r="BB138" s="159" t="s">
        <v>41</v>
      </c>
      <c r="BC138" s="1178" t="s">
        <v>35</v>
      </c>
      <c r="BD138" s="1198" t="s">
        <v>35</v>
      </c>
      <c r="BE138" s="1198" t="s">
        <v>35</v>
      </c>
      <c r="BF138" s="1198" t="s">
        <v>35</v>
      </c>
      <c r="BG138" s="1219" t="s">
        <v>35</v>
      </c>
      <c r="BH138" s="1240" t="s">
        <v>35</v>
      </c>
      <c r="BI138" s="1198" t="s">
        <v>35</v>
      </c>
      <c r="BJ138" s="1198" t="s">
        <v>35</v>
      </c>
      <c r="BK138" s="1198" t="s">
        <v>35</v>
      </c>
      <c r="BL138" s="1219" t="s">
        <v>35</v>
      </c>
      <c r="BM138" s="1240" t="s">
        <v>35</v>
      </c>
      <c r="BN138" s="1198" t="s">
        <v>35</v>
      </c>
      <c r="BO138" s="1198" t="s">
        <v>35</v>
      </c>
      <c r="BP138" s="1198" t="s">
        <v>35</v>
      </c>
      <c r="BQ138" s="1219" t="s">
        <v>35</v>
      </c>
      <c r="BR138" s="1240" t="s">
        <v>35</v>
      </c>
      <c r="BS138" s="1198" t="s">
        <v>35</v>
      </c>
      <c r="BT138" s="1198" t="s">
        <v>35</v>
      </c>
      <c r="BU138" s="1198" t="s">
        <v>35</v>
      </c>
      <c r="BV138" s="1198" t="s">
        <v>35</v>
      </c>
      <c r="BW138" s="1198" t="s">
        <v>35</v>
      </c>
      <c r="BX138" s="1198" t="s">
        <v>35</v>
      </c>
      <c r="BY138" s="1259" t="s">
        <v>35</v>
      </c>
      <c r="BZ138" s="1259" t="s">
        <v>35</v>
      </c>
      <c r="CA138" s="1259" t="s">
        <v>35</v>
      </c>
      <c r="CB138" s="1259" t="s">
        <v>35</v>
      </c>
      <c r="CC138" s="2114"/>
      <c r="CD138" s="2114"/>
      <c r="CE138" s="2114"/>
      <c r="CF138" s="2114"/>
      <c r="CG138" s="2114"/>
      <c r="CH138" s="2114"/>
      <c r="CI138" s="2114"/>
      <c r="CJ138" s="2114"/>
      <c r="CK138" s="2114"/>
      <c r="CL138" s="2114"/>
      <c r="CM138" s="2114"/>
      <c r="CN138" s="2114"/>
      <c r="CO138" s="2114"/>
      <c r="CP138" s="2114"/>
      <c r="CQ138" s="2114"/>
      <c r="CR138" s="2114"/>
      <c r="CS138" s="2114"/>
      <c r="CT138" s="2114"/>
      <c r="CU138" s="2114"/>
      <c r="CV138" s="2114"/>
      <c r="CW138" s="2114"/>
      <c r="CX138" s="2114"/>
      <c r="CY138" s="2114"/>
      <c r="CZ138" s="2114"/>
    </row>
    <row r="139" s="135" customFormat="true" ht="15" customHeight="true" x14ac:dyDescent="0.2">
      <c r="A139" s="2743"/>
      <c r="B139" s="1990" t="s">
        <v>19</v>
      </c>
      <c r="C139" s="1906">
        <v>56.946327244896636</v>
      </c>
      <c r="D139" s="1907">
        <v>37.223450286149635</v>
      </c>
      <c r="E139" s="1907">
        <v>24.025344652468874</v>
      </c>
      <c r="F139" s="1907">
        <v>7.2795036651344418</v>
      </c>
      <c r="G139" s="1908">
        <v>1.1704448989719329</v>
      </c>
      <c r="H139" s="1909">
        <v>32.536964693057072</v>
      </c>
      <c r="I139" s="1907">
        <v>8.2658951785772352</v>
      </c>
      <c r="J139" s="1907">
        <v>3.6500732095318398</v>
      </c>
      <c r="K139" s="1907">
        <v>1.6969868220198001</v>
      </c>
      <c r="L139" s="1910">
        <v>0</v>
      </c>
      <c r="M139" s="1911">
        <v>59.771081355450271</v>
      </c>
      <c r="N139" s="1907">
        <v>49.198865701334569</v>
      </c>
      <c r="O139" s="1907">
        <v>36.126975177755781</v>
      </c>
      <c r="P139" s="1907">
        <v>24.073858303559266</v>
      </c>
      <c r="Q139" s="1908">
        <v>9.6333927968716448</v>
      </c>
      <c r="R139" s="1909">
        <v>7.2271314421199024</v>
      </c>
      <c r="S139" s="1907">
        <v>27.899930795318699</v>
      </c>
      <c r="T139" s="1907">
        <v>35.105073528809754</v>
      </c>
      <c r="U139" s="1907">
        <v>48.014525931552079</v>
      </c>
      <c r="V139" s="1907">
        <v>36.755755053490724</v>
      </c>
      <c r="W139" s="1907">
        <v>28.299152657293646</v>
      </c>
      <c r="X139" s="1907">
        <v>16.357304519686235</v>
      </c>
      <c r="Y139" s="1907">
        <v>32.078493443728497</v>
      </c>
      <c r="Z139" s="1907">
        <v>27.315266412052868</v>
      </c>
      <c r="AA139" s="1907">
        <v>35.039207174172411</v>
      </c>
      <c r="AB139" s="2253">
        <v>22.238378717512219</v>
      </c>
      <c r="AC139" s="312"/>
      <c r="AD139" s="312"/>
      <c r="AE139" s="312"/>
      <c r="AF139" s="312"/>
      <c r="AG139" s="312"/>
      <c r="AH139" s="312"/>
      <c r="AI139" s="312"/>
      <c r="AJ139" s="312"/>
      <c r="AK139" s="312"/>
      <c r="AL139" s="312"/>
      <c r="AM139" s="312"/>
      <c r="AN139" s="312"/>
      <c r="AO139" s="312"/>
      <c r="AP139" s="312"/>
      <c r="AQ139" s="312"/>
      <c r="AR139" s="312"/>
      <c r="AS139" s="312"/>
      <c r="AT139" s="312"/>
      <c r="AU139" s="312"/>
      <c r="AV139" s="312"/>
      <c r="AW139" s="312"/>
      <c r="AX139" s="312"/>
      <c r="AY139" s="312"/>
      <c r="AZ139" s="646"/>
      <c r="BA139" s="2476"/>
      <c r="BB139" s="159" t="s">
        <v>19</v>
      </c>
      <c r="BC139" s="1178" t="s">
        <v>35</v>
      </c>
      <c r="BD139" s="1198" t="s">
        <v>35</v>
      </c>
      <c r="BE139" s="1198" t="s">
        <v>35</v>
      </c>
      <c r="BF139" s="1198" t="s">
        <v>35</v>
      </c>
      <c r="BG139" s="1219" t="s">
        <v>35</v>
      </c>
      <c r="BH139" s="1240" t="s">
        <v>35</v>
      </c>
      <c r="BI139" s="1198" t="s">
        <v>35</v>
      </c>
      <c r="BJ139" s="1198" t="s">
        <v>35</v>
      </c>
      <c r="BK139" s="1198" t="s">
        <v>35</v>
      </c>
      <c r="BL139" s="1219" t="s">
        <v>35</v>
      </c>
      <c r="BM139" s="1240" t="s">
        <v>35</v>
      </c>
      <c r="BN139" s="1198" t="s">
        <v>35</v>
      </c>
      <c r="BO139" s="1198" t="s">
        <v>35</v>
      </c>
      <c r="BP139" s="1198" t="s">
        <v>35</v>
      </c>
      <c r="BQ139" s="1219" t="s">
        <v>35</v>
      </c>
      <c r="BR139" s="1240" t="s">
        <v>35</v>
      </c>
      <c r="BS139" s="1198" t="s">
        <v>35</v>
      </c>
      <c r="BT139" s="1198" t="s">
        <v>35</v>
      </c>
      <c r="BU139" s="1198" t="s">
        <v>35</v>
      </c>
      <c r="BV139" s="1198" t="s">
        <v>35</v>
      </c>
      <c r="BW139" s="1198" t="s">
        <v>35</v>
      </c>
      <c r="BX139" s="1198" t="s">
        <v>35</v>
      </c>
      <c r="BY139" s="1259" t="s">
        <v>35</v>
      </c>
      <c r="BZ139" s="1259" t="s">
        <v>35</v>
      </c>
      <c r="CA139" s="1259" t="s">
        <v>35</v>
      </c>
      <c r="CB139" s="1259" t="s">
        <v>35</v>
      </c>
      <c r="CC139" s="2114"/>
      <c r="CD139" s="2114"/>
      <c r="CE139" s="2114"/>
      <c r="CF139" s="2114"/>
      <c r="CG139" s="2114"/>
      <c r="CH139" s="2114"/>
      <c r="CI139" s="2114"/>
      <c r="CJ139" s="2114"/>
      <c r="CK139" s="2114"/>
      <c r="CL139" s="2114"/>
      <c r="CM139" s="2114"/>
      <c r="CN139" s="2114"/>
      <c r="CO139" s="2114"/>
      <c r="CP139" s="2114"/>
      <c r="CQ139" s="2114"/>
      <c r="CR139" s="2114"/>
      <c r="CS139" s="2114"/>
      <c r="CT139" s="2114"/>
      <c r="CU139" s="2114"/>
      <c r="CV139" s="2114"/>
      <c r="CW139" s="2114"/>
      <c r="CX139" s="2114"/>
      <c r="CY139" s="2114"/>
      <c r="CZ139" s="2114"/>
    </row>
    <row r="140" s="130" customFormat="true" ht="15" customHeight="true" x14ac:dyDescent="0.2">
      <c r="A140" s="2422" t="s">
        <v>106</v>
      </c>
      <c r="B140" s="252" t="s">
        <v>64</v>
      </c>
      <c r="C140" s="1102" t="s">
        <v>35</v>
      </c>
      <c r="D140" s="1116" t="s">
        <v>35</v>
      </c>
      <c r="E140" s="1116" t="s">
        <v>35</v>
      </c>
      <c r="F140" s="1116" t="s">
        <v>35</v>
      </c>
      <c r="G140" s="1130" t="s">
        <v>35</v>
      </c>
      <c r="H140" s="1144" t="s">
        <v>35</v>
      </c>
      <c r="I140" s="1116" t="s">
        <v>35</v>
      </c>
      <c r="J140" s="1116" t="s">
        <v>35</v>
      </c>
      <c r="K140" s="1116" t="s">
        <v>35</v>
      </c>
      <c r="L140" s="1158" t="s">
        <v>35</v>
      </c>
      <c r="M140" s="1165" t="s">
        <v>35</v>
      </c>
      <c r="N140" s="1116" t="s">
        <v>35</v>
      </c>
      <c r="O140" s="1116" t="s">
        <v>35</v>
      </c>
      <c r="P140" s="1116" t="s">
        <v>35</v>
      </c>
      <c r="Q140" s="1130" t="s">
        <v>35</v>
      </c>
      <c r="R140" s="1144" t="s">
        <v>35</v>
      </c>
      <c r="S140" s="1116" t="s">
        <v>35</v>
      </c>
      <c r="T140" s="1116" t="s">
        <v>35</v>
      </c>
      <c r="U140" s="1116" t="s">
        <v>35</v>
      </c>
      <c r="V140" s="1116" t="s">
        <v>35</v>
      </c>
      <c r="W140" s="1116" t="s">
        <v>35</v>
      </c>
      <c r="X140" s="1116" t="s">
        <v>35</v>
      </c>
      <c r="Y140" s="1167" t="s">
        <v>35</v>
      </c>
      <c r="Z140" s="1167" t="s">
        <v>35</v>
      </c>
      <c r="AA140" s="1167" t="s">
        <v>35</v>
      </c>
      <c r="AB140" s="2068" t="s">
        <v>35</v>
      </c>
      <c r="AC140" s="2094"/>
      <c r="AD140" s="2094"/>
      <c r="AE140" s="2094"/>
      <c r="AF140" s="2094"/>
      <c r="AG140" s="2094"/>
      <c r="AH140" s="2094"/>
      <c r="AI140" s="2094"/>
      <c r="AJ140" s="2094"/>
      <c r="AK140" s="2094"/>
      <c r="AL140" s="2094"/>
      <c r="AM140" s="2094"/>
      <c r="AN140" s="2094"/>
      <c r="AO140" s="2094"/>
      <c r="AP140" s="2094"/>
      <c r="AQ140" s="2094"/>
      <c r="AR140" s="2094"/>
      <c r="AS140" s="2094"/>
      <c r="AT140" s="2094"/>
      <c r="AU140" s="2094"/>
      <c r="AV140" s="2094"/>
      <c r="AW140" s="2094"/>
      <c r="AX140" s="2094"/>
      <c r="AY140" s="2094"/>
      <c r="AZ140" s="215"/>
      <c r="BA140" s="2476" t="s">
        <v>106</v>
      </c>
      <c r="BB140" s="159" t="s">
        <v>64</v>
      </c>
      <c r="BC140" s="1178" t="s">
        <v>35</v>
      </c>
      <c r="BD140" s="1198" t="s">
        <v>35</v>
      </c>
      <c r="BE140" s="1198" t="s">
        <v>35</v>
      </c>
      <c r="BF140" s="1198" t="s">
        <v>35</v>
      </c>
      <c r="BG140" s="1219" t="s">
        <v>35</v>
      </c>
      <c r="BH140" s="1240" t="s">
        <v>35</v>
      </c>
      <c r="BI140" s="1198" t="s">
        <v>35</v>
      </c>
      <c r="BJ140" s="1198" t="s">
        <v>35</v>
      </c>
      <c r="BK140" s="1198" t="s">
        <v>35</v>
      </c>
      <c r="BL140" s="1219" t="s">
        <v>35</v>
      </c>
      <c r="BM140" s="1240" t="s">
        <v>35</v>
      </c>
      <c r="BN140" s="1198" t="s">
        <v>35</v>
      </c>
      <c r="BO140" s="1198" t="s">
        <v>35</v>
      </c>
      <c r="BP140" s="1198" t="s">
        <v>35</v>
      </c>
      <c r="BQ140" s="1219" t="s">
        <v>35</v>
      </c>
      <c r="BR140" s="1240" t="s">
        <v>35</v>
      </c>
      <c r="BS140" s="1198" t="s">
        <v>35</v>
      </c>
      <c r="BT140" s="1198" t="s">
        <v>35</v>
      </c>
      <c r="BU140" s="1198" t="s">
        <v>35</v>
      </c>
      <c r="BV140" s="1198" t="s">
        <v>35</v>
      </c>
      <c r="BW140" s="1198" t="s">
        <v>35</v>
      </c>
      <c r="BX140" s="1198" t="s">
        <v>35</v>
      </c>
      <c r="BY140" s="1259" t="s">
        <v>35</v>
      </c>
      <c r="BZ140" s="1259" t="s">
        <v>35</v>
      </c>
      <c r="CA140" s="1259" t="s">
        <v>35</v>
      </c>
      <c r="CB140" s="1259" t="s">
        <v>35</v>
      </c>
      <c r="CC140" s="2114"/>
      <c r="CD140" s="2114"/>
      <c r="CE140" s="2114"/>
      <c r="CF140" s="2114"/>
      <c r="CG140" s="2114"/>
      <c r="CH140" s="2114"/>
      <c r="CI140" s="2114"/>
      <c r="CJ140" s="2114"/>
      <c r="CK140" s="2114"/>
      <c r="CL140" s="2114"/>
      <c r="CM140" s="2114"/>
      <c r="CN140" s="2114"/>
      <c r="CO140" s="2114"/>
      <c r="CP140" s="2114"/>
      <c r="CQ140" s="2114"/>
      <c r="CR140" s="2114"/>
      <c r="CS140" s="2114"/>
      <c r="CT140" s="2114"/>
      <c r="CU140" s="2114"/>
      <c r="CV140" s="2114"/>
      <c r="CW140" s="2114"/>
      <c r="CX140" s="2114"/>
      <c r="CY140" s="2114"/>
      <c r="CZ140" s="2114"/>
    </row>
    <row r="141" s="130" customFormat="true" ht="15" customHeight="true" x14ac:dyDescent="0.2">
      <c r="A141" s="2422"/>
      <c r="B141" s="252" t="s">
        <v>65</v>
      </c>
      <c r="C141" s="1102" t="s">
        <v>35</v>
      </c>
      <c r="D141" s="1116" t="s">
        <v>35</v>
      </c>
      <c r="E141" s="1116" t="s">
        <v>35</v>
      </c>
      <c r="F141" s="1116" t="s">
        <v>35</v>
      </c>
      <c r="G141" s="1130" t="s">
        <v>35</v>
      </c>
      <c r="H141" s="1144" t="s">
        <v>35</v>
      </c>
      <c r="I141" s="1116" t="s">
        <v>35</v>
      </c>
      <c r="J141" s="1116" t="s">
        <v>35</v>
      </c>
      <c r="K141" s="1116" t="s">
        <v>35</v>
      </c>
      <c r="L141" s="1158" t="s">
        <v>35</v>
      </c>
      <c r="M141" s="1165" t="s">
        <v>35</v>
      </c>
      <c r="N141" s="1116" t="s">
        <v>35</v>
      </c>
      <c r="O141" s="1116" t="s">
        <v>35</v>
      </c>
      <c r="P141" s="1116" t="s">
        <v>35</v>
      </c>
      <c r="Q141" s="1130" t="s">
        <v>35</v>
      </c>
      <c r="R141" s="1144" t="s">
        <v>35</v>
      </c>
      <c r="S141" s="1116" t="s">
        <v>35</v>
      </c>
      <c r="T141" s="1116" t="s">
        <v>35</v>
      </c>
      <c r="U141" s="1116" t="s">
        <v>35</v>
      </c>
      <c r="V141" s="1116" t="s">
        <v>35</v>
      </c>
      <c r="W141" s="1116" t="s">
        <v>35</v>
      </c>
      <c r="X141" s="1116" t="s">
        <v>35</v>
      </c>
      <c r="Y141" s="1167" t="s">
        <v>35</v>
      </c>
      <c r="Z141" s="1167" t="s">
        <v>35</v>
      </c>
      <c r="AA141" s="1167" t="s">
        <v>35</v>
      </c>
      <c r="AB141" s="2068" t="s">
        <v>35</v>
      </c>
      <c r="AC141" s="2094"/>
      <c r="AD141" s="2094"/>
      <c r="AE141" s="2094"/>
      <c r="AF141" s="2094"/>
      <c r="AG141" s="2094"/>
      <c r="AH141" s="2094"/>
      <c r="AI141" s="2094"/>
      <c r="AJ141" s="2094"/>
      <c r="AK141" s="2094"/>
      <c r="AL141" s="2094"/>
      <c r="AM141" s="2094"/>
      <c r="AN141" s="2094"/>
      <c r="AO141" s="2094"/>
      <c r="AP141" s="2094"/>
      <c r="AQ141" s="2094"/>
      <c r="AR141" s="2094"/>
      <c r="AS141" s="2094"/>
      <c r="AT141" s="2094"/>
      <c r="AU141" s="2094"/>
      <c r="AV141" s="2094"/>
      <c r="AW141" s="2094"/>
      <c r="AX141" s="2094"/>
      <c r="AY141" s="2094"/>
      <c r="AZ141" s="215"/>
      <c r="BA141" s="2476"/>
      <c r="BB141" s="159" t="s">
        <v>65</v>
      </c>
      <c r="BC141" s="1178" t="s">
        <v>35</v>
      </c>
      <c r="BD141" s="1198" t="s">
        <v>35</v>
      </c>
      <c r="BE141" s="1198" t="s">
        <v>35</v>
      </c>
      <c r="BF141" s="1198" t="s">
        <v>35</v>
      </c>
      <c r="BG141" s="1219" t="s">
        <v>35</v>
      </c>
      <c r="BH141" s="1240" t="s">
        <v>35</v>
      </c>
      <c r="BI141" s="1198" t="s">
        <v>35</v>
      </c>
      <c r="BJ141" s="1198" t="s">
        <v>35</v>
      </c>
      <c r="BK141" s="1198" t="s">
        <v>35</v>
      </c>
      <c r="BL141" s="1219" t="s">
        <v>35</v>
      </c>
      <c r="BM141" s="1240" t="s">
        <v>35</v>
      </c>
      <c r="BN141" s="1198" t="s">
        <v>35</v>
      </c>
      <c r="BO141" s="1198" t="s">
        <v>35</v>
      </c>
      <c r="BP141" s="1198" t="s">
        <v>35</v>
      </c>
      <c r="BQ141" s="1219" t="s">
        <v>35</v>
      </c>
      <c r="BR141" s="1240" t="s">
        <v>35</v>
      </c>
      <c r="BS141" s="1198" t="s">
        <v>35</v>
      </c>
      <c r="BT141" s="1198" t="s">
        <v>35</v>
      </c>
      <c r="BU141" s="1198" t="s">
        <v>35</v>
      </c>
      <c r="BV141" s="1198" t="s">
        <v>35</v>
      </c>
      <c r="BW141" s="1198" t="s">
        <v>35</v>
      </c>
      <c r="BX141" s="1198" t="s">
        <v>35</v>
      </c>
      <c r="BY141" s="1259" t="s">
        <v>35</v>
      </c>
      <c r="BZ141" s="1259" t="s">
        <v>35</v>
      </c>
      <c r="CA141" s="1259" t="s">
        <v>35</v>
      </c>
      <c r="CB141" s="1259" t="s">
        <v>35</v>
      </c>
      <c r="CC141" s="2114"/>
      <c r="CD141" s="2114"/>
      <c r="CE141" s="2114"/>
      <c r="CF141" s="2114"/>
      <c r="CG141" s="2114"/>
      <c r="CH141" s="2114"/>
      <c r="CI141" s="2114"/>
      <c r="CJ141" s="2114"/>
      <c r="CK141" s="2114"/>
      <c r="CL141" s="2114"/>
      <c r="CM141" s="2114"/>
      <c r="CN141" s="2114"/>
      <c r="CO141" s="2114"/>
      <c r="CP141" s="2114"/>
      <c r="CQ141" s="2114"/>
      <c r="CR141" s="2114"/>
      <c r="CS141" s="2114"/>
      <c r="CT141" s="2114"/>
      <c r="CU141" s="2114"/>
      <c r="CV141" s="2114"/>
      <c r="CW141" s="2114"/>
      <c r="CX141" s="2114"/>
      <c r="CY141" s="2114"/>
      <c r="CZ141" s="2114"/>
    </row>
    <row r="142" s="130" customFormat="true" ht="15" customHeight="true" x14ac:dyDescent="0.2">
      <c r="A142" s="2422"/>
      <c r="B142" s="252" t="s">
        <v>66</v>
      </c>
      <c r="C142" s="1102" t="s">
        <v>35</v>
      </c>
      <c r="D142" s="1116" t="s">
        <v>35</v>
      </c>
      <c r="E142" s="1116" t="s">
        <v>35</v>
      </c>
      <c r="F142" s="1116" t="s">
        <v>35</v>
      </c>
      <c r="G142" s="1130" t="s">
        <v>35</v>
      </c>
      <c r="H142" s="1144" t="s">
        <v>35</v>
      </c>
      <c r="I142" s="1116" t="s">
        <v>35</v>
      </c>
      <c r="J142" s="1116" t="s">
        <v>35</v>
      </c>
      <c r="K142" s="1116" t="s">
        <v>35</v>
      </c>
      <c r="L142" s="1158" t="s">
        <v>35</v>
      </c>
      <c r="M142" s="1165" t="s">
        <v>35</v>
      </c>
      <c r="N142" s="1116" t="s">
        <v>35</v>
      </c>
      <c r="O142" s="1116" t="s">
        <v>35</v>
      </c>
      <c r="P142" s="1116" t="s">
        <v>35</v>
      </c>
      <c r="Q142" s="1130" t="s">
        <v>35</v>
      </c>
      <c r="R142" s="1144" t="s">
        <v>35</v>
      </c>
      <c r="S142" s="1116" t="s">
        <v>35</v>
      </c>
      <c r="T142" s="1116" t="s">
        <v>35</v>
      </c>
      <c r="U142" s="1116" t="s">
        <v>35</v>
      </c>
      <c r="V142" s="1116" t="s">
        <v>35</v>
      </c>
      <c r="W142" s="1116" t="s">
        <v>35</v>
      </c>
      <c r="X142" s="1116" t="s">
        <v>35</v>
      </c>
      <c r="Y142" s="1167" t="s">
        <v>35</v>
      </c>
      <c r="Z142" s="1167" t="s">
        <v>35</v>
      </c>
      <c r="AA142" s="1167" t="s">
        <v>35</v>
      </c>
      <c r="AB142" s="2068" t="s">
        <v>35</v>
      </c>
      <c r="AC142" s="2094"/>
      <c r="AD142" s="2094"/>
      <c r="AE142" s="2094"/>
      <c r="AF142" s="2094"/>
      <c r="AG142" s="2094"/>
      <c r="AH142" s="2094"/>
      <c r="AI142" s="2094"/>
      <c r="AJ142" s="2094"/>
      <c r="AK142" s="2094"/>
      <c r="AL142" s="2094"/>
      <c r="AM142" s="2094"/>
      <c r="AN142" s="2094"/>
      <c r="AO142" s="2094"/>
      <c r="AP142" s="2094"/>
      <c r="AQ142" s="2094"/>
      <c r="AR142" s="2094"/>
      <c r="AS142" s="2094"/>
      <c r="AT142" s="2094"/>
      <c r="AU142" s="2094"/>
      <c r="AV142" s="2094"/>
      <c r="AW142" s="2094"/>
      <c r="AX142" s="2094"/>
      <c r="AY142" s="2094"/>
      <c r="AZ142" s="215"/>
      <c r="BA142" s="2476"/>
      <c r="BB142" s="159" t="s">
        <v>66</v>
      </c>
      <c r="BC142" s="1178" t="s">
        <v>35</v>
      </c>
      <c r="BD142" s="1198" t="s">
        <v>35</v>
      </c>
      <c r="BE142" s="1198" t="s">
        <v>35</v>
      </c>
      <c r="BF142" s="1198" t="s">
        <v>35</v>
      </c>
      <c r="BG142" s="1219" t="s">
        <v>35</v>
      </c>
      <c r="BH142" s="1240" t="s">
        <v>35</v>
      </c>
      <c r="BI142" s="1198" t="s">
        <v>35</v>
      </c>
      <c r="BJ142" s="1198" t="s">
        <v>35</v>
      </c>
      <c r="BK142" s="1198" t="s">
        <v>35</v>
      </c>
      <c r="BL142" s="1219" t="s">
        <v>35</v>
      </c>
      <c r="BM142" s="1240" t="s">
        <v>35</v>
      </c>
      <c r="BN142" s="1198" t="s">
        <v>35</v>
      </c>
      <c r="BO142" s="1198" t="s">
        <v>35</v>
      </c>
      <c r="BP142" s="1198" t="s">
        <v>35</v>
      </c>
      <c r="BQ142" s="1219" t="s">
        <v>35</v>
      </c>
      <c r="BR142" s="1240" t="s">
        <v>35</v>
      </c>
      <c r="BS142" s="1198" t="s">
        <v>35</v>
      </c>
      <c r="BT142" s="1198" t="s">
        <v>35</v>
      </c>
      <c r="BU142" s="1198" t="s">
        <v>35</v>
      </c>
      <c r="BV142" s="1198" t="s">
        <v>35</v>
      </c>
      <c r="BW142" s="1198" t="s">
        <v>35</v>
      </c>
      <c r="BX142" s="1198" t="s">
        <v>35</v>
      </c>
      <c r="BY142" s="1259" t="s">
        <v>35</v>
      </c>
      <c r="BZ142" s="1259" t="s">
        <v>35</v>
      </c>
      <c r="CA142" s="1259" t="s">
        <v>35</v>
      </c>
      <c r="CB142" s="1259" t="s">
        <v>35</v>
      </c>
      <c r="CC142" s="2114"/>
      <c r="CD142" s="2114"/>
      <c r="CE142" s="2114"/>
      <c r="CF142" s="2114"/>
      <c r="CG142" s="2114"/>
      <c r="CH142" s="2114"/>
      <c r="CI142" s="2114"/>
      <c r="CJ142" s="2114"/>
      <c r="CK142" s="2114"/>
      <c r="CL142" s="2114"/>
      <c r="CM142" s="2114"/>
      <c r="CN142" s="2114"/>
      <c r="CO142" s="2114"/>
      <c r="CP142" s="2114"/>
      <c r="CQ142" s="2114"/>
      <c r="CR142" s="2114"/>
      <c r="CS142" s="2114"/>
      <c r="CT142" s="2114"/>
      <c r="CU142" s="2114"/>
      <c r="CV142" s="2114"/>
      <c r="CW142" s="2114"/>
      <c r="CX142" s="2114"/>
      <c r="CY142" s="2114"/>
      <c r="CZ142" s="2114"/>
    </row>
    <row r="143" s="130" customFormat="true" ht="15" customHeight="true" x14ac:dyDescent="0.2">
      <c r="A143" s="2422"/>
      <c r="B143" s="252" t="s">
        <v>67</v>
      </c>
      <c r="C143" s="1102" t="s">
        <v>35</v>
      </c>
      <c r="D143" s="1116" t="s">
        <v>35</v>
      </c>
      <c r="E143" s="1116" t="s">
        <v>35</v>
      </c>
      <c r="F143" s="1116" t="s">
        <v>35</v>
      </c>
      <c r="G143" s="1130" t="s">
        <v>35</v>
      </c>
      <c r="H143" s="1144" t="s">
        <v>35</v>
      </c>
      <c r="I143" s="1116" t="s">
        <v>35</v>
      </c>
      <c r="J143" s="1116" t="s">
        <v>35</v>
      </c>
      <c r="K143" s="1116" t="s">
        <v>35</v>
      </c>
      <c r="L143" s="1158" t="s">
        <v>35</v>
      </c>
      <c r="M143" s="1165" t="s">
        <v>35</v>
      </c>
      <c r="N143" s="1116" t="s">
        <v>35</v>
      </c>
      <c r="O143" s="1116" t="s">
        <v>35</v>
      </c>
      <c r="P143" s="1116" t="s">
        <v>35</v>
      </c>
      <c r="Q143" s="1130" t="s">
        <v>35</v>
      </c>
      <c r="R143" s="1144" t="s">
        <v>35</v>
      </c>
      <c r="S143" s="1116" t="s">
        <v>35</v>
      </c>
      <c r="T143" s="1116" t="s">
        <v>35</v>
      </c>
      <c r="U143" s="1116" t="s">
        <v>35</v>
      </c>
      <c r="V143" s="1116" t="s">
        <v>35</v>
      </c>
      <c r="W143" s="1116" t="s">
        <v>35</v>
      </c>
      <c r="X143" s="1116" t="s">
        <v>35</v>
      </c>
      <c r="Y143" s="1167" t="s">
        <v>35</v>
      </c>
      <c r="Z143" s="1167" t="s">
        <v>35</v>
      </c>
      <c r="AA143" s="1167" t="s">
        <v>35</v>
      </c>
      <c r="AB143" s="2068" t="s">
        <v>35</v>
      </c>
      <c r="AC143" s="2094"/>
      <c r="AD143" s="2094"/>
      <c r="AE143" s="2094"/>
      <c r="AF143" s="2094"/>
      <c r="AG143" s="2094"/>
      <c r="AH143" s="2094"/>
      <c r="AI143" s="2094"/>
      <c r="AJ143" s="2094"/>
      <c r="AK143" s="2094"/>
      <c r="AL143" s="2094"/>
      <c r="AM143" s="2094"/>
      <c r="AN143" s="2094"/>
      <c r="AO143" s="2094"/>
      <c r="AP143" s="2094"/>
      <c r="AQ143" s="2094"/>
      <c r="AR143" s="2094"/>
      <c r="AS143" s="2094"/>
      <c r="AT143" s="2094"/>
      <c r="AU143" s="2094"/>
      <c r="AV143" s="2094"/>
      <c r="AW143" s="2094"/>
      <c r="AX143" s="2094"/>
      <c r="AY143" s="2094"/>
      <c r="AZ143" s="215"/>
      <c r="BA143" s="2476"/>
      <c r="BB143" s="159" t="s">
        <v>67</v>
      </c>
      <c r="BC143" s="1178" t="s">
        <v>35</v>
      </c>
      <c r="BD143" s="1198" t="s">
        <v>35</v>
      </c>
      <c r="BE143" s="1198" t="s">
        <v>35</v>
      </c>
      <c r="BF143" s="1198" t="s">
        <v>35</v>
      </c>
      <c r="BG143" s="1219" t="s">
        <v>35</v>
      </c>
      <c r="BH143" s="1240" t="s">
        <v>35</v>
      </c>
      <c r="BI143" s="1198" t="s">
        <v>35</v>
      </c>
      <c r="BJ143" s="1198" t="s">
        <v>35</v>
      </c>
      <c r="BK143" s="1198" t="s">
        <v>35</v>
      </c>
      <c r="BL143" s="1219" t="s">
        <v>35</v>
      </c>
      <c r="BM143" s="1240" t="s">
        <v>35</v>
      </c>
      <c r="BN143" s="1198" t="s">
        <v>35</v>
      </c>
      <c r="BO143" s="1198" t="s">
        <v>35</v>
      </c>
      <c r="BP143" s="1198" t="s">
        <v>35</v>
      </c>
      <c r="BQ143" s="1219" t="s">
        <v>35</v>
      </c>
      <c r="BR143" s="1240" t="s">
        <v>35</v>
      </c>
      <c r="BS143" s="1198" t="s">
        <v>35</v>
      </c>
      <c r="BT143" s="1198" t="s">
        <v>35</v>
      </c>
      <c r="BU143" s="1198" t="s">
        <v>35</v>
      </c>
      <c r="BV143" s="1198" t="s">
        <v>35</v>
      </c>
      <c r="BW143" s="1198" t="s">
        <v>35</v>
      </c>
      <c r="BX143" s="1198" t="s">
        <v>35</v>
      </c>
      <c r="BY143" s="1259" t="s">
        <v>35</v>
      </c>
      <c r="BZ143" s="1259" t="s">
        <v>35</v>
      </c>
      <c r="CA143" s="1259" t="s">
        <v>35</v>
      </c>
      <c r="CB143" s="1259" t="s">
        <v>35</v>
      </c>
      <c r="CC143" s="2114"/>
      <c r="CD143" s="2114"/>
      <c r="CE143" s="2114"/>
      <c r="CF143" s="2114"/>
      <c r="CG143" s="2114"/>
      <c r="CH143" s="2114"/>
      <c r="CI143" s="2114"/>
      <c r="CJ143" s="2114"/>
      <c r="CK143" s="2114"/>
      <c r="CL143" s="2114"/>
      <c r="CM143" s="2114"/>
      <c r="CN143" s="2114"/>
      <c r="CO143" s="2114"/>
      <c r="CP143" s="2114"/>
      <c r="CQ143" s="2114"/>
      <c r="CR143" s="2114"/>
      <c r="CS143" s="2114"/>
      <c r="CT143" s="2114"/>
      <c r="CU143" s="2114"/>
      <c r="CV143" s="2114"/>
      <c r="CW143" s="2114"/>
      <c r="CX143" s="2114"/>
      <c r="CY143" s="2114"/>
      <c r="CZ143" s="2114"/>
    </row>
    <row r="144" s="130" customFormat="true" ht="15" customHeight="true" x14ac:dyDescent="0.2">
      <c r="A144" s="2422" t="s">
        <v>107</v>
      </c>
      <c r="B144" s="252" t="s">
        <v>64</v>
      </c>
      <c r="C144" s="1102" t="s">
        <v>35</v>
      </c>
      <c r="D144" s="1116" t="s">
        <v>35</v>
      </c>
      <c r="E144" s="1116" t="s">
        <v>35</v>
      </c>
      <c r="F144" s="1116" t="s">
        <v>35</v>
      </c>
      <c r="G144" s="1130" t="s">
        <v>35</v>
      </c>
      <c r="H144" s="1144" t="s">
        <v>35</v>
      </c>
      <c r="I144" s="1116" t="s">
        <v>35</v>
      </c>
      <c r="J144" s="1116" t="s">
        <v>35</v>
      </c>
      <c r="K144" s="1116" t="s">
        <v>35</v>
      </c>
      <c r="L144" s="1158" t="s">
        <v>35</v>
      </c>
      <c r="M144" s="1165" t="s">
        <v>35</v>
      </c>
      <c r="N144" s="1116" t="s">
        <v>35</v>
      </c>
      <c r="O144" s="1116" t="s">
        <v>35</v>
      </c>
      <c r="P144" s="1116" t="s">
        <v>35</v>
      </c>
      <c r="Q144" s="1130" t="s">
        <v>35</v>
      </c>
      <c r="R144" s="1144" t="s">
        <v>35</v>
      </c>
      <c r="S144" s="1116" t="s">
        <v>35</v>
      </c>
      <c r="T144" s="1116" t="s">
        <v>35</v>
      </c>
      <c r="U144" s="1116" t="s">
        <v>35</v>
      </c>
      <c r="V144" s="1116" t="s">
        <v>35</v>
      </c>
      <c r="W144" s="1116" t="s">
        <v>35</v>
      </c>
      <c r="X144" s="1116" t="s">
        <v>35</v>
      </c>
      <c r="Y144" s="1167" t="s">
        <v>35</v>
      </c>
      <c r="Z144" s="1167" t="s">
        <v>35</v>
      </c>
      <c r="AA144" s="1167" t="s">
        <v>35</v>
      </c>
      <c r="AB144" s="2068" t="s">
        <v>35</v>
      </c>
      <c r="AC144" s="2094"/>
      <c r="AD144" s="2094"/>
      <c r="AE144" s="2094"/>
      <c r="AF144" s="2094"/>
      <c r="AG144" s="2094"/>
      <c r="AH144" s="2094"/>
      <c r="AI144" s="2094"/>
      <c r="AJ144" s="2094"/>
      <c r="AK144" s="2094"/>
      <c r="AL144" s="2094"/>
      <c r="AM144" s="2094"/>
      <c r="AN144" s="2094"/>
      <c r="AO144" s="2094"/>
      <c r="AP144" s="2094"/>
      <c r="AQ144" s="2094"/>
      <c r="AR144" s="2094"/>
      <c r="AS144" s="2094"/>
      <c r="AT144" s="2094"/>
      <c r="AU144" s="2094"/>
      <c r="AV144" s="2094"/>
      <c r="AW144" s="2094"/>
      <c r="AX144" s="2094"/>
      <c r="AY144" s="2094"/>
      <c r="AZ144" s="215"/>
      <c r="BA144" s="2476" t="s">
        <v>107</v>
      </c>
      <c r="BB144" s="159" t="s">
        <v>64</v>
      </c>
      <c r="BC144" s="1178" t="s">
        <v>35</v>
      </c>
      <c r="BD144" s="1198" t="s">
        <v>35</v>
      </c>
      <c r="BE144" s="1198" t="s">
        <v>35</v>
      </c>
      <c r="BF144" s="1198" t="s">
        <v>35</v>
      </c>
      <c r="BG144" s="1219" t="s">
        <v>35</v>
      </c>
      <c r="BH144" s="1240" t="s">
        <v>35</v>
      </c>
      <c r="BI144" s="1198" t="s">
        <v>35</v>
      </c>
      <c r="BJ144" s="1198" t="s">
        <v>35</v>
      </c>
      <c r="BK144" s="1198" t="s">
        <v>35</v>
      </c>
      <c r="BL144" s="1219" t="s">
        <v>35</v>
      </c>
      <c r="BM144" s="1240" t="s">
        <v>35</v>
      </c>
      <c r="BN144" s="1198" t="s">
        <v>35</v>
      </c>
      <c r="BO144" s="1198" t="s">
        <v>35</v>
      </c>
      <c r="BP144" s="1198" t="s">
        <v>35</v>
      </c>
      <c r="BQ144" s="1219" t="s">
        <v>35</v>
      </c>
      <c r="BR144" s="1240" t="s">
        <v>35</v>
      </c>
      <c r="BS144" s="1198" t="s">
        <v>35</v>
      </c>
      <c r="BT144" s="1198" t="s">
        <v>35</v>
      </c>
      <c r="BU144" s="1198" t="s">
        <v>35</v>
      </c>
      <c r="BV144" s="1198" t="s">
        <v>35</v>
      </c>
      <c r="BW144" s="1198" t="s">
        <v>35</v>
      </c>
      <c r="BX144" s="1198" t="s">
        <v>35</v>
      </c>
      <c r="BY144" s="1259" t="s">
        <v>35</v>
      </c>
      <c r="BZ144" s="1259" t="s">
        <v>35</v>
      </c>
      <c r="CA144" s="1259" t="s">
        <v>35</v>
      </c>
      <c r="CB144" s="1259" t="s">
        <v>35</v>
      </c>
      <c r="CC144" s="2114"/>
      <c r="CD144" s="2114"/>
      <c r="CE144" s="2114"/>
      <c r="CF144" s="2114"/>
      <c r="CG144" s="2114"/>
      <c r="CH144" s="2114"/>
      <c r="CI144" s="2114"/>
      <c r="CJ144" s="2114"/>
      <c r="CK144" s="2114"/>
      <c r="CL144" s="2114"/>
      <c r="CM144" s="2114"/>
      <c r="CN144" s="2114"/>
      <c r="CO144" s="2114"/>
      <c r="CP144" s="2114"/>
      <c r="CQ144" s="2114"/>
      <c r="CR144" s="2114"/>
      <c r="CS144" s="2114"/>
      <c r="CT144" s="2114"/>
      <c r="CU144" s="2114"/>
      <c r="CV144" s="2114"/>
      <c r="CW144" s="2114"/>
      <c r="CX144" s="2114"/>
      <c r="CY144" s="2114"/>
      <c r="CZ144" s="2114"/>
    </row>
    <row r="145" s="130" customFormat="true" ht="15" customHeight="true" x14ac:dyDescent="0.2">
      <c r="A145" s="2422"/>
      <c r="B145" s="252" t="s">
        <v>65</v>
      </c>
      <c r="C145" s="1102" t="s">
        <v>35</v>
      </c>
      <c r="D145" s="1116" t="s">
        <v>35</v>
      </c>
      <c r="E145" s="1116" t="s">
        <v>35</v>
      </c>
      <c r="F145" s="1116" t="s">
        <v>35</v>
      </c>
      <c r="G145" s="1130" t="s">
        <v>35</v>
      </c>
      <c r="H145" s="1144" t="s">
        <v>35</v>
      </c>
      <c r="I145" s="1116" t="s">
        <v>35</v>
      </c>
      <c r="J145" s="1116" t="s">
        <v>35</v>
      </c>
      <c r="K145" s="1116" t="s">
        <v>35</v>
      </c>
      <c r="L145" s="1158" t="s">
        <v>35</v>
      </c>
      <c r="M145" s="1165" t="s">
        <v>35</v>
      </c>
      <c r="N145" s="1116" t="s">
        <v>35</v>
      </c>
      <c r="O145" s="1116" t="s">
        <v>35</v>
      </c>
      <c r="P145" s="1116" t="s">
        <v>35</v>
      </c>
      <c r="Q145" s="1130" t="s">
        <v>35</v>
      </c>
      <c r="R145" s="1144" t="s">
        <v>35</v>
      </c>
      <c r="S145" s="1116" t="s">
        <v>35</v>
      </c>
      <c r="T145" s="1116" t="s">
        <v>35</v>
      </c>
      <c r="U145" s="1116" t="s">
        <v>35</v>
      </c>
      <c r="V145" s="1116" t="s">
        <v>35</v>
      </c>
      <c r="W145" s="1116" t="s">
        <v>35</v>
      </c>
      <c r="X145" s="1116" t="s">
        <v>35</v>
      </c>
      <c r="Y145" s="1167" t="s">
        <v>35</v>
      </c>
      <c r="Z145" s="1167" t="s">
        <v>35</v>
      </c>
      <c r="AA145" s="1167" t="s">
        <v>35</v>
      </c>
      <c r="AB145" s="2068" t="s">
        <v>35</v>
      </c>
      <c r="AC145" s="2094"/>
      <c r="AD145" s="2094"/>
      <c r="AE145" s="2094"/>
      <c r="AF145" s="2094"/>
      <c r="AG145" s="2094"/>
      <c r="AH145" s="2094"/>
      <c r="AI145" s="2094"/>
      <c r="AJ145" s="2094"/>
      <c r="AK145" s="2094"/>
      <c r="AL145" s="2094"/>
      <c r="AM145" s="2094"/>
      <c r="AN145" s="2094"/>
      <c r="AO145" s="2094"/>
      <c r="AP145" s="2094"/>
      <c r="AQ145" s="2094"/>
      <c r="AR145" s="2094"/>
      <c r="AS145" s="2094"/>
      <c r="AT145" s="2094"/>
      <c r="AU145" s="2094"/>
      <c r="AV145" s="2094"/>
      <c r="AW145" s="2094"/>
      <c r="AX145" s="2094"/>
      <c r="AY145" s="2094"/>
      <c r="AZ145" s="215"/>
      <c r="BA145" s="2476"/>
      <c r="BB145" s="159" t="s">
        <v>65</v>
      </c>
      <c r="BC145" s="1178" t="s">
        <v>35</v>
      </c>
      <c r="BD145" s="1198" t="s">
        <v>35</v>
      </c>
      <c r="BE145" s="1198" t="s">
        <v>35</v>
      </c>
      <c r="BF145" s="1198" t="s">
        <v>35</v>
      </c>
      <c r="BG145" s="1219" t="s">
        <v>35</v>
      </c>
      <c r="BH145" s="1240" t="s">
        <v>35</v>
      </c>
      <c r="BI145" s="1198" t="s">
        <v>35</v>
      </c>
      <c r="BJ145" s="1198" t="s">
        <v>35</v>
      </c>
      <c r="BK145" s="1198" t="s">
        <v>35</v>
      </c>
      <c r="BL145" s="1219" t="s">
        <v>35</v>
      </c>
      <c r="BM145" s="1240" t="s">
        <v>35</v>
      </c>
      <c r="BN145" s="1198" t="s">
        <v>35</v>
      </c>
      <c r="BO145" s="1198" t="s">
        <v>35</v>
      </c>
      <c r="BP145" s="1198" t="s">
        <v>35</v>
      </c>
      <c r="BQ145" s="1219" t="s">
        <v>35</v>
      </c>
      <c r="BR145" s="1240" t="s">
        <v>35</v>
      </c>
      <c r="BS145" s="1198" t="s">
        <v>35</v>
      </c>
      <c r="BT145" s="1198" t="s">
        <v>35</v>
      </c>
      <c r="BU145" s="1198" t="s">
        <v>35</v>
      </c>
      <c r="BV145" s="1198" t="s">
        <v>35</v>
      </c>
      <c r="BW145" s="1198" t="s">
        <v>35</v>
      </c>
      <c r="BX145" s="1198" t="s">
        <v>35</v>
      </c>
      <c r="BY145" s="1259" t="s">
        <v>35</v>
      </c>
      <c r="BZ145" s="1259" t="s">
        <v>35</v>
      </c>
      <c r="CA145" s="1259" t="s">
        <v>35</v>
      </c>
      <c r="CB145" s="1259" t="s">
        <v>35</v>
      </c>
      <c r="CC145" s="2114"/>
      <c r="CD145" s="2114"/>
      <c r="CE145" s="2114"/>
      <c r="CF145" s="2114"/>
      <c r="CG145" s="2114"/>
      <c r="CH145" s="2114"/>
      <c r="CI145" s="2114"/>
      <c r="CJ145" s="2114"/>
      <c r="CK145" s="2114"/>
      <c r="CL145" s="2114"/>
      <c r="CM145" s="2114"/>
      <c r="CN145" s="2114"/>
      <c r="CO145" s="2114"/>
      <c r="CP145" s="2114"/>
      <c r="CQ145" s="2114"/>
      <c r="CR145" s="2114"/>
      <c r="CS145" s="2114"/>
      <c r="CT145" s="2114"/>
      <c r="CU145" s="2114"/>
      <c r="CV145" s="2114"/>
      <c r="CW145" s="2114"/>
      <c r="CX145" s="2114"/>
      <c r="CY145" s="2114"/>
      <c r="CZ145" s="2114"/>
    </row>
    <row r="146" s="130" customFormat="true" ht="15" customHeight="true" x14ac:dyDescent="0.2">
      <c r="A146" s="2422"/>
      <c r="B146" s="252" t="s">
        <v>66</v>
      </c>
      <c r="C146" s="1102" t="s">
        <v>35</v>
      </c>
      <c r="D146" s="1116" t="s">
        <v>35</v>
      </c>
      <c r="E146" s="1116" t="s">
        <v>35</v>
      </c>
      <c r="F146" s="1116" t="s">
        <v>35</v>
      </c>
      <c r="G146" s="1130" t="s">
        <v>35</v>
      </c>
      <c r="H146" s="1144" t="s">
        <v>35</v>
      </c>
      <c r="I146" s="1116" t="s">
        <v>35</v>
      </c>
      <c r="J146" s="1116" t="s">
        <v>35</v>
      </c>
      <c r="K146" s="1116" t="s">
        <v>35</v>
      </c>
      <c r="L146" s="1158" t="s">
        <v>35</v>
      </c>
      <c r="M146" s="1165" t="s">
        <v>35</v>
      </c>
      <c r="N146" s="1116" t="s">
        <v>35</v>
      </c>
      <c r="O146" s="1116" t="s">
        <v>35</v>
      </c>
      <c r="P146" s="1116" t="s">
        <v>35</v>
      </c>
      <c r="Q146" s="1130" t="s">
        <v>35</v>
      </c>
      <c r="R146" s="1144" t="s">
        <v>35</v>
      </c>
      <c r="S146" s="1116" t="s">
        <v>35</v>
      </c>
      <c r="T146" s="1116" t="s">
        <v>35</v>
      </c>
      <c r="U146" s="1116" t="s">
        <v>35</v>
      </c>
      <c r="V146" s="1116" t="s">
        <v>35</v>
      </c>
      <c r="W146" s="1116" t="s">
        <v>35</v>
      </c>
      <c r="X146" s="1116" t="s">
        <v>35</v>
      </c>
      <c r="Y146" s="1167" t="s">
        <v>35</v>
      </c>
      <c r="Z146" s="1167" t="s">
        <v>35</v>
      </c>
      <c r="AA146" s="1167" t="s">
        <v>35</v>
      </c>
      <c r="AB146" s="2068" t="s">
        <v>35</v>
      </c>
      <c r="AC146" s="2094"/>
      <c r="AD146" s="2094"/>
      <c r="AE146" s="2094"/>
      <c r="AF146" s="2094"/>
      <c r="AG146" s="2094"/>
      <c r="AH146" s="2094"/>
      <c r="AI146" s="2094"/>
      <c r="AJ146" s="2094"/>
      <c r="AK146" s="2094"/>
      <c r="AL146" s="2094"/>
      <c r="AM146" s="2094"/>
      <c r="AN146" s="2094"/>
      <c r="AO146" s="2094"/>
      <c r="AP146" s="2094"/>
      <c r="AQ146" s="2094"/>
      <c r="AR146" s="2094"/>
      <c r="AS146" s="2094"/>
      <c r="AT146" s="2094"/>
      <c r="AU146" s="2094"/>
      <c r="AV146" s="2094"/>
      <c r="AW146" s="2094"/>
      <c r="AX146" s="2094"/>
      <c r="AY146" s="2094"/>
      <c r="AZ146" s="215"/>
      <c r="BA146" s="2476"/>
      <c r="BB146" s="159" t="s">
        <v>66</v>
      </c>
      <c r="BC146" s="1178" t="s">
        <v>35</v>
      </c>
      <c r="BD146" s="1198" t="s">
        <v>35</v>
      </c>
      <c r="BE146" s="1198" t="s">
        <v>35</v>
      </c>
      <c r="BF146" s="1198" t="s">
        <v>35</v>
      </c>
      <c r="BG146" s="1219" t="s">
        <v>35</v>
      </c>
      <c r="BH146" s="1240" t="s">
        <v>35</v>
      </c>
      <c r="BI146" s="1198" t="s">
        <v>35</v>
      </c>
      <c r="BJ146" s="1198" t="s">
        <v>35</v>
      </c>
      <c r="BK146" s="1198" t="s">
        <v>35</v>
      </c>
      <c r="BL146" s="1219" t="s">
        <v>35</v>
      </c>
      <c r="BM146" s="1240" t="s">
        <v>35</v>
      </c>
      <c r="BN146" s="1198" t="s">
        <v>35</v>
      </c>
      <c r="BO146" s="1198" t="s">
        <v>35</v>
      </c>
      <c r="BP146" s="1198" t="s">
        <v>35</v>
      </c>
      <c r="BQ146" s="1219" t="s">
        <v>35</v>
      </c>
      <c r="BR146" s="1240" t="s">
        <v>35</v>
      </c>
      <c r="BS146" s="1198" t="s">
        <v>35</v>
      </c>
      <c r="BT146" s="1198" t="s">
        <v>35</v>
      </c>
      <c r="BU146" s="1198" t="s">
        <v>35</v>
      </c>
      <c r="BV146" s="1198" t="s">
        <v>35</v>
      </c>
      <c r="BW146" s="1198" t="s">
        <v>35</v>
      </c>
      <c r="BX146" s="1198" t="s">
        <v>35</v>
      </c>
      <c r="BY146" s="1259" t="s">
        <v>35</v>
      </c>
      <c r="BZ146" s="1259" t="s">
        <v>35</v>
      </c>
      <c r="CA146" s="1259" t="s">
        <v>35</v>
      </c>
      <c r="CB146" s="1259" t="s">
        <v>35</v>
      </c>
      <c r="CC146" s="2114"/>
      <c r="CD146" s="2114"/>
      <c r="CE146" s="2114"/>
      <c r="CF146" s="2114"/>
      <c r="CG146" s="2114"/>
      <c r="CH146" s="2114"/>
      <c r="CI146" s="2114"/>
      <c r="CJ146" s="2114"/>
      <c r="CK146" s="2114"/>
      <c r="CL146" s="2114"/>
      <c r="CM146" s="2114"/>
      <c r="CN146" s="2114"/>
      <c r="CO146" s="2114"/>
      <c r="CP146" s="2114"/>
      <c r="CQ146" s="2114"/>
      <c r="CR146" s="2114"/>
      <c r="CS146" s="2114"/>
      <c r="CT146" s="2114"/>
      <c r="CU146" s="2114"/>
      <c r="CV146" s="2114"/>
      <c r="CW146" s="2114"/>
      <c r="CX146" s="2114"/>
      <c r="CY146" s="2114"/>
      <c r="CZ146" s="2114"/>
    </row>
    <row r="147" s="130" customFormat="true" ht="15" customHeight="true" x14ac:dyDescent="0.2">
      <c r="A147" s="2422"/>
      <c r="B147" s="252" t="s">
        <v>67</v>
      </c>
      <c r="C147" s="1102" t="s">
        <v>35</v>
      </c>
      <c r="D147" s="1116" t="s">
        <v>35</v>
      </c>
      <c r="E147" s="1116" t="s">
        <v>35</v>
      </c>
      <c r="F147" s="1116" t="s">
        <v>35</v>
      </c>
      <c r="G147" s="1130" t="s">
        <v>35</v>
      </c>
      <c r="H147" s="1144" t="s">
        <v>35</v>
      </c>
      <c r="I147" s="1116" t="s">
        <v>35</v>
      </c>
      <c r="J147" s="1116" t="s">
        <v>35</v>
      </c>
      <c r="K147" s="1116" t="s">
        <v>35</v>
      </c>
      <c r="L147" s="1158" t="s">
        <v>35</v>
      </c>
      <c r="M147" s="1165" t="s">
        <v>35</v>
      </c>
      <c r="N147" s="1116" t="s">
        <v>35</v>
      </c>
      <c r="O147" s="1116" t="s">
        <v>35</v>
      </c>
      <c r="P147" s="1116" t="s">
        <v>35</v>
      </c>
      <c r="Q147" s="1130" t="s">
        <v>35</v>
      </c>
      <c r="R147" s="1144" t="s">
        <v>35</v>
      </c>
      <c r="S147" s="1116" t="s">
        <v>35</v>
      </c>
      <c r="T147" s="1116" t="s">
        <v>35</v>
      </c>
      <c r="U147" s="1116" t="s">
        <v>35</v>
      </c>
      <c r="V147" s="1116" t="s">
        <v>35</v>
      </c>
      <c r="W147" s="1116" t="s">
        <v>35</v>
      </c>
      <c r="X147" s="1116" t="s">
        <v>35</v>
      </c>
      <c r="Y147" s="1167" t="s">
        <v>35</v>
      </c>
      <c r="Z147" s="1167" t="s">
        <v>35</v>
      </c>
      <c r="AA147" s="1167" t="s">
        <v>35</v>
      </c>
      <c r="AB147" s="2068" t="s">
        <v>35</v>
      </c>
      <c r="AC147" s="2094"/>
      <c r="AD147" s="2094"/>
      <c r="AE147" s="2094"/>
      <c r="AF147" s="2094"/>
      <c r="AG147" s="2094"/>
      <c r="AH147" s="2094"/>
      <c r="AI147" s="2094"/>
      <c r="AJ147" s="2094"/>
      <c r="AK147" s="2094"/>
      <c r="AL147" s="2094"/>
      <c r="AM147" s="2094"/>
      <c r="AN147" s="2094"/>
      <c r="AO147" s="2094"/>
      <c r="AP147" s="2094"/>
      <c r="AQ147" s="2094"/>
      <c r="AR147" s="2094"/>
      <c r="AS147" s="2094"/>
      <c r="AT147" s="2094"/>
      <c r="AU147" s="2094"/>
      <c r="AV147" s="2094"/>
      <c r="AW147" s="2094"/>
      <c r="AX147" s="2094"/>
      <c r="AY147" s="2094"/>
      <c r="AZ147" s="215"/>
      <c r="BA147" s="2476"/>
      <c r="BB147" s="159" t="s">
        <v>67</v>
      </c>
      <c r="BC147" s="1178" t="s">
        <v>35</v>
      </c>
      <c r="BD147" s="1198" t="s">
        <v>35</v>
      </c>
      <c r="BE147" s="1198" t="s">
        <v>35</v>
      </c>
      <c r="BF147" s="1198" t="s">
        <v>35</v>
      </c>
      <c r="BG147" s="1219" t="s">
        <v>35</v>
      </c>
      <c r="BH147" s="1240" t="s">
        <v>35</v>
      </c>
      <c r="BI147" s="1198" t="s">
        <v>35</v>
      </c>
      <c r="BJ147" s="1198" t="s">
        <v>35</v>
      </c>
      <c r="BK147" s="1198" t="s">
        <v>35</v>
      </c>
      <c r="BL147" s="1219" t="s">
        <v>35</v>
      </c>
      <c r="BM147" s="1240" t="s">
        <v>35</v>
      </c>
      <c r="BN147" s="1198" t="s">
        <v>35</v>
      </c>
      <c r="BO147" s="1198" t="s">
        <v>35</v>
      </c>
      <c r="BP147" s="1198" t="s">
        <v>35</v>
      </c>
      <c r="BQ147" s="1219" t="s">
        <v>35</v>
      </c>
      <c r="BR147" s="1240" t="s">
        <v>35</v>
      </c>
      <c r="BS147" s="1198" t="s">
        <v>35</v>
      </c>
      <c r="BT147" s="1198" t="s">
        <v>35</v>
      </c>
      <c r="BU147" s="1198" t="s">
        <v>35</v>
      </c>
      <c r="BV147" s="1198" t="s">
        <v>35</v>
      </c>
      <c r="BW147" s="1198" t="s">
        <v>35</v>
      </c>
      <c r="BX147" s="1198" t="s">
        <v>35</v>
      </c>
      <c r="BY147" s="1259" t="s">
        <v>35</v>
      </c>
      <c r="BZ147" s="1259" t="s">
        <v>35</v>
      </c>
      <c r="CA147" s="1259" t="s">
        <v>35</v>
      </c>
      <c r="CB147" s="1259" t="s">
        <v>35</v>
      </c>
      <c r="CC147" s="2114"/>
      <c r="CD147" s="2114"/>
      <c r="CE147" s="2114"/>
      <c r="CF147" s="2114"/>
      <c r="CG147" s="2114"/>
      <c r="CH147" s="2114"/>
      <c r="CI147" s="2114"/>
      <c r="CJ147" s="2114"/>
      <c r="CK147" s="2114"/>
      <c r="CL147" s="2114"/>
      <c r="CM147" s="2114"/>
      <c r="CN147" s="2114"/>
      <c r="CO147" s="2114"/>
      <c r="CP147" s="2114"/>
      <c r="CQ147" s="2114"/>
      <c r="CR147" s="2114"/>
      <c r="CS147" s="2114"/>
      <c r="CT147" s="2114"/>
      <c r="CU147" s="2114"/>
      <c r="CV147" s="2114"/>
      <c r="CW147" s="2114"/>
      <c r="CX147" s="2114"/>
      <c r="CY147" s="2114"/>
      <c r="CZ147" s="2114"/>
    </row>
    <row r="148" s="130" customFormat="true" ht="15" customHeight="true" x14ac:dyDescent="0.2">
      <c r="A148" s="2422" t="s">
        <v>108</v>
      </c>
      <c r="B148" s="252" t="s">
        <v>49</v>
      </c>
      <c r="C148" s="728">
        <v>6.966403939581217</v>
      </c>
      <c r="D148" s="729">
        <v>12.680068187271448</v>
      </c>
      <c r="E148" s="729">
        <v>24.153989024702103</v>
      </c>
      <c r="F148" s="729">
        <v>39.027958345220206</v>
      </c>
      <c r="G148" s="800">
        <v>25.104688828916714</v>
      </c>
      <c r="H148" s="784">
        <v>27.75779534434416</v>
      </c>
      <c r="I148" s="729">
        <v>44.313988315751708</v>
      </c>
      <c r="J148" s="729">
        <v>40.599524689362795</v>
      </c>
      <c r="K148" s="729">
        <v>36.179403649338546</v>
      </c>
      <c r="L148" s="752">
        <v>13.918727040288184</v>
      </c>
      <c r="M148" s="767">
        <v>5.5494397635795822</v>
      </c>
      <c r="N148" s="729">
        <v>9.1968440502514675</v>
      </c>
      <c r="O148" s="729">
        <v>11.172288587267182</v>
      </c>
      <c r="P148" s="729">
        <v>19.724872455520121</v>
      </c>
      <c r="Q148" s="800">
        <v>26.775428843979615</v>
      </c>
      <c r="R148" s="784">
        <v>35.911214010001267</v>
      </c>
      <c r="S148" s="729">
        <v>17.766497166590948</v>
      </c>
      <c r="T148" s="729">
        <v>14.621121724130298</v>
      </c>
      <c r="U148" s="729">
        <v>10.704211865405771</v>
      </c>
      <c r="V148" s="729">
        <v>14.851100004212533</v>
      </c>
      <c r="W148" s="729">
        <v>17.698011543029676</v>
      </c>
      <c r="X148" s="729">
        <v>18.705487756385118</v>
      </c>
      <c r="Y148" s="730">
        <v>21.239179719555867</v>
      </c>
      <c r="Z148" s="730">
        <v>22.55265890983117</v>
      </c>
      <c r="AA148" s="730">
        <v>15.121759977006876</v>
      </c>
      <c r="AB148" s="2069">
        <v>16.961055091173343</v>
      </c>
      <c r="AC148" s="2095"/>
      <c r="AD148" s="2095"/>
      <c r="AE148" s="2095"/>
      <c r="AF148" s="2095"/>
      <c r="AG148" s="2095"/>
      <c r="AH148" s="2095"/>
      <c r="AI148" s="2095"/>
      <c r="AJ148" s="2095"/>
      <c r="AK148" s="2095"/>
      <c r="AL148" s="2095"/>
      <c r="AM148" s="2095"/>
      <c r="AN148" s="2095"/>
      <c r="AO148" s="2095"/>
      <c r="AP148" s="2095"/>
      <c r="AQ148" s="2095"/>
      <c r="AR148" s="2095"/>
      <c r="AS148" s="2095"/>
      <c r="AT148" s="2095"/>
      <c r="AU148" s="2095"/>
      <c r="AV148" s="2095"/>
      <c r="AW148" s="2095"/>
      <c r="AX148" s="2095"/>
      <c r="AY148" s="2095"/>
      <c r="AZ148" s="215"/>
      <c r="BA148" s="2476" t="s">
        <v>108</v>
      </c>
      <c r="BB148" s="159" t="s">
        <v>49</v>
      </c>
      <c r="BC148" s="1178" t="s">
        <v>35</v>
      </c>
      <c r="BD148" s="1198" t="s">
        <v>35</v>
      </c>
      <c r="BE148" s="1198" t="s">
        <v>35</v>
      </c>
      <c r="BF148" s="1198" t="s">
        <v>35</v>
      </c>
      <c r="BG148" s="1219" t="s">
        <v>35</v>
      </c>
      <c r="BH148" s="1240" t="s">
        <v>35</v>
      </c>
      <c r="BI148" s="1198" t="s">
        <v>35</v>
      </c>
      <c r="BJ148" s="1198" t="s">
        <v>35</v>
      </c>
      <c r="BK148" s="1198" t="s">
        <v>35</v>
      </c>
      <c r="BL148" s="1219" t="s">
        <v>35</v>
      </c>
      <c r="BM148" s="1240" t="s">
        <v>35</v>
      </c>
      <c r="BN148" s="1198" t="s">
        <v>35</v>
      </c>
      <c r="BO148" s="1198" t="s">
        <v>35</v>
      </c>
      <c r="BP148" s="1198" t="s">
        <v>35</v>
      </c>
      <c r="BQ148" s="1219" t="s">
        <v>35</v>
      </c>
      <c r="BR148" s="1240" t="s">
        <v>35</v>
      </c>
      <c r="BS148" s="1198" t="s">
        <v>35</v>
      </c>
      <c r="BT148" s="1198" t="s">
        <v>35</v>
      </c>
      <c r="BU148" s="1198" t="s">
        <v>35</v>
      </c>
      <c r="BV148" s="1198" t="s">
        <v>35</v>
      </c>
      <c r="BW148" s="1198" t="s">
        <v>35</v>
      </c>
      <c r="BX148" s="1198" t="s">
        <v>35</v>
      </c>
      <c r="BY148" s="1259" t="s">
        <v>35</v>
      </c>
      <c r="BZ148" s="1259" t="s">
        <v>35</v>
      </c>
      <c r="CA148" s="1259" t="s">
        <v>35</v>
      </c>
      <c r="CB148" s="1259" t="s">
        <v>35</v>
      </c>
      <c r="CC148" s="2114"/>
      <c r="CD148" s="2114"/>
      <c r="CE148" s="2114"/>
      <c r="CF148" s="2114"/>
      <c r="CG148" s="2114"/>
      <c r="CH148" s="2114"/>
      <c r="CI148" s="2114"/>
      <c r="CJ148" s="2114"/>
      <c r="CK148" s="2114"/>
      <c r="CL148" s="2114"/>
      <c r="CM148" s="2114"/>
      <c r="CN148" s="2114"/>
      <c r="CO148" s="2114"/>
      <c r="CP148" s="2114"/>
      <c r="CQ148" s="2114"/>
      <c r="CR148" s="2114"/>
      <c r="CS148" s="2114"/>
      <c r="CT148" s="2114"/>
      <c r="CU148" s="2114"/>
      <c r="CV148" s="2114"/>
      <c r="CW148" s="2114"/>
      <c r="CX148" s="2114"/>
      <c r="CY148" s="2114"/>
      <c r="CZ148" s="2114"/>
    </row>
    <row r="149" s="130" customFormat="true" ht="15" customHeight="true" x14ac:dyDescent="0.2">
      <c r="A149" s="2422"/>
      <c r="B149" s="252" t="s">
        <v>48</v>
      </c>
      <c r="C149" s="728">
        <v>9.7852154541762317</v>
      </c>
      <c r="D149" s="729">
        <v>20.217557209949799</v>
      </c>
      <c r="E149" s="729">
        <v>28.968091152769681</v>
      </c>
      <c r="F149" s="729">
        <v>39.723970733711297</v>
      </c>
      <c r="G149" s="800">
        <v>68.143441475418456</v>
      </c>
      <c r="H149" s="784">
        <v>19.489645578259054</v>
      </c>
      <c r="I149" s="729">
        <v>33.710362587722877</v>
      </c>
      <c r="J149" s="729">
        <v>43.656810299069285</v>
      </c>
      <c r="K149" s="729">
        <v>54.824197067589864</v>
      </c>
      <c r="L149" s="752">
        <v>83.062411763640441</v>
      </c>
      <c r="M149" s="767">
        <v>8.8355758627306962</v>
      </c>
      <c r="N149" s="729">
        <v>12.98369322114227</v>
      </c>
      <c r="O149" s="729">
        <v>21.939183141409295</v>
      </c>
      <c r="P149" s="729">
        <v>30.507567224721299</v>
      </c>
      <c r="Q149" s="800">
        <v>48.551681133543411</v>
      </c>
      <c r="R149" s="784">
        <v>49.178183484742618</v>
      </c>
      <c r="S149" s="729">
        <v>26.110235134456701</v>
      </c>
      <c r="T149" s="729">
        <v>25.004314205168775</v>
      </c>
      <c r="U149" s="729">
        <v>20.705042409345577</v>
      </c>
      <c r="V149" s="729">
        <v>30.241853639314286</v>
      </c>
      <c r="W149" s="729">
        <v>32.668531934121361</v>
      </c>
      <c r="X149" s="729">
        <v>30.74720980216944</v>
      </c>
      <c r="Y149" s="730">
        <v>25.095969672826829</v>
      </c>
      <c r="Z149" s="730">
        <v>31.839883641212452</v>
      </c>
      <c r="AA149" s="730">
        <v>30.785035295120363</v>
      </c>
      <c r="AB149" s="2069">
        <v>36.219394975200565</v>
      </c>
      <c r="AC149" s="2095"/>
      <c r="AD149" s="2095"/>
      <c r="AE149" s="2095"/>
      <c r="AF149" s="2095"/>
      <c r="AG149" s="2095"/>
      <c r="AH149" s="2095"/>
      <c r="AI149" s="2095"/>
      <c r="AJ149" s="2095"/>
      <c r="AK149" s="2095"/>
      <c r="AL149" s="2095"/>
      <c r="AM149" s="2095"/>
      <c r="AN149" s="2095"/>
      <c r="AO149" s="2095"/>
      <c r="AP149" s="2095"/>
      <c r="AQ149" s="2095"/>
      <c r="AR149" s="2095"/>
      <c r="AS149" s="2095"/>
      <c r="AT149" s="2095"/>
      <c r="AU149" s="2095"/>
      <c r="AV149" s="2095"/>
      <c r="AW149" s="2095"/>
      <c r="AX149" s="2095"/>
      <c r="AY149" s="2095"/>
      <c r="AZ149" s="215"/>
      <c r="BA149" s="2476"/>
      <c r="BB149" s="159" t="s">
        <v>48</v>
      </c>
      <c r="BC149" s="1178" t="s">
        <v>35</v>
      </c>
      <c r="BD149" s="1198" t="s">
        <v>35</v>
      </c>
      <c r="BE149" s="1198" t="s">
        <v>35</v>
      </c>
      <c r="BF149" s="1198" t="s">
        <v>35</v>
      </c>
      <c r="BG149" s="1219" t="s">
        <v>35</v>
      </c>
      <c r="BH149" s="1240" t="s">
        <v>35</v>
      </c>
      <c r="BI149" s="1198" t="s">
        <v>35</v>
      </c>
      <c r="BJ149" s="1198" t="s">
        <v>35</v>
      </c>
      <c r="BK149" s="1198" t="s">
        <v>35</v>
      </c>
      <c r="BL149" s="1219" t="s">
        <v>35</v>
      </c>
      <c r="BM149" s="1240" t="s">
        <v>35</v>
      </c>
      <c r="BN149" s="1198" t="s">
        <v>35</v>
      </c>
      <c r="BO149" s="1198" t="s">
        <v>35</v>
      </c>
      <c r="BP149" s="1198" t="s">
        <v>35</v>
      </c>
      <c r="BQ149" s="1219" t="s">
        <v>35</v>
      </c>
      <c r="BR149" s="1240" t="s">
        <v>35</v>
      </c>
      <c r="BS149" s="1198" t="s">
        <v>35</v>
      </c>
      <c r="BT149" s="1198" t="s">
        <v>35</v>
      </c>
      <c r="BU149" s="1198" t="s">
        <v>35</v>
      </c>
      <c r="BV149" s="1198" t="s">
        <v>35</v>
      </c>
      <c r="BW149" s="1198" t="s">
        <v>35</v>
      </c>
      <c r="BX149" s="1198" t="s">
        <v>35</v>
      </c>
      <c r="BY149" s="1259" t="s">
        <v>35</v>
      </c>
      <c r="BZ149" s="1259" t="s">
        <v>35</v>
      </c>
      <c r="CA149" s="1259" t="s">
        <v>35</v>
      </c>
      <c r="CB149" s="1259" t="s">
        <v>35</v>
      </c>
      <c r="CC149" s="2114"/>
      <c r="CD149" s="2114"/>
      <c r="CE149" s="2114"/>
      <c r="CF149" s="2114"/>
      <c r="CG149" s="2114"/>
      <c r="CH149" s="2114"/>
      <c r="CI149" s="2114"/>
      <c r="CJ149" s="2114"/>
      <c r="CK149" s="2114"/>
      <c r="CL149" s="2114"/>
      <c r="CM149" s="2114"/>
      <c r="CN149" s="2114"/>
      <c r="CO149" s="2114"/>
      <c r="CP149" s="2114"/>
      <c r="CQ149" s="2114"/>
      <c r="CR149" s="2114"/>
      <c r="CS149" s="2114"/>
      <c r="CT149" s="2114"/>
      <c r="CU149" s="2114"/>
      <c r="CV149" s="2114"/>
      <c r="CW149" s="2114"/>
      <c r="CX149" s="2114"/>
      <c r="CY149" s="2114"/>
      <c r="CZ149" s="2114"/>
    </row>
    <row r="150" s="130" customFormat="true" ht="15" customHeight="true" x14ac:dyDescent="0.2">
      <c r="A150" s="2422"/>
      <c r="B150" s="252" t="s">
        <v>110</v>
      </c>
      <c r="C150" s="728">
        <v>83.248380606243074</v>
      </c>
      <c r="D150" s="729">
        <v>67.102374602778639</v>
      </c>
      <c r="E150" s="729">
        <v>46.877919822528028</v>
      </c>
      <c r="F150" s="729">
        <v>21.24807092106845</v>
      </c>
      <c r="G150" s="800">
        <v>6.7518696956649364</v>
      </c>
      <c r="H150" s="784">
        <v>52.752559077397166</v>
      </c>
      <c r="I150" s="729">
        <v>21.975649096525416</v>
      </c>
      <c r="J150" s="729">
        <v>15.743665011567742</v>
      </c>
      <c r="K150" s="729">
        <v>8.9963992830713693</v>
      </c>
      <c r="L150" s="752">
        <v>3.0188611960712839</v>
      </c>
      <c r="M150" s="767">
        <v>85.614984373689907</v>
      </c>
      <c r="N150" s="729">
        <v>77.819462728606638</v>
      </c>
      <c r="O150" s="729">
        <v>66.88852827132375</v>
      </c>
      <c r="P150" s="729">
        <v>49.767560319758744</v>
      </c>
      <c r="Q150" s="800">
        <v>24.672890022477315</v>
      </c>
      <c r="R150" s="784">
        <v>14.910602505255868</v>
      </c>
      <c r="S150" s="729">
        <v>56.123267698952581</v>
      </c>
      <c r="T150" s="729">
        <v>60.374564070700877</v>
      </c>
      <c r="U150" s="729">
        <v>68.590745725248709</v>
      </c>
      <c r="V150" s="729">
        <v>54.907046356473074</v>
      </c>
      <c r="W150" s="729">
        <v>49.633456522848732</v>
      </c>
      <c r="X150" s="729">
        <v>50.547302441445211</v>
      </c>
      <c r="Y150" s="730">
        <v>53.66485060761724</v>
      </c>
      <c r="Z150" s="730">
        <v>45.607457448956886</v>
      </c>
      <c r="AA150" s="730">
        <v>54.093204727872624</v>
      </c>
      <c r="AB150" s="2069">
        <v>46.819549933626185</v>
      </c>
      <c r="AC150" s="2095"/>
      <c r="AD150" s="2095"/>
      <c r="AE150" s="2095"/>
      <c r="AF150" s="2095"/>
      <c r="AG150" s="2095"/>
      <c r="AH150" s="2095"/>
      <c r="AI150" s="2095"/>
      <c r="AJ150" s="2095"/>
      <c r="AK150" s="2095"/>
      <c r="AL150" s="2095"/>
      <c r="AM150" s="2095"/>
      <c r="AN150" s="2095"/>
      <c r="AO150" s="2095"/>
      <c r="AP150" s="2095"/>
      <c r="AQ150" s="2095"/>
      <c r="AR150" s="2095"/>
      <c r="AS150" s="2095"/>
      <c r="AT150" s="2095"/>
      <c r="AU150" s="2095"/>
      <c r="AV150" s="2095"/>
      <c r="AW150" s="2095"/>
      <c r="AX150" s="2095"/>
      <c r="AY150" s="2095"/>
      <c r="AZ150" s="215"/>
      <c r="BA150" s="2476"/>
      <c r="BB150" s="159" t="s">
        <v>110</v>
      </c>
      <c r="BC150" s="1178" t="s">
        <v>35</v>
      </c>
      <c r="BD150" s="1198" t="s">
        <v>35</v>
      </c>
      <c r="BE150" s="1198" t="s">
        <v>35</v>
      </c>
      <c r="BF150" s="1198" t="s">
        <v>35</v>
      </c>
      <c r="BG150" s="1219" t="s">
        <v>35</v>
      </c>
      <c r="BH150" s="1240" t="s">
        <v>35</v>
      </c>
      <c r="BI150" s="1198" t="s">
        <v>35</v>
      </c>
      <c r="BJ150" s="1198" t="s">
        <v>35</v>
      </c>
      <c r="BK150" s="1198" t="s">
        <v>35</v>
      </c>
      <c r="BL150" s="1219" t="s">
        <v>35</v>
      </c>
      <c r="BM150" s="1240" t="s">
        <v>35</v>
      </c>
      <c r="BN150" s="1198" t="s">
        <v>35</v>
      </c>
      <c r="BO150" s="1198" t="s">
        <v>35</v>
      </c>
      <c r="BP150" s="1198" t="s">
        <v>35</v>
      </c>
      <c r="BQ150" s="1219" t="s">
        <v>35</v>
      </c>
      <c r="BR150" s="1240" t="s">
        <v>35</v>
      </c>
      <c r="BS150" s="1198" t="s">
        <v>35</v>
      </c>
      <c r="BT150" s="1198" t="s">
        <v>35</v>
      </c>
      <c r="BU150" s="1198" t="s">
        <v>35</v>
      </c>
      <c r="BV150" s="1198" t="s">
        <v>35</v>
      </c>
      <c r="BW150" s="1198" t="s">
        <v>35</v>
      </c>
      <c r="BX150" s="1198" t="s">
        <v>35</v>
      </c>
      <c r="BY150" s="1259" t="s">
        <v>35</v>
      </c>
      <c r="BZ150" s="1259" t="s">
        <v>35</v>
      </c>
      <c r="CA150" s="1259" t="s">
        <v>35</v>
      </c>
      <c r="CB150" s="1259" t="s">
        <v>35</v>
      </c>
      <c r="CC150" s="2114"/>
      <c r="CD150" s="2114"/>
      <c r="CE150" s="2114"/>
      <c r="CF150" s="2114"/>
      <c r="CG150" s="2114"/>
      <c r="CH150" s="2114"/>
      <c r="CI150" s="2114"/>
      <c r="CJ150" s="2114"/>
      <c r="CK150" s="2114"/>
      <c r="CL150" s="2114"/>
      <c r="CM150" s="2114"/>
      <c r="CN150" s="2114"/>
      <c r="CO150" s="2114"/>
      <c r="CP150" s="2114"/>
      <c r="CQ150" s="2114"/>
      <c r="CR150" s="2114"/>
      <c r="CS150" s="2114"/>
      <c r="CT150" s="2114"/>
      <c r="CU150" s="2114"/>
      <c r="CV150" s="2114"/>
      <c r="CW150" s="2114"/>
      <c r="CX150" s="2114"/>
      <c r="CY150" s="2114"/>
      <c r="CZ150" s="2114"/>
    </row>
    <row r="151" s="130" customFormat="true" ht="15" customHeight="true" x14ac:dyDescent="0.2">
      <c r="A151" s="2422" t="s">
        <v>109</v>
      </c>
      <c r="B151" s="252" t="s">
        <v>49</v>
      </c>
      <c r="C151" s="728">
        <v>35.705310252423928</v>
      </c>
      <c r="D151" s="729">
        <v>36.788347530976814</v>
      </c>
      <c r="E151" s="729">
        <v>44.218028578474744</v>
      </c>
      <c r="F151" s="729">
        <v>50.466732336758859</v>
      </c>
      <c r="G151" s="800">
        <v>28.447657138238249</v>
      </c>
      <c r="H151" s="784">
        <v>55.838800599239882</v>
      </c>
      <c r="I151" s="729">
        <v>56.654214017394679</v>
      </c>
      <c r="J151" s="729">
        <v>49.911291262186928</v>
      </c>
      <c r="K151" s="729">
        <v>40.827270883265328</v>
      </c>
      <c r="L151" s="752">
        <v>15.16533538299826</v>
      </c>
      <c r="M151" s="767">
        <v>34.773152781300951</v>
      </c>
      <c r="N151" s="729">
        <v>35.441269856638343</v>
      </c>
      <c r="O151" s="729">
        <v>34.797153847703235</v>
      </c>
      <c r="P151" s="729">
        <v>37.935082774509823</v>
      </c>
      <c r="Q151" s="800">
        <v>37.757814452029308</v>
      </c>
      <c r="R151" s="784">
        <v>44.228914152758435</v>
      </c>
      <c r="S151" s="729">
        <v>42.586070528222471</v>
      </c>
      <c r="T151" s="729">
        <v>36.728890327973446</v>
      </c>
      <c r="U151" s="729">
        <v>27.762707532305704</v>
      </c>
      <c r="V151" s="729">
        <v>33.832489491286097</v>
      </c>
      <c r="W151" s="729">
        <v>36.147466745888252</v>
      </c>
      <c r="X151" s="729">
        <v>35.470843844131608</v>
      </c>
      <c r="Y151" s="730">
        <v>42.81034103340145</v>
      </c>
      <c r="Z151" s="730">
        <v>42.853911731162526</v>
      </c>
      <c r="AA151" s="730">
        <v>30.169764057865645</v>
      </c>
      <c r="AB151" s="2069">
        <v>29.04422877832744</v>
      </c>
      <c r="AC151" s="2095"/>
      <c r="AD151" s="2095"/>
      <c r="AE151" s="2095"/>
      <c r="AF151" s="2095"/>
      <c r="AG151" s="2095"/>
      <c r="AH151" s="2095"/>
      <c r="AI151" s="2095"/>
      <c r="AJ151" s="2095"/>
      <c r="AK151" s="2095"/>
      <c r="AL151" s="2095"/>
      <c r="AM151" s="2095"/>
      <c r="AN151" s="2095"/>
      <c r="AO151" s="2095"/>
      <c r="AP151" s="2095"/>
      <c r="AQ151" s="2095"/>
      <c r="AR151" s="2095"/>
      <c r="AS151" s="2095"/>
      <c r="AT151" s="2095"/>
      <c r="AU151" s="2095"/>
      <c r="AV151" s="2095"/>
      <c r="AW151" s="2095"/>
      <c r="AX151" s="2095"/>
      <c r="AY151" s="2095"/>
      <c r="AZ151" s="215"/>
      <c r="BA151" s="2476" t="s">
        <v>109</v>
      </c>
      <c r="BB151" s="159" t="s">
        <v>49</v>
      </c>
      <c r="BC151" s="1178" t="s">
        <v>35</v>
      </c>
      <c r="BD151" s="1198" t="s">
        <v>35</v>
      </c>
      <c r="BE151" s="1198" t="s">
        <v>35</v>
      </c>
      <c r="BF151" s="1198" t="s">
        <v>35</v>
      </c>
      <c r="BG151" s="1219" t="s">
        <v>35</v>
      </c>
      <c r="BH151" s="1240" t="s">
        <v>35</v>
      </c>
      <c r="BI151" s="1198" t="s">
        <v>35</v>
      </c>
      <c r="BJ151" s="1198" t="s">
        <v>35</v>
      </c>
      <c r="BK151" s="1198" t="s">
        <v>35</v>
      </c>
      <c r="BL151" s="1219" t="s">
        <v>35</v>
      </c>
      <c r="BM151" s="1240" t="s">
        <v>35</v>
      </c>
      <c r="BN151" s="1198" t="s">
        <v>35</v>
      </c>
      <c r="BO151" s="1198" t="s">
        <v>35</v>
      </c>
      <c r="BP151" s="1198" t="s">
        <v>35</v>
      </c>
      <c r="BQ151" s="1219" t="s">
        <v>35</v>
      </c>
      <c r="BR151" s="1240" t="s">
        <v>35</v>
      </c>
      <c r="BS151" s="1198" t="s">
        <v>35</v>
      </c>
      <c r="BT151" s="1198" t="s">
        <v>35</v>
      </c>
      <c r="BU151" s="1198" t="s">
        <v>35</v>
      </c>
      <c r="BV151" s="1198" t="s">
        <v>35</v>
      </c>
      <c r="BW151" s="1198" t="s">
        <v>35</v>
      </c>
      <c r="BX151" s="1198" t="s">
        <v>35</v>
      </c>
      <c r="BY151" s="1259" t="s">
        <v>35</v>
      </c>
      <c r="BZ151" s="1259" t="s">
        <v>35</v>
      </c>
      <c r="CA151" s="1259" t="s">
        <v>35</v>
      </c>
      <c r="CB151" s="1259" t="s">
        <v>35</v>
      </c>
      <c r="CC151" s="2114"/>
      <c r="CD151" s="2114"/>
      <c r="CE151" s="2114"/>
      <c r="CF151" s="2114"/>
      <c r="CG151" s="2114"/>
      <c r="CH151" s="2114"/>
      <c r="CI151" s="2114"/>
      <c r="CJ151" s="2114"/>
      <c r="CK151" s="2114"/>
      <c r="CL151" s="2114"/>
      <c r="CM151" s="2114"/>
      <c r="CN151" s="2114"/>
      <c r="CO151" s="2114"/>
      <c r="CP151" s="2114"/>
      <c r="CQ151" s="2114"/>
      <c r="CR151" s="2114"/>
      <c r="CS151" s="2114"/>
      <c r="CT151" s="2114"/>
      <c r="CU151" s="2114"/>
      <c r="CV151" s="2114"/>
      <c r="CW151" s="2114"/>
      <c r="CX151" s="2114"/>
      <c r="CY151" s="2114"/>
      <c r="CZ151" s="2114"/>
    </row>
    <row r="152" s="130" customFormat="true" ht="15" customHeight="true" x14ac:dyDescent="0.2">
      <c r="A152" s="2633"/>
      <c r="B152" s="1346" t="s">
        <v>48</v>
      </c>
      <c r="C152" s="731">
        <v>64.294689747576143</v>
      </c>
      <c r="D152" s="732">
        <v>63.211652469023392</v>
      </c>
      <c r="E152" s="732">
        <v>55.781971421525334</v>
      </c>
      <c r="F152" s="732">
        <v>49.533267663240999</v>
      </c>
      <c r="G152" s="801">
        <v>71.552342861761815</v>
      </c>
      <c r="H152" s="785">
        <v>44.16119940076004</v>
      </c>
      <c r="I152" s="732">
        <v>43.345785982605193</v>
      </c>
      <c r="J152" s="732">
        <v>50.08870873781288</v>
      </c>
      <c r="K152" s="732">
        <v>59.172729116734445</v>
      </c>
      <c r="L152" s="753">
        <v>84.83466461700165</v>
      </c>
      <c r="M152" s="768">
        <v>65.226847218698907</v>
      </c>
      <c r="N152" s="732">
        <v>64.558730143361515</v>
      </c>
      <c r="O152" s="732">
        <v>65.2028461522968</v>
      </c>
      <c r="P152" s="732">
        <v>62.064917225490113</v>
      </c>
      <c r="Q152" s="801">
        <v>62.242185547970863</v>
      </c>
      <c r="R152" s="785">
        <v>55.771085847241295</v>
      </c>
      <c r="S152" s="732">
        <v>57.413929471777614</v>
      </c>
      <c r="T152" s="732">
        <v>63.271109672026427</v>
      </c>
      <c r="U152" s="732">
        <v>72.237292467694189</v>
      </c>
      <c r="V152" s="732">
        <v>66.167510508713761</v>
      </c>
      <c r="W152" s="732">
        <v>63.852533254111506</v>
      </c>
      <c r="X152" s="732">
        <v>64.529156155868293</v>
      </c>
      <c r="Y152" s="733">
        <v>57.1896589665986</v>
      </c>
      <c r="Z152" s="733">
        <v>57.146088268837872</v>
      </c>
      <c r="AA152" s="733">
        <v>69.830235942134593</v>
      </c>
      <c r="AB152" s="2070">
        <v>70.955771221672578</v>
      </c>
      <c r="AC152" s="2096"/>
      <c r="AD152" s="2096"/>
      <c r="AE152" s="2096"/>
      <c r="AF152" s="2096"/>
      <c r="AG152" s="2096"/>
      <c r="AH152" s="2096"/>
      <c r="AI152" s="2096"/>
      <c r="AJ152" s="2096"/>
      <c r="AK152" s="2096"/>
      <c r="AL152" s="2096"/>
      <c r="AM152" s="2096"/>
      <c r="AN152" s="2096"/>
      <c r="AO152" s="2096"/>
      <c r="AP152" s="2096"/>
      <c r="AQ152" s="2096"/>
      <c r="AR152" s="2096"/>
      <c r="AS152" s="2096"/>
      <c r="AT152" s="2096"/>
      <c r="AU152" s="2096"/>
      <c r="AV152" s="2096"/>
      <c r="AW152" s="2096"/>
      <c r="AX152" s="2096"/>
      <c r="AY152" s="2096"/>
      <c r="AZ152" s="215"/>
      <c r="BA152" s="2478"/>
      <c r="BB152" s="235" t="s">
        <v>48</v>
      </c>
      <c r="BC152" s="1179" t="s">
        <v>35</v>
      </c>
      <c r="BD152" s="1199" t="s">
        <v>35</v>
      </c>
      <c r="BE152" s="1199" t="s">
        <v>35</v>
      </c>
      <c r="BF152" s="1199" t="s">
        <v>35</v>
      </c>
      <c r="BG152" s="1220" t="s">
        <v>35</v>
      </c>
      <c r="BH152" s="1241" t="s">
        <v>35</v>
      </c>
      <c r="BI152" s="1199" t="s">
        <v>35</v>
      </c>
      <c r="BJ152" s="1199" t="s">
        <v>35</v>
      </c>
      <c r="BK152" s="1199" t="s">
        <v>35</v>
      </c>
      <c r="BL152" s="1220" t="s">
        <v>35</v>
      </c>
      <c r="BM152" s="1241" t="s">
        <v>35</v>
      </c>
      <c r="BN152" s="1199" t="s">
        <v>35</v>
      </c>
      <c r="BO152" s="1199" t="s">
        <v>35</v>
      </c>
      <c r="BP152" s="1199" t="s">
        <v>35</v>
      </c>
      <c r="BQ152" s="1220" t="s">
        <v>35</v>
      </c>
      <c r="BR152" s="1241" t="s">
        <v>35</v>
      </c>
      <c r="BS152" s="1199" t="s">
        <v>35</v>
      </c>
      <c r="BT152" s="1199" t="s">
        <v>35</v>
      </c>
      <c r="BU152" s="1199" t="s">
        <v>35</v>
      </c>
      <c r="BV152" s="1199" t="s">
        <v>35</v>
      </c>
      <c r="BW152" s="1199" t="s">
        <v>35</v>
      </c>
      <c r="BX152" s="1199" t="s">
        <v>35</v>
      </c>
      <c r="BY152" s="1260" t="s">
        <v>35</v>
      </c>
      <c r="BZ152" s="1260" t="s">
        <v>35</v>
      </c>
      <c r="CA152" s="1260" t="s">
        <v>35</v>
      </c>
      <c r="CB152" s="1260" t="s">
        <v>35</v>
      </c>
      <c r="CC152" s="2115"/>
      <c r="CD152" s="2115"/>
      <c r="CE152" s="2115"/>
      <c r="CF152" s="2115"/>
      <c r="CG152" s="2115"/>
      <c r="CH152" s="2115"/>
      <c r="CI152" s="2115"/>
      <c r="CJ152" s="2115"/>
      <c r="CK152" s="2115"/>
      <c r="CL152" s="2115"/>
      <c r="CM152" s="2115"/>
      <c r="CN152" s="2115"/>
      <c r="CO152" s="2115"/>
      <c r="CP152" s="2115"/>
      <c r="CQ152" s="2115"/>
      <c r="CR152" s="2115"/>
      <c r="CS152" s="2115"/>
      <c r="CT152" s="2115"/>
      <c r="CU152" s="2115"/>
      <c r="CV152" s="2115"/>
      <c r="CW152" s="2115"/>
      <c r="CX152" s="2115"/>
      <c r="CY152" s="2115"/>
      <c r="CZ152" s="2115"/>
    </row>
    <row r="153" s="135" customFormat="true" ht="15" customHeight="true" x14ac:dyDescent="0.2">
      <c r="A153" s="2744" t="s">
        <v>62</v>
      </c>
      <c r="B153" s="1991" t="s">
        <v>359</v>
      </c>
      <c r="C153" s="1906">
        <v>0</v>
      </c>
      <c r="D153" s="1907">
        <v>0</v>
      </c>
      <c r="E153" s="1907">
        <v>6.8347833042417483E-2</v>
      </c>
      <c r="F153" s="1907">
        <v>0.66450919674949926</v>
      </c>
      <c r="G153" s="1908">
        <v>0.60406183960394944</v>
      </c>
      <c r="H153" s="1909">
        <v>8.2649429980218042E-2</v>
      </c>
      <c r="I153" s="1907">
        <v>0.995705928816768</v>
      </c>
      <c r="J153" s="1907">
        <v>0.89580323315960309</v>
      </c>
      <c r="K153" s="1907">
        <v>0.48871520456850437</v>
      </c>
      <c r="L153" s="1910">
        <v>0.70026920916107693</v>
      </c>
      <c r="M153" s="1911">
        <v>0</v>
      </c>
      <c r="N153" s="1907">
        <v>0</v>
      </c>
      <c r="O153" s="1907">
        <v>0</v>
      </c>
      <c r="P153" s="1907">
        <v>0</v>
      </c>
      <c r="Q153" s="1908">
        <v>0.15354355740661391</v>
      </c>
      <c r="R153" s="1909">
        <v>1.118070278036285</v>
      </c>
      <c r="S153" s="1907">
        <v>0</v>
      </c>
      <c r="T153" s="1907">
        <v>0</v>
      </c>
      <c r="U153" s="1907">
        <v>5.9048995433979658E-2</v>
      </c>
      <c r="V153" s="1907">
        <v>0</v>
      </c>
      <c r="W153" s="1907">
        <v>0</v>
      </c>
      <c r="X153" s="1907">
        <v>0</v>
      </c>
      <c r="Y153" s="1907">
        <v>5.7561963146774295E-2</v>
      </c>
      <c r="Z153" s="1907">
        <v>8.0996535176641363E-2</v>
      </c>
      <c r="AA153" s="1907">
        <v>0.24331601972025405</v>
      </c>
      <c r="AB153" s="2253">
        <v>0</v>
      </c>
      <c r="AC153" s="312"/>
      <c r="AD153" s="312"/>
      <c r="AE153" s="312"/>
      <c r="AF153" s="312"/>
      <c r="AG153" s="312"/>
      <c r="AH153" s="312"/>
      <c r="AI153" s="312"/>
      <c r="AJ153" s="312"/>
      <c r="AK153" s="312"/>
      <c r="AL153" s="312"/>
      <c r="AM153" s="312"/>
      <c r="AN153" s="312"/>
      <c r="AO153" s="312"/>
      <c r="AP153" s="312"/>
      <c r="AQ153" s="312"/>
      <c r="AR153" s="312"/>
      <c r="AS153" s="312"/>
      <c r="AT153" s="312"/>
      <c r="AU153" s="312"/>
      <c r="AV153" s="312"/>
      <c r="AW153" s="312"/>
      <c r="AX153" s="312"/>
      <c r="AY153" s="312"/>
      <c r="AZ153" s="646"/>
      <c r="BA153" s="2768" t="s">
        <v>62</v>
      </c>
      <c r="BB153" s="234" t="s">
        <v>359</v>
      </c>
      <c r="BC153" s="339">
        <v>0</v>
      </c>
      <c r="BD153" s="305">
        <v>0</v>
      </c>
      <c r="BE153" s="305">
        <v>8.0030769999999993</v>
      </c>
      <c r="BF153" s="305">
        <v>77.926249000000013</v>
      </c>
      <c r="BG153" s="340">
        <v>70.750339999999994</v>
      </c>
      <c r="BH153" s="351">
        <v>3.8059889999999998</v>
      </c>
      <c r="BI153" s="305">
        <v>45.881306000000002</v>
      </c>
      <c r="BJ153" s="305">
        <v>41.316682999999998</v>
      </c>
      <c r="BK153" s="305">
        <v>22.485269999999996</v>
      </c>
      <c r="BL153" s="340">
        <v>32.279191999999995</v>
      </c>
      <c r="BM153" s="351">
        <v>0</v>
      </c>
      <c r="BN153" s="305">
        <v>0</v>
      </c>
      <c r="BO153" s="305">
        <v>0</v>
      </c>
      <c r="BP153" s="305">
        <v>0</v>
      </c>
      <c r="BQ153" s="340">
        <v>10.911225999999999</v>
      </c>
      <c r="BR153" s="351">
        <v>134.95458799999997</v>
      </c>
      <c r="BS153" s="305">
        <v>0</v>
      </c>
      <c r="BT153" s="305">
        <v>0</v>
      </c>
      <c r="BU153" s="305">
        <v>1.5593939999999999</v>
      </c>
      <c r="BV153" s="305">
        <v>0</v>
      </c>
      <c r="BW153" s="305">
        <v>0</v>
      </c>
      <c r="BX153" s="305">
        <v>0</v>
      </c>
      <c r="BY153" s="306">
        <v>1.77149</v>
      </c>
      <c r="BZ153" s="306">
        <v>7.6354449999999998</v>
      </c>
      <c r="CA153" s="306">
        <v>10.758749</v>
      </c>
      <c r="CB153" s="306">
        <v>0</v>
      </c>
      <c r="CC153" s="2116"/>
      <c r="CD153" s="2116"/>
      <c r="CE153" s="2116"/>
      <c r="CF153" s="2116"/>
      <c r="CG153" s="2116"/>
      <c r="CH153" s="2116"/>
      <c r="CI153" s="2116"/>
      <c r="CJ153" s="2116"/>
      <c r="CK153" s="2116"/>
      <c r="CL153" s="2116"/>
      <c r="CM153" s="2116"/>
      <c r="CN153" s="2116"/>
      <c r="CO153" s="2116"/>
      <c r="CP153" s="2116"/>
      <c r="CQ153" s="2116"/>
      <c r="CR153" s="2116"/>
      <c r="CS153" s="2116"/>
      <c r="CT153" s="2116"/>
      <c r="CU153" s="2116"/>
      <c r="CV153" s="2116"/>
      <c r="CW153" s="2116"/>
      <c r="CX153" s="2116"/>
      <c r="CY153" s="2116"/>
      <c r="CZ153" s="2116"/>
    </row>
    <row r="154" s="135" customFormat="true" ht="15" customHeight="true" x14ac:dyDescent="0.2">
      <c r="A154" s="2743"/>
      <c r="B154" s="1990" t="s">
        <v>360</v>
      </c>
      <c r="C154" s="1906">
        <v>2.7220432634824744E-2</v>
      </c>
      <c r="D154" s="1907">
        <v>0.18481501019099125</v>
      </c>
      <c r="E154" s="1907">
        <v>1.1442496656146242</v>
      </c>
      <c r="F154" s="1907">
        <v>9.589971377267247</v>
      </c>
      <c r="G154" s="1908">
        <v>46.537106291895327</v>
      </c>
      <c r="H154" s="1909">
        <v>1.4272695309380403</v>
      </c>
      <c r="I154" s="1907">
        <v>7.5223545596057386</v>
      </c>
      <c r="J154" s="1907">
        <v>14.523277885785294</v>
      </c>
      <c r="K154" s="1907">
        <v>34.949385520571724</v>
      </c>
      <c r="L154" s="1910">
        <v>65.945501202068186</v>
      </c>
      <c r="M154" s="1911">
        <v>0</v>
      </c>
      <c r="N154" s="1907">
        <v>4.4864698221093187E-2</v>
      </c>
      <c r="O154" s="1907">
        <v>0.16984298820558388</v>
      </c>
      <c r="P154" s="1907">
        <v>0.26404347162258779</v>
      </c>
      <c r="Q154" s="1908">
        <v>13.650596712012636</v>
      </c>
      <c r="R154" s="1909">
        <v>35.145470222145974</v>
      </c>
      <c r="S154" s="1907">
        <v>4.6457720125884236</v>
      </c>
      <c r="T154" s="1907">
        <v>3.4587289552987648</v>
      </c>
      <c r="U154" s="1907">
        <v>3.4878153795920088</v>
      </c>
      <c r="V154" s="1907">
        <v>3.852112365432423</v>
      </c>
      <c r="W154" s="1907">
        <v>10.801744157445006</v>
      </c>
      <c r="X154" s="1907">
        <v>4.0323941110005634</v>
      </c>
      <c r="Y154" s="1907">
        <v>3.3004072063162653</v>
      </c>
      <c r="Z154" s="1907">
        <v>6.0740598600450229</v>
      </c>
      <c r="AA154" s="1907">
        <v>4.4173839041241951</v>
      </c>
      <c r="AB154" s="2253">
        <v>3.7408815120791599</v>
      </c>
      <c r="AC154" s="312"/>
      <c r="AD154" s="312"/>
      <c r="AE154" s="312"/>
      <c r="AF154" s="312"/>
      <c r="AG154" s="312"/>
      <c r="AH154" s="312"/>
      <c r="AI154" s="312"/>
      <c r="AJ154" s="312"/>
      <c r="AK154" s="312"/>
      <c r="AL154" s="312"/>
      <c r="AM154" s="312"/>
      <c r="AN154" s="312"/>
      <c r="AO154" s="312"/>
      <c r="AP154" s="312"/>
      <c r="AQ154" s="312"/>
      <c r="AR154" s="312"/>
      <c r="AS154" s="312"/>
      <c r="AT154" s="312"/>
      <c r="AU154" s="312"/>
      <c r="AV154" s="312"/>
      <c r="AW154" s="312"/>
      <c r="AX154" s="312"/>
      <c r="AY154" s="312"/>
      <c r="AZ154" s="646"/>
      <c r="BA154" s="2768"/>
      <c r="BB154" s="159" t="s">
        <v>360</v>
      </c>
      <c r="BC154" s="341">
        <v>3.188815</v>
      </c>
      <c r="BD154" s="307">
        <v>21.679698000000002</v>
      </c>
      <c r="BE154" s="307">
        <v>133.98403099999999</v>
      </c>
      <c r="BF154" s="307">
        <v>1124.6051989999999</v>
      </c>
      <c r="BG154" s="342">
        <v>5450.6275300000043</v>
      </c>
      <c r="BH154" s="352">
        <v>65.725464000000002</v>
      </c>
      <c r="BI154" s="307">
        <v>346.62387900000016</v>
      </c>
      <c r="BJ154" s="307">
        <v>669.84985800000004</v>
      </c>
      <c r="BK154" s="307">
        <v>1607.984287</v>
      </c>
      <c r="BL154" s="342">
        <v>3039.7845099999963</v>
      </c>
      <c r="BM154" s="352">
        <v>0</v>
      </c>
      <c r="BN154" s="307">
        <v>3.188815</v>
      </c>
      <c r="BO154" s="307">
        <v>12.083886</v>
      </c>
      <c r="BP154" s="307">
        <v>18.795760000000001</v>
      </c>
      <c r="BQ154" s="342">
        <v>970.04881400000011</v>
      </c>
      <c r="BR154" s="352">
        <v>4242.1684460000024</v>
      </c>
      <c r="BS154" s="307">
        <v>406.114643</v>
      </c>
      <c r="BT154" s="307">
        <v>151.98162099999999</v>
      </c>
      <c r="BU154" s="307">
        <v>92.107890000000012</v>
      </c>
      <c r="BV154" s="307">
        <v>73.382849999999991</v>
      </c>
      <c r="BW154" s="307">
        <v>683.61510900000053</v>
      </c>
      <c r="BX154" s="307">
        <v>85.993739999999988</v>
      </c>
      <c r="BY154" s="308">
        <v>101.57121200000002</v>
      </c>
      <c r="BZ154" s="308">
        <v>572.59424600000045</v>
      </c>
      <c r="CA154" s="308">
        <v>195.32427299999995</v>
      </c>
      <c r="CB154" s="308">
        <v>129.23124300000001</v>
      </c>
      <c r="CC154" s="2116"/>
      <c r="CD154" s="2116"/>
      <c r="CE154" s="2116"/>
      <c r="CF154" s="2116"/>
      <c r="CG154" s="2116"/>
      <c r="CH154" s="2116"/>
      <c r="CI154" s="2116"/>
      <c r="CJ154" s="2116"/>
      <c r="CK154" s="2116"/>
      <c r="CL154" s="2116"/>
      <c r="CM154" s="2116"/>
      <c r="CN154" s="2116"/>
      <c r="CO154" s="2116"/>
      <c r="CP154" s="2116"/>
      <c r="CQ154" s="2116"/>
      <c r="CR154" s="2116"/>
      <c r="CS154" s="2116"/>
      <c r="CT154" s="2116"/>
      <c r="CU154" s="2116"/>
      <c r="CV154" s="2116"/>
      <c r="CW154" s="2116"/>
      <c r="CX154" s="2116"/>
      <c r="CY154" s="2116"/>
      <c r="CZ154" s="2116"/>
    </row>
    <row r="155" s="135" customFormat="true" ht="15" customHeight="true" x14ac:dyDescent="0.2">
      <c r="A155" s="2743"/>
      <c r="B155" s="1990" t="s">
        <v>361</v>
      </c>
      <c r="C155" s="1906">
        <v>7.7286202453774003E-2</v>
      </c>
      <c r="D155" s="1907">
        <v>0.16011195765071451</v>
      </c>
      <c r="E155" s="1907">
        <v>0.1807300867417479</v>
      </c>
      <c r="F155" s="1907">
        <v>1.002762134174467</v>
      </c>
      <c r="G155" s="1908">
        <v>3.5852763859297698</v>
      </c>
      <c r="H155" s="1909">
        <v>0.1330537626706052</v>
      </c>
      <c r="I155" s="1907">
        <v>0.96814538659284677</v>
      </c>
      <c r="J155" s="1907">
        <v>2.1543916721654028</v>
      </c>
      <c r="K155" s="1907">
        <v>3.2385598803091082</v>
      </c>
      <c r="L155" s="1910">
        <v>4.8368285420716566</v>
      </c>
      <c r="M155" s="1911">
        <v>0</v>
      </c>
      <c r="N155" s="1907">
        <v>0.15075352657489346</v>
      </c>
      <c r="O155" s="1907">
        <v>0.24063882086812682</v>
      </c>
      <c r="P155" s="1907">
        <v>7.3862594952560534E-2</v>
      </c>
      <c r="Q155" s="1908">
        <v>0.4412675856400059</v>
      </c>
      <c r="R155" s="1909">
        <v>3.3248543969925577</v>
      </c>
      <c r="S155" s="1907">
        <v>0.20084500615097423</v>
      </c>
      <c r="T155" s="1907">
        <v>0.60329195579870909</v>
      </c>
      <c r="U155" s="1907">
        <v>4.9873153681631026E-2</v>
      </c>
      <c r="V155" s="1907">
        <v>0.25753142695706865</v>
      </c>
      <c r="W155" s="1907">
        <v>1.1851397843578966</v>
      </c>
      <c r="X155" s="1907">
        <v>0.28162639981153231</v>
      </c>
      <c r="Y155" s="1907">
        <v>0.69074456506071613</v>
      </c>
      <c r="Z155" s="1907">
        <v>0.16339556004605621</v>
      </c>
      <c r="AA155" s="1907">
        <v>7.8623936548945894E-2</v>
      </c>
      <c r="AB155" s="2253">
        <v>0.39819987919393374</v>
      </c>
      <c r="AC155" s="312"/>
      <c r="AD155" s="312"/>
      <c r="AE155" s="312"/>
      <c r="AF155" s="312"/>
      <c r="AG155" s="312"/>
      <c r="AH155" s="312"/>
      <c r="AI155" s="312"/>
      <c r="AJ155" s="312"/>
      <c r="AK155" s="312"/>
      <c r="AL155" s="312"/>
      <c r="AM155" s="312"/>
      <c r="AN155" s="312"/>
      <c r="AO155" s="312"/>
      <c r="AP155" s="312"/>
      <c r="AQ155" s="312"/>
      <c r="AR155" s="312"/>
      <c r="AS155" s="312"/>
      <c r="AT155" s="312"/>
      <c r="AU155" s="312"/>
      <c r="AV155" s="312"/>
      <c r="AW155" s="312"/>
      <c r="AX155" s="312"/>
      <c r="AY155" s="312"/>
      <c r="AZ155" s="646"/>
      <c r="BA155" s="2768"/>
      <c r="BB155" s="159" t="s">
        <v>361</v>
      </c>
      <c r="BC155" s="341">
        <v>9.0539120000000004</v>
      </c>
      <c r="BD155" s="307">
        <v>18.78191</v>
      </c>
      <c r="BE155" s="307">
        <v>21.162292000000001</v>
      </c>
      <c r="BF155" s="307">
        <v>117.592792</v>
      </c>
      <c r="BG155" s="342">
        <v>419.92310499999996</v>
      </c>
      <c r="BH155" s="352">
        <v>6.1270980000000002</v>
      </c>
      <c r="BI155" s="307">
        <v>44.611339000000001</v>
      </c>
      <c r="BJ155" s="307">
        <v>99.365925999999988</v>
      </c>
      <c r="BK155" s="307">
        <v>149.00271699999999</v>
      </c>
      <c r="BL155" s="342">
        <v>222.95556499999995</v>
      </c>
      <c r="BM155" s="352">
        <v>0</v>
      </c>
      <c r="BN155" s="307">
        <v>10.714997</v>
      </c>
      <c r="BO155" s="307">
        <v>17.120825</v>
      </c>
      <c r="BP155" s="307">
        <v>5.25786</v>
      </c>
      <c r="BQ155" s="342">
        <v>31.357683999999999</v>
      </c>
      <c r="BR155" s="352">
        <v>401.32034999999979</v>
      </c>
      <c r="BS155" s="307">
        <v>17.55706</v>
      </c>
      <c r="BT155" s="307">
        <v>26.509533000000001</v>
      </c>
      <c r="BU155" s="307">
        <v>1.3170740000000001</v>
      </c>
      <c r="BV155" s="307">
        <v>4.9059809999999997</v>
      </c>
      <c r="BW155" s="307">
        <v>75.004503999999997</v>
      </c>
      <c r="BX155" s="307">
        <v>6.0058880000000006</v>
      </c>
      <c r="BY155" s="308">
        <v>21.257911</v>
      </c>
      <c r="BZ155" s="308">
        <v>15.403100999999999</v>
      </c>
      <c r="CA155" s="308">
        <v>3.4765290000000002</v>
      </c>
      <c r="CB155" s="308">
        <v>13.756080000000003</v>
      </c>
      <c r="CC155" s="2116"/>
      <c r="CD155" s="2116"/>
      <c r="CE155" s="2116"/>
      <c r="CF155" s="2116"/>
      <c r="CG155" s="2116"/>
      <c r="CH155" s="2116"/>
      <c r="CI155" s="2116"/>
      <c r="CJ155" s="2116"/>
      <c r="CK155" s="2116"/>
      <c r="CL155" s="2116"/>
      <c r="CM155" s="2116"/>
      <c r="CN155" s="2116"/>
      <c r="CO155" s="2116"/>
      <c r="CP155" s="2116"/>
      <c r="CQ155" s="2116"/>
      <c r="CR155" s="2116"/>
      <c r="CS155" s="2116"/>
      <c r="CT155" s="2116"/>
      <c r="CU155" s="2116"/>
      <c r="CV155" s="2116"/>
      <c r="CW155" s="2116"/>
      <c r="CX155" s="2116"/>
      <c r="CY155" s="2116"/>
      <c r="CZ155" s="2116"/>
    </row>
    <row r="156" s="135" customFormat="true" ht="15" customHeight="true" x14ac:dyDescent="0.2">
      <c r="A156" s="2743"/>
      <c r="B156" s="1990" t="s">
        <v>362</v>
      </c>
      <c r="C156" s="1906">
        <v>0</v>
      </c>
      <c r="D156" s="1907">
        <v>0</v>
      </c>
      <c r="E156" s="1907">
        <v>0</v>
      </c>
      <c r="F156" s="1907">
        <v>0</v>
      </c>
      <c r="G156" s="1908">
        <v>0.11986837962004152</v>
      </c>
      <c r="H156" s="1909">
        <v>0</v>
      </c>
      <c r="I156" s="1907">
        <v>0</v>
      </c>
      <c r="J156" s="1907">
        <v>0</v>
      </c>
      <c r="K156" s="1907">
        <v>0.18704024555093957</v>
      </c>
      <c r="L156" s="1910">
        <v>0.11788550584528601</v>
      </c>
      <c r="M156" s="1911">
        <v>0</v>
      </c>
      <c r="N156" s="1907">
        <v>0</v>
      </c>
      <c r="O156" s="1907">
        <v>0</v>
      </c>
      <c r="P156" s="1907">
        <v>0</v>
      </c>
      <c r="Q156" s="1908">
        <v>0</v>
      </c>
      <c r="R156" s="1909">
        <v>0.11631432745933423</v>
      </c>
      <c r="S156" s="1907">
        <v>0</v>
      </c>
      <c r="T156" s="1907">
        <v>0</v>
      </c>
      <c r="U156" s="1907">
        <v>0</v>
      </c>
      <c r="V156" s="1907">
        <v>0</v>
      </c>
      <c r="W156" s="1907">
        <v>0</v>
      </c>
      <c r="X156" s="1907">
        <v>0</v>
      </c>
      <c r="Y156" s="1907">
        <v>0</v>
      </c>
      <c r="Z156" s="1907">
        <v>0</v>
      </c>
      <c r="AA156" s="1907">
        <v>0</v>
      </c>
      <c r="AB156" s="2253">
        <v>0</v>
      </c>
      <c r="AC156" s="312"/>
      <c r="AD156" s="312"/>
      <c r="AE156" s="312"/>
      <c r="AF156" s="312"/>
      <c r="AG156" s="312"/>
      <c r="AH156" s="312"/>
      <c r="AI156" s="312"/>
      <c r="AJ156" s="312"/>
      <c r="AK156" s="312"/>
      <c r="AL156" s="312"/>
      <c r="AM156" s="312"/>
      <c r="AN156" s="312"/>
      <c r="AO156" s="312"/>
      <c r="AP156" s="312"/>
      <c r="AQ156" s="312"/>
      <c r="AR156" s="312"/>
      <c r="AS156" s="312"/>
      <c r="AT156" s="312"/>
      <c r="AU156" s="312"/>
      <c r="AV156" s="312"/>
      <c r="AW156" s="312"/>
      <c r="AX156" s="312"/>
      <c r="AY156" s="312"/>
      <c r="AZ156" s="646"/>
      <c r="BA156" s="2768"/>
      <c r="BB156" s="159" t="s">
        <v>362</v>
      </c>
      <c r="BC156" s="341">
        <v>0</v>
      </c>
      <c r="BD156" s="307">
        <v>0</v>
      </c>
      <c r="BE156" s="307">
        <v>0</v>
      </c>
      <c r="BF156" s="307">
        <v>0</v>
      </c>
      <c r="BG156" s="342">
        <v>14.039504000000001</v>
      </c>
      <c r="BH156" s="352">
        <v>0</v>
      </c>
      <c r="BI156" s="307">
        <v>0</v>
      </c>
      <c r="BJ156" s="307">
        <v>0</v>
      </c>
      <c r="BK156" s="307">
        <v>8.6055240000000008</v>
      </c>
      <c r="BL156" s="342">
        <v>5.43398</v>
      </c>
      <c r="BM156" s="352">
        <v>0</v>
      </c>
      <c r="BN156" s="307">
        <v>0</v>
      </c>
      <c r="BO156" s="307">
        <v>0</v>
      </c>
      <c r="BP156" s="307">
        <v>0</v>
      </c>
      <c r="BQ156" s="342">
        <v>0</v>
      </c>
      <c r="BR156" s="352">
        <v>14.039504000000001</v>
      </c>
      <c r="BS156" s="307">
        <v>0</v>
      </c>
      <c r="BT156" s="307">
        <v>0</v>
      </c>
      <c r="BU156" s="307">
        <v>0</v>
      </c>
      <c r="BV156" s="307">
        <v>0</v>
      </c>
      <c r="BW156" s="307">
        <v>0</v>
      </c>
      <c r="BX156" s="307">
        <v>0</v>
      </c>
      <c r="BY156" s="308">
        <v>0</v>
      </c>
      <c r="BZ156" s="308">
        <v>0</v>
      </c>
      <c r="CA156" s="308">
        <v>0</v>
      </c>
      <c r="CB156" s="308">
        <v>0</v>
      </c>
      <c r="CC156" s="2116"/>
      <c r="CD156" s="2116"/>
      <c r="CE156" s="2116"/>
      <c r="CF156" s="2116"/>
      <c r="CG156" s="2116"/>
      <c r="CH156" s="2116"/>
      <c r="CI156" s="2116"/>
      <c r="CJ156" s="2116"/>
      <c r="CK156" s="2116"/>
      <c r="CL156" s="2116"/>
      <c r="CM156" s="2116"/>
      <c r="CN156" s="2116"/>
      <c r="CO156" s="2116"/>
      <c r="CP156" s="2116"/>
      <c r="CQ156" s="2116"/>
      <c r="CR156" s="2116"/>
      <c r="CS156" s="2116"/>
      <c r="CT156" s="2116"/>
      <c r="CU156" s="2116"/>
      <c r="CV156" s="2116"/>
      <c r="CW156" s="2116"/>
      <c r="CX156" s="2116"/>
      <c r="CY156" s="2116"/>
      <c r="CZ156" s="2116"/>
    </row>
    <row r="157" s="135" customFormat="true" ht="15" customHeight="true" x14ac:dyDescent="0.2">
      <c r="A157" s="2743"/>
      <c r="B157" s="1990" t="s">
        <v>363</v>
      </c>
      <c r="C157" s="1906">
        <v>0</v>
      </c>
      <c r="D157" s="1907">
        <v>0</v>
      </c>
      <c r="E157" s="1907">
        <v>0</v>
      </c>
      <c r="F157" s="1907">
        <v>0.14561871022674636</v>
      </c>
      <c r="G157" s="1908">
        <v>1.9273313613957559E-2</v>
      </c>
      <c r="H157" s="1909">
        <v>0</v>
      </c>
      <c r="I157" s="1907">
        <v>5.5064486210155708E-2</v>
      </c>
      <c r="J157" s="1907">
        <v>0.31523047472637306</v>
      </c>
      <c r="K157" s="1907">
        <v>4.9063809160291301E-2</v>
      </c>
      <c r="L157" s="1910">
        <v>0</v>
      </c>
      <c r="M157" s="1911">
        <v>0</v>
      </c>
      <c r="N157" s="1907">
        <v>0</v>
      </c>
      <c r="O157" s="1907">
        <v>0</v>
      </c>
      <c r="P157" s="1907">
        <v>0</v>
      </c>
      <c r="Q157" s="1908">
        <v>0</v>
      </c>
      <c r="R157" s="1909">
        <v>0.1601774217244134</v>
      </c>
      <c r="S157" s="1907">
        <v>0</v>
      </c>
      <c r="T157" s="1907">
        <v>0</v>
      </c>
      <c r="U157" s="1907">
        <v>0</v>
      </c>
      <c r="V157" s="1907">
        <v>0</v>
      </c>
      <c r="W157" s="1907">
        <v>0</v>
      </c>
      <c r="X157" s="1907">
        <v>0</v>
      </c>
      <c r="Y157" s="1907">
        <v>0</v>
      </c>
      <c r="Z157" s="1907">
        <v>0</v>
      </c>
      <c r="AA157" s="1907">
        <v>0</v>
      </c>
      <c r="AB157" s="2253">
        <v>0</v>
      </c>
      <c r="AC157" s="312"/>
      <c r="AD157" s="312"/>
      <c r="AE157" s="312"/>
      <c r="AF157" s="312"/>
      <c r="AG157" s="312"/>
      <c r="AH157" s="312"/>
      <c r="AI157" s="312"/>
      <c r="AJ157" s="312"/>
      <c r="AK157" s="312"/>
      <c r="AL157" s="312"/>
      <c r="AM157" s="312"/>
      <c r="AN157" s="312"/>
      <c r="AO157" s="312"/>
      <c r="AP157" s="312"/>
      <c r="AQ157" s="312"/>
      <c r="AR157" s="312"/>
      <c r="AS157" s="312"/>
      <c r="AT157" s="312"/>
      <c r="AU157" s="312"/>
      <c r="AV157" s="312"/>
      <c r="AW157" s="312"/>
      <c r="AX157" s="312"/>
      <c r="AY157" s="312"/>
      <c r="AZ157" s="646"/>
      <c r="BA157" s="2768"/>
      <c r="BB157" s="159" t="s">
        <v>363</v>
      </c>
      <c r="BC157" s="341">
        <v>0</v>
      </c>
      <c r="BD157" s="307">
        <v>0</v>
      </c>
      <c r="BE157" s="307">
        <v>0</v>
      </c>
      <c r="BF157" s="307">
        <v>17.076543000000001</v>
      </c>
      <c r="BG157" s="342">
        <v>2.257374</v>
      </c>
      <c r="BH157" s="352">
        <v>0</v>
      </c>
      <c r="BI157" s="307">
        <v>2.5373260000000002</v>
      </c>
      <c r="BJ157" s="307">
        <v>14.539217000000001</v>
      </c>
      <c r="BK157" s="307">
        <v>2.257374</v>
      </c>
      <c r="BL157" s="342">
        <v>0</v>
      </c>
      <c r="BM157" s="352">
        <v>0</v>
      </c>
      <c r="BN157" s="307">
        <v>0</v>
      </c>
      <c r="BO157" s="307">
        <v>0</v>
      </c>
      <c r="BP157" s="307">
        <v>0</v>
      </c>
      <c r="BQ157" s="342">
        <v>0</v>
      </c>
      <c r="BR157" s="352">
        <v>19.333917</v>
      </c>
      <c r="BS157" s="307">
        <v>0</v>
      </c>
      <c r="BT157" s="307">
        <v>0</v>
      </c>
      <c r="BU157" s="307">
        <v>0</v>
      </c>
      <c r="BV157" s="307">
        <v>0</v>
      </c>
      <c r="BW157" s="307">
        <v>0</v>
      </c>
      <c r="BX157" s="307">
        <v>0</v>
      </c>
      <c r="BY157" s="308">
        <v>0</v>
      </c>
      <c r="BZ157" s="308">
        <v>0</v>
      </c>
      <c r="CA157" s="308">
        <v>0</v>
      </c>
      <c r="CB157" s="308">
        <v>0</v>
      </c>
      <c r="CC157" s="2116"/>
      <c r="CD157" s="2116"/>
      <c r="CE157" s="2116"/>
      <c r="CF157" s="2116"/>
      <c r="CG157" s="2116"/>
      <c r="CH157" s="2116"/>
      <c r="CI157" s="2116"/>
      <c r="CJ157" s="2116"/>
      <c r="CK157" s="2116"/>
      <c r="CL157" s="2116"/>
      <c r="CM157" s="2116"/>
      <c r="CN157" s="2116"/>
      <c r="CO157" s="2116"/>
      <c r="CP157" s="2116"/>
      <c r="CQ157" s="2116"/>
      <c r="CR157" s="2116"/>
      <c r="CS157" s="2116"/>
      <c r="CT157" s="2116"/>
      <c r="CU157" s="2116"/>
      <c r="CV157" s="2116"/>
      <c r="CW157" s="2116"/>
      <c r="CX157" s="2116"/>
      <c r="CY157" s="2116"/>
      <c r="CZ157" s="2116"/>
    </row>
    <row r="158" s="135" customFormat="true" ht="15" customHeight="true" x14ac:dyDescent="0.2">
      <c r="A158" s="2743"/>
      <c r="B158" s="1990" t="s">
        <v>364</v>
      </c>
      <c r="C158" s="1906">
        <v>1.7582944824512288</v>
      </c>
      <c r="D158" s="1907">
        <v>2.6257234673376604</v>
      </c>
      <c r="E158" s="1907">
        <v>3.4792417722281117</v>
      </c>
      <c r="F158" s="1907">
        <v>4.8766681139372503</v>
      </c>
      <c r="G158" s="1908">
        <v>3.8115670152251044</v>
      </c>
      <c r="H158" s="1909">
        <v>3.6125011075186055</v>
      </c>
      <c r="I158" s="1907">
        <v>4.6950575225435509</v>
      </c>
      <c r="J158" s="1907">
        <v>5.2179018146111318</v>
      </c>
      <c r="K158" s="1907">
        <v>3.8429627240760662</v>
      </c>
      <c r="L158" s="1910">
        <v>2.8885508289130626</v>
      </c>
      <c r="M158" s="1911">
        <v>1.7109594957600824</v>
      </c>
      <c r="N158" s="1907">
        <v>2.0297939001081988</v>
      </c>
      <c r="O158" s="1907">
        <v>2.7986078028381534</v>
      </c>
      <c r="P158" s="1907">
        <v>3.1851933461979129</v>
      </c>
      <c r="Q158" s="1908">
        <v>4.426835273707284</v>
      </c>
      <c r="R158" s="1909">
        <v>2.5033483459160224</v>
      </c>
      <c r="S158" s="1907">
        <v>3.1027918805722923</v>
      </c>
      <c r="T158" s="1907">
        <v>3.9094595470581814</v>
      </c>
      <c r="U158" s="1907">
        <v>2.2508280746568592</v>
      </c>
      <c r="V158" s="1907">
        <v>2.1967419207644103</v>
      </c>
      <c r="W158" s="1907">
        <v>4.2131829826560896</v>
      </c>
      <c r="X158" s="1907">
        <v>5.4680696011878132</v>
      </c>
      <c r="Y158" s="1907">
        <v>4.0529965767156524</v>
      </c>
      <c r="Z158" s="1907">
        <v>3.7324535175784832</v>
      </c>
      <c r="AA158" s="1907">
        <v>1.9479855097562806</v>
      </c>
      <c r="AB158" s="2253">
        <v>4.2624857861583534</v>
      </c>
      <c r="AC158" s="312"/>
      <c r="AD158" s="312"/>
      <c r="AE158" s="312"/>
      <c r="AF158" s="312"/>
      <c r="AG158" s="312"/>
      <c r="AH158" s="312"/>
      <c r="AI158" s="312"/>
      <c r="AJ158" s="312"/>
      <c r="AK158" s="312"/>
      <c r="AL158" s="312"/>
      <c r="AM158" s="312"/>
      <c r="AN158" s="312"/>
      <c r="AO158" s="312"/>
      <c r="AP158" s="312"/>
      <c r="AQ158" s="312"/>
      <c r="AR158" s="312"/>
      <c r="AS158" s="312"/>
      <c r="AT158" s="312"/>
      <c r="AU158" s="312"/>
      <c r="AV158" s="312"/>
      <c r="AW158" s="312"/>
      <c r="AX158" s="312"/>
      <c r="AY158" s="312"/>
      <c r="AZ158" s="646"/>
      <c r="BA158" s="2768"/>
      <c r="BB158" s="159" t="s">
        <v>364</v>
      </c>
      <c r="BC158" s="341">
        <v>205.98040799999998</v>
      </c>
      <c r="BD158" s="307">
        <v>308.01011099999999</v>
      </c>
      <c r="BE158" s="307">
        <v>407.39608800000019</v>
      </c>
      <c r="BF158" s="307">
        <v>571.88140600000042</v>
      </c>
      <c r="BG158" s="342">
        <v>446.42724400000009</v>
      </c>
      <c r="BH158" s="352">
        <v>166.35492199999999</v>
      </c>
      <c r="BI158" s="307">
        <v>216.344369</v>
      </c>
      <c r="BJ158" s="307">
        <v>240.66266699999994</v>
      </c>
      <c r="BK158" s="307">
        <v>176.81065299999997</v>
      </c>
      <c r="BL158" s="342">
        <v>133.14891700000001</v>
      </c>
      <c r="BM158" s="352">
        <v>121.67098600000003</v>
      </c>
      <c r="BN158" s="307">
        <v>144.27016099999997</v>
      </c>
      <c r="BO158" s="307">
        <v>199.11365199999995</v>
      </c>
      <c r="BP158" s="307">
        <v>226.73588300000003</v>
      </c>
      <c r="BQ158" s="342">
        <v>314.58304700000002</v>
      </c>
      <c r="BR158" s="352">
        <v>302.16199399999994</v>
      </c>
      <c r="BS158" s="307">
        <v>271.2335460000001</v>
      </c>
      <c r="BT158" s="307">
        <v>171.78738400000009</v>
      </c>
      <c r="BU158" s="307">
        <v>59.440939999999998</v>
      </c>
      <c r="BV158" s="307">
        <v>41.847995999999995</v>
      </c>
      <c r="BW158" s="307">
        <v>266.64171099999999</v>
      </c>
      <c r="BX158" s="307">
        <v>116.61056499999999</v>
      </c>
      <c r="BY158" s="308">
        <v>124.73241900000001</v>
      </c>
      <c r="BZ158" s="308">
        <v>351.85385999999994</v>
      </c>
      <c r="CA158" s="308">
        <v>86.134431999999975</v>
      </c>
      <c r="CB158" s="308">
        <v>147.25041000000002</v>
      </c>
      <c r="CC158" s="2116"/>
      <c r="CD158" s="2116"/>
      <c r="CE158" s="2116"/>
      <c r="CF158" s="2116"/>
      <c r="CG158" s="2116"/>
      <c r="CH158" s="2116"/>
      <c r="CI158" s="2116"/>
      <c r="CJ158" s="2116"/>
      <c r="CK158" s="2116"/>
      <c r="CL158" s="2116"/>
      <c r="CM158" s="2116"/>
      <c r="CN158" s="2116"/>
      <c r="CO158" s="2116"/>
      <c r="CP158" s="2116"/>
      <c r="CQ158" s="2116"/>
      <c r="CR158" s="2116"/>
      <c r="CS158" s="2116"/>
      <c r="CT158" s="2116"/>
      <c r="CU158" s="2116"/>
      <c r="CV158" s="2116"/>
      <c r="CW158" s="2116"/>
      <c r="CX158" s="2116"/>
      <c r="CY158" s="2116"/>
      <c r="CZ158" s="2116"/>
    </row>
    <row r="159" s="135" customFormat="true" ht="15" customHeight="true" x14ac:dyDescent="0.2">
      <c r="A159" s="2743"/>
      <c r="B159" s="1990" t="s">
        <v>365</v>
      </c>
      <c r="C159" s="1906">
        <v>14.888818276217625</v>
      </c>
      <c r="D159" s="1907">
        <v>29.926974962041854</v>
      </c>
      <c r="E159" s="1907">
        <v>48.23820696735141</v>
      </c>
      <c r="F159" s="1907">
        <v>62.472399546576284</v>
      </c>
      <c r="G159" s="1908">
        <v>38.621569332445645</v>
      </c>
      <c r="H159" s="1909">
        <v>41.963224159916493</v>
      </c>
      <c r="I159" s="1907">
        <v>63.788023019705562</v>
      </c>
      <c r="J159" s="1907">
        <v>61.149729907984288</v>
      </c>
      <c r="K159" s="1907">
        <v>48.258558298868628</v>
      </c>
      <c r="L159" s="1910">
        <v>22.609989021714547</v>
      </c>
      <c r="M159" s="1911">
        <v>12.674056130550198</v>
      </c>
      <c r="N159" s="1907">
        <v>19.955125146489561</v>
      </c>
      <c r="O159" s="1907">
        <v>29.90238211676461</v>
      </c>
      <c r="P159" s="1907">
        <v>46.709340267468406</v>
      </c>
      <c r="Q159" s="1908">
        <v>56.654866848756456</v>
      </c>
      <c r="R159" s="1909">
        <v>42.770254715254261</v>
      </c>
      <c r="S159" s="1907">
        <v>35.927323401735954</v>
      </c>
      <c r="T159" s="1907">
        <v>31.653955471143409</v>
      </c>
      <c r="U159" s="1907">
        <v>25.561688671386889</v>
      </c>
      <c r="V159" s="1907">
        <v>38.786567930372875</v>
      </c>
      <c r="W159" s="1907">
        <v>34.16647655269206</v>
      </c>
      <c r="X159" s="1907">
        <v>39.608541288719337</v>
      </c>
      <c r="Y159" s="1907">
        <v>38.233439081143302</v>
      </c>
      <c r="Z159" s="1907">
        <v>44.341637078197422</v>
      </c>
      <c r="AA159" s="1907">
        <v>39.219485901977585</v>
      </c>
      <c r="AB159" s="2253">
        <v>44.778882888942498</v>
      </c>
      <c r="AC159" s="312"/>
      <c r="AD159" s="312"/>
      <c r="AE159" s="312"/>
      <c r="AF159" s="312"/>
      <c r="AG159" s="312"/>
      <c r="AH159" s="312"/>
      <c r="AI159" s="312"/>
      <c r="AJ159" s="312"/>
      <c r="AK159" s="312"/>
      <c r="AL159" s="312"/>
      <c r="AM159" s="312"/>
      <c r="AN159" s="312"/>
      <c r="AO159" s="312"/>
      <c r="AP159" s="312"/>
      <c r="AQ159" s="312"/>
      <c r="AR159" s="312"/>
      <c r="AS159" s="312"/>
      <c r="AT159" s="312"/>
      <c r="AU159" s="312"/>
      <c r="AV159" s="312"/>
      <c r="AW159" s="312"/>
      <c r="AX159" s="312"/>
      <c r="AY159" s="312"/>
      <c r="AZ159" s="646"/>
      <c r="BA159" s="2768"/>
      <c r="BB159" s="159" t="s">
        <v>365</v>
      </c>
      <c r="BC159" s="341">
        <v>1744.1929630000016</v>
      </c>
      <c r="BD159" s="307">
        <v>3510.5794629999959</v>
      </c>
      <c r="BE159" s="307">
        <v>5648.3734380000014</v>
      </c>
      <c r="BF159" s="307">
        <v>7326.0683020000051</v>
      </c>
      <c r="BG159" s="342">
        <v>4523.5255440000101</v>
      </c>
      <c r="BH159" s="352">
        <v>1932.397714</v>
      </c>
      <c r="BI159" s="307">
        <v>2939.299364</v>
      </c>
      <c r="BJ159" s="307">
        <v>2820.3783069999977</v>
      </c>
      <c r="BK159" s="307">
        <v>2220.3252589999984</v>
      </c>
      <c r="BL159" s="342">
        <v>1042.2165749999995</v>
      </c>
      <c r="BM159" s="352">
        <v>901.28662300000019</v>
      </c>
      <c r="BN159" s="307">
        <v>1418.3356830000005</v>
      </c>
      <c r="BO159" s="307">
        <v>2127.4765620000007</v>
      </c>
      <c r="BP159" s="307">
        <v>3324.9735130000022</v>
      </c>
      <c r="BQ159" s="342">
        <v>4026.0501100000015</v>
      </c>
      <c r="BR159" s="352">
        <v>5162.5038400000058</v>
      </c>
      <c r="BS159" s="307">
        <v>3140.6216399999976</v>
      </c>
      <c r="BT159" s="307">
        <v>1390.9212099999997</v>
      </c>
      <c r="BU159" s="307">
        <v>675.04525100000058</v>
      </c>
      <c r="BV159" s="307">
        <v>738.88522099999841</v>
      </c>
      <c r="BW159" s="307">
        <v>2162.3100169999984</v>
      </c>
      <c r="BX159" s="307">
        <v>844.68097799999964</v>
      </c>
      <c r="BY159" s="308">
        <v>1176.6477600000003</v>
      </c>
      <c r="BZ159" s="308">
        <v>4180.0322739999992</v>
      </c>
      <c r="CA159" s="308">
        <v>1734.1751900000006</v>
      </c>
      <c r="CB159" s="308">
        <v>1546.916329000002</v>
      </c>
      <c r="CC159" s="2116"/>
      <c r="CD159" s="2116"/>
      <c r="CE159" s="2116"/>
      <c r="CF159" s="2116"/>
      <c r="CG159" s="2116"/>
      <c r="CH159" s="2116"/>
      <c r="CI159" s="2116"/>
      <c r="CJ159" s="2116"/>
      <c r="CK159" s="2116"/>
      <c r="CL159" s="2116"/>
      <c r="CM159" s="2116"/>
      <c r="CN159" s="2116"/>
      <c r="CO159" s="2116"/>
      <c r="CP159" s="2116"/>
      <c r="CQ159" s="2116"/>
      <c r="CR159" s="2116"/>
      <c r="CS159" s="2116"/>
      <c r="CT159" s="2116"/>
      <c r="CU159" s="2116"/>
      <c r="CV159" s="2116"/>
      <c r="CW159" s="2116"/>
      <c r="CX159" s="2116"/>
      <c r="CY159" s="2116"/>
      <c r="CZ159" s="2116"/>
    </row>
    <row r="160" s="135" customFormat="true" ht="15" customHeight="true" x14ac:dyDescent="0.2">
      <c r="A160" s="2743"/>
      <c r="B160" s="1990" t="s">
        <v>366</v>
      </c>
      <c r="C160" s="1906">
        <v>25.142570257021873</v>
      </c>
      <c r="D160" s="1907">
        <v>28.563839695427983</v>
      </c>
      <c r="E160" s="1907">
        <v>20.942995303832657</v>
      </c>
      <c r="F160" s="1907">
        <v>11.915871862407407</v>
      </c>
      <c r="G160" s="1908">
        <v>4.4288601276269164</v>
      </c>
      <c r="H160" s="1909">
        <v>18.351623764406426</v>
      </c>
      <c r="I160" s="1907">
        <v>11.654817504782386</v>
      </c>
      <c r="J160" s="1907">
        <v>10.475622157534298</v>
      </c>
      <c r="K160" s="1907">
        <v>6.1560679165543588</v>
      </c>
      <c r="L160" s="1910">
        <v>1.9178640735566508</v>
      </c>
      <c r="M160" s="1911">
        <v>24.617647275997381</v>
      </c>
      <c r="N160" s="1907">
        <v>27.828746622986976</v>
      </c>
      <c r="O160" s="1907">
        <v>29.140557066643989</v>
      </c>
      <c r="P160" s="1907">
        <v>23.981388230919389</v>
      </c>
      <c r="Q160" s="1908">
        <v>12.925903032572428</v>
      </c>
      <c r="R160" s="1909">
        <v>6.263938110400975</v>
      </c>
      <c r="S160" s="1907">
        <v>26.239919397716342</v>
      </c>
      <c r="T160" s="1907">
        <v>23.442297113925665</v>
      </c>
      <c r="U160" s="1907">
        <v>20.178122801780606</v>
      </c>
      <c r="V160" s="1907">
        <v>16.652475952921677</v>
      </c>
      <c r="W160" s="1907">
        <v>19.173682354517542</v>
      </c>
      <c r="X160" s="1907">
        <v>30.945564953280773</v>
      </c>
      <c r="Y160" s="1907">
        <v>20.871744801431685</v>
      </c>
      <c r="Z160" s="1907">
        <v>16.955638281449676</v>
      </c>
      <c r="AA160" s="1907">
        <v>18.289092496130056</v>
      </c>
      <c r="AB160" s="2253">
        <v>23.493128881768197</v>
      </c>
      <c r="AC160" s="312"/>
      <c r="AD160" s="312"/>
      <c r="AE160" s="312"/>
      <c r="AF160" s="312"/>
      <c r="AG160" s="312"/>
      <c r="AH160" s="312"/>
      <c r="AI160" s="312"/>
      <c r="AJ160" s="312"/>
      <c r="AK160" s="312"/>
      <c r="AL160" s="312"/>
      <c r="AM160" s="312"/>
      <c r="AN160" s="312"/>
      <c r="AO160" s="312"/>
      <c r="AP160" s="312"/>
      <c r="AQ160" s="312"/>
      <c r="AR160" s="312"/>
      <c r="AS160" s="312"/>
      <c r="AT160" s="312"/>
      <c r="AU160" s="312"/>
      <c r="AV160" s="312"/>
      <c r="AW160" s="312"/>
      <c r="AX160" s="312"/>
      <c r="AY160" s="312"/>
      <c r="AZ160" s="646"/>
      <c r="BA160" s="2768"/>
      <c r="BB160" s="159" t="s">
        <v>366</v>
      </c>
      <c r="BC160" s="341">
        <v>2945.3979020000029</v>
      </c>
      <c r="BD160" s="307">
        <v>3350.6770779999993</v>
      </c>
      <c r="BE160" s="307">
        <v>2452.285559999998</v>
      </c>
      <c r="BF160" s="307">
        <v>1397.360943000001</v>
      </c>
      <c r="BG160" s="342">
        <v>518.72728800000004</v>
      </c>
      <c r="BH160" s="352">
        <v>845.08844400000044</v>
      </c>
      <c r="BI160" s="307">
        <v>537.04435500000011</v>
      </c>
      <c r="BJ160" s="307">
        <v>483.16186400000021</v>
      </c>
      <c r="BK160" s="307">
        <v>283.23417800000004</v>
      </c>
      <c r="BL160" s="342">
        <v>88.404719000000014</v>
      </c>
      <c r="BM160" s="352">
        <v>1750.6278930000005</v>
      </c>
      <c r="BN160" s="307">
        <v>1977.9632579999986</v>
      </c>
      <c r="BO160" s="307">
        <v>2073.2746949999992</v>
      </c>
      <c r="BP160" s="307">
        <v>1707.0992700000006</v>
      </c>
      <c r="BQ160" s="342">
        <v>918.5500949999996</v>
      </c>
      <c r="BR160" s="352">
        <v>756.0769690000003</v>
      </c>
      <c r="BS160" s="307">
        <v>2293.7878719999981</v>
      </c>
      <c r="BT160" s="307">
        <v>1030.0889030000008</v>
      </c>
      <c r="BU160" s="307">
        <v>532.8734790000002</v>
      </c>
      <c r="BV160" s="307">
        <v>317.23013999999984</v>
      </c>
      <c r="BW160" s="307">
        <v>1213.4539349999993</v>
      </c>
      <c r="BX160" s="307">
        <v>659.93670099999974</v>
      </c>
      <c r="BY160" s="308">
        <v>642.33541000000093</v>
      </c>
      <c r="BZ160" s="308">
        <v>1598.3874280000025</v>
      </c>
      <c r="CA160" s="308">
        <v>808.69215200000031</v>
      </c>
      <c r="CB160" s="308">
        <v>811.5857819999992</v>
      </c>
      <c r="CC160" s="2116"/>
      <c r="CD160" s="2116"/>
      <c r="CE160" s="2116"/>
      <c r="CF160" s="2116"/>
      <c r="CG160" s="2116"/>
      <c r="CH160" s="2116"/>
      <c r="CI160" s="2116"/>
      <c r="CJ160" s="2116"/>
      <c r="CK160" s="2116"/>
      <c r="CL160" s="2116"/>
      <c r="CM160" s="2116"/>
      <c r="CN160" s="2116"/>
      <c r="CO160" s="2116"/>
      <c r="CP160" s="2116"/>
      <c r="CQ160" s="2116"/>
      <c r="CR160" s="2116"/>
      <c r="CS160" s="2116"/>
      <c r="CT160" s="2116"/>
      <c r="CU160" s="2116"/>
      <c r="CV160" s="2116"/>
      <c r="CW160" s="2116"/>
      <c r="CX160" s="2116"/>
      <c r="CY160" s="2116"/>
      <c r="CZ160" s="2116"/>
    </row>
    <row r="161" s="135" customFormat="true" ht="15" customHeight="true" x14ac:dyDescent="0.2">
      <c r="A161" s="2743"/>
      <c r="B161" s="1990" t="s">
        <v>367</v>
      </c>
      <c r="C161" s="1906">
        <v>56.946327244896636</v>
      </c>
      <c r="D161" s="1907">
        <v>37.223450286149635</v>
      </c>
      <c r="E161" s="1907">
        <v>24.025344652468874</v>
      </c>
      <c r="F161" s="1907">
        <v>7.2795036651344418</v>
      </c>
      <c r="G161" s="1908">
        <v>1.1704448989719329</v>
      </c>
      <c r="H161" s="1909">
        <v>32.536964693057072</v>
      </c>
      <c r="I161" s="1907">
        <v>8.2658951785772352</v>
      </c>
      <c r="J161" s="1907">
        <v>3.6500732095318398</v>
      </c>
      <c r="K161" s="1907">
        <v>1.6969868220198001</v>
      </c>
      <c r="L161" s="1910">
        <v>0</v>
      </c>
      <c r="M161" s="1911">
        <v>59.771081355450271</v>
      </c>
      <c r="N161" s="1907">
        <v>49.198865701334569</v>
      </c>
      <c r="O161" s="1907">
        <v>36.126975177755781</v>
      </c>
      <c r="P161" s="1907">
        <v>24.073858303559266</v>
      </c>
      <c r="Q161" s="1908">
        <v>9.6333927968716448</v>
      </c>
      <c r="R161" s="1909">
        <v>7.2271314421199024</v>
      </c>
      <c r="S161" s="1907">
        <v>27.899930795318699</v>
      </c>
      <c r="T161" s="1907">
        <v>35.105073528809754</v>
      </c>
      <c r="U161" s="1907">
        <v>48.014525931552079</v>
      </c>
      <c r="V161" s="1907">
        <v>36.755755053490724</v>
      </c>
      <c r="W161" s="1907">
        <v>28.299152657293646</v>
      </c>
      <c r="X161" s="1907">
        <v>16.357304519686235</v>
      </c>
      <c r="Y161" s="1907">
        <v>32.078493443728497</v>
      </c>
      <c r="Z161" s="1907">
        <v>27.315266412052868</v>
      </c>
      <c r="AA161" s="1907">
        <v>35.039207174172411</v>
      </c>
      <c r="AB161" s="2253">
        <v>22.238378717512219</v>
      </c>
      <c r="AC161" s="312"/>
      <c r="AD161" s="312"/>
      <c r="AE161" s="312"/>
      <c r="AF161" s="312"/>
      <c r="AG161" s="312"/>
      <c r="AH161" s="312"/>
      <c r="AI161" s="312"/>
      <c r="AJ161" s="312"/>
      <c r="AK161" s="312"/>
      <c r="AL161" s="312"/>
      <c r="AM161" s="312"/>
      <c r="AN161" s="312"/>
      <c r="AO161" s="312"/>
      <c r="AP161" s="312"/>
      <c r="AQ161" s="312"/>
      <c r="AR161" s="312"/>
      <c r="AS161" s="312"/>
      <c r="AT161" s="312"/>
      <c r="AU161" s="312"/>
      <c r="AV161" s="312"/>
      <c r="AW161" s="312"/>
      <c r="AX161" s="312"/>
      <c r="AY161" s="312"/>
      <c r="AZ161" s="646"/>
      <c r="BA161" s="2768"/>
      <c r="BB161" s="159" t="s">
        <v>367</v>
      </c>
      <c r="BC161" s="341">
        <v>6671.1394690000016</v>
      </c>
      <c r="BD161" s="307">
        <v>4366.4914440000084</v>
      </c>
      <c r="BE161" s="307">
        <v>2813.2081829999993</v>
      </c>
      <c r="BF161" s="307">
        <v>853.65923900000053</v>
      </c>
      <c r="BG161" s="342">
        <v>137.08757799999998</v>
      </c>
      <c r="BH161" s="352">
        <v>1498.3204330000012</v>
      </c>
      <c r="BI161" s="307">
        <v>380.88561599999997</v>
      </c>
      <c r="BJ161" s="307">
        <v>168.350495</v>
      </c>
      <c r="BK161" s="307">
        <v>78.07656999999999</v>
      </c>
      <c r="BL161" s="342">
        <v>0</v>
      </c>
      <c r="BM161" s="352">
        <v>4250.4842580000031</v>
      </c>
      <c r="BN161" s="307">
        <v>3496.871419000006</v>
      </c>
      <c r="BO161" s="307">
        <v>2570.3401370000047</v>
      </c>
      <c r="BP161" s="307">
        <v>1713.6816910000016</v>
      </c>
      <c r="BQ161" s="342">
        <v>684.57529399999999</v>
      </c>
      <c r="BR161" s="352">
        <v>872.3374240000004</v>
      </c>
      <c r="BS161" s="307">
        <v>2438.8993700000046</v>
      </c>
      <c r="BT161" s="307">
        <v>1542.5683969999986</v>
      </c>
      <c r="BU161" s="307">
        <v>1267.9904730000003</v>
      </c>
      <c r="BV161" s="307">
        <v>700.19817799999964</v>
      </c>
      <c r="BW161" s="307">
        <v>1790.9819049999976</v>
      </c>
      <c r="BX161" s="307">
        <v>348.83142699999991</v>
      </c>
      <c r="BY161" s="308">
        <v>987.22710699999971</v>
      </c>
      <c r="BZ161" s="308">
        <v>2574.9769899999992</v>
      </c>
      <c r="CA161" s="308">
        <v>1549.3350399999986</v>
      </c>
      <c r="CB161" s="308">
        <v>768.23960199999954</v>
      </c>
      <c r="CC161" s="2116"/>
      <c r="CD161" s="2116"/>
      <c r="CE161" s="2116"/>
      <c r="CF161" s="2116"/>
      <c r="CG161" s="2116"/>
      <c r="CH161" s="2116"/>
      <c r="CI161" s="2116"/>
      <c r="CJ161" s="2116"/>
      <c r="CK161" s="2116"/>
      <c r="CL161" s="2116"/>
      <c r="CM161" s="2116"/>
      <c r="CN161" s="2116"/>
      <c r="CO161" s="2116"/>
      <c r="CP161" s="2116"/>
      <c r="CQ161" s="2116"/>
      <c r="CR161" s="2116"/>
      <c r="CS161" s="2116"/>
      <c r="CT161" s="2116"/>
      <c r="CU161" s="2116"/>
      <c r="CV161" s="2116"/>
      <c r="CW161" s="2116"/>
      <c r="CX161" s="2116"/>
      <c r="CY161" s="2116"/>
      <c r="CZ161" s="2116"/>
    </row>
    <row r="162" s="135" customFormat="true" ht="15" customHeight="true" x14ac:dyDescent="0.2">
      <c r="A162" s="2743"/>
      <c r="B162" s="1990" t="s">
        <v>368</v>
      </c>
      <c r="C162" s="1906">
        <v>0</v>
      </c>
      <c r="D162" s="1907">
        <v>0</v>
      </c>
      <c r="E162" s="1907">
        <v>1.1303852493477453E-2</v>
      </c>
      <c r="F162" s="1907">
        <v>0</v>
      </c>
      <c r="G162" s="1908">
        <v>6.9276125621435564E-2</v>
      </c>
      <c r="H162" s="1909">
        <v>2.8742931579254821E-2</v>
      </c>
      <c r="I162" s="1907">
        <v>0</v>
      </c>
      <c r="J162" s="1907">
        <v>0</v>
      </c>
      <c r="K162" s="1907">
        <v>0.17635527937411824</v>
      </c>
      <c r="L162" s="1910">
        <v>0</v>
      </c>
      <c r="M162" s="1911">
        <v>0</v>
      </c>
      <c r="N162" s="1907">
        <v>0</v>
      </c>
      <c r="O162" s="1907">
        <v>0</v>
      </c>
      <c r="P162" s="1907">
        <v>0</v>
      </c>
      <c r="Q162" s="1908">
        <v>0</v>
      </c>
      <c r="R162" s="1909">
        <v>6.7222114674339015E-2</v>
      </c>
      <c r="S162" s="1907">
        <v>0</v>
      </c>
      <c r="T162" s="1907">
        <v>0</v>
      </c>
      <c r="U162" s="1907">
        <v>0</v>
      </c>
      <c r="V162" s="1907">
        <v>0</v>
      </c>
      <c r="W162" s="1907">
        <v>0</v>
      </c>
      <c r="X162" s="1907">
        <v>6.2066157835268164E-2</v>
      </c>
      <c r="Y162" s="1907">
        <v>0</v>
      </c>
      <c r="Z162" s="1907">
        <v>0</v>
      </c>
      <c r="AA162" s="1907">
        <v>0</v>
      </c>
      <c r="AB162" s="2253">
        <v>0</v>
      </c>
      <c r="AC162" s="312"/>
      <c r="AD162" s="312"/>
      <c r="AE162" s="312"/>
      <c r="AF162" s="312"/>
      <c r="AG162" s="312"/>
      <c r="AH162" s="312"/>
      <c r="AI162" s="312"/>
      <c r="AJ162" s="312"/>
      <c r="AK162" s="312"/>
      <c r="AL162" s="312"/>
      <c r="AM162" s="312"/>
      <c r="AN162" s="312"/>
      <c r="AO162" s="312"/>
      <c r="AP162" s="312"/>
      <c r="AQ162" s="312"/>
      <c r="AR162" s="312"/>
      <c r="AS162" s="312"/>
      <c r="AT162" s="312"/>
      <c r="AU162" s="312"/>
      <c r="AV162" s="312"/>
      <c r="AW162" s="312"/>
      <c r="AX162" s="312"/>
      <c r="AY162" s="312"/>
      <c r="AZ162" s="646"/>
      <c r="BA162" s="2768"/>
      <c r="BB162" s="159" t="s">
        <v>368</v>
      </c>
      <c r="BC162" s="341">
        <v>0</v>
      </c>
      <c r="BD162" s="307">
        <v>0</v>
      </c>
      <c r="BE162" s="307">
        <v>1.3236060000000001</v>
      </c>
      <c r="BF162" s="307">
        <v>0</v>
      </c>
      <c r="BG162" s="342">
        <v>8.1139200000000002</v>
      </c>
      <c r="BH162" s="352">
        <v>1.3236060000000001</v>
      </c>
      <c r="BI162" s="307">
        <v>0</v>
      </c>
      <c r="BJ162" s="307">
        <v>0</v>
      </c>
      <c r="BK162" s="307">
        <v>8.1139200000000002</v>
      </c>
      <c r="BL162" s="342">
        <v>0</v>
      </c>
      <c r="BM162" s="352">
        <v>0</v>
      </c>
      <c r="BN162" s="307">
        <v>0</v>
      </c>
      <c r="BO162" s="307">
        <v>0</v>
      </c>
      <c r="BP162" s="307">
        <v>0</v>
      </c>
      <c r="BQ162" s="342">
        <v>0</v>
      </c>
      <c r="BR162" s="352">
        <v>8.1139200000000002</v>
      </c>
      <c r="BS162" s="307">
        <v>0</v>
      </c>
      <c r="BT162" s="307">
        <v>0</v>
      </c>
      <c r="BU162" s="307">
        <v>0</v>
      </c>
      <c r="BV162" s="307">
        <v>0</v>
      </c>
      <c r="BW162" s="307">
        <v>0</v>
      </c>
      <c r="BX162" s="307">
        <v>1.3236060000000001</v>
      </c>
      <c r="BY162" s="308">
        <v>0</v>
      </c>
      <c r="BZ162" s="308">
        <v>0</v>
      </c>
      <c r="CA162" s="308">
        <v>0</v>
      </c>
      <c r="CB162" s="308">
        <v>0</v>
      </c>
      <c r="CC162" s="2116"/>
      <c r="CD162" s="2116"/>
      <c r="CE162" s="2116"/>
      <c r="CF162" s="2116"/>
      <c r="CG162" s="2116"/>
      <c r="CH162" s="2116"/>
      <c r="CI162" s="2116"/>
      <c r="CJ162" s="2116"/>
      <c r="CK162" s="2116"/>
      <c r="CL162" s="2116"/>
      <c r="CM162" s="2116"/>
      <c r="CN162" s="2116"/>
      <c r="CO162" s="2116"/>
      <c r="CP162" s="2116"/>
      <c r="CQ162" s="2116"/>
      <c r="CR162" s="2116"/>
      <c r="CS162" s="2116"/>
      <c r="CT162" s="2116"/>
      <c r="CU162" s="2116"/>
      <c r="CV162" s="2116"/>
      <c r="CW162" s="2116"/>
      <c r="CX162" s="2116"/>
      <c r="CY162" s="2116"/>
      <c r="CZ162" s="2116"/>
    </row>
    <row r="163" s="135" customFormat="true" ht="15" customHeight="true" x14ac:dyDescent="0.2">
      <c r="A163" s="2743"/>
      <c r="B163" s="1990" t="s">
        <v>369</v>
      </c>
      <c r="C163" s="1906">
        <v>0</v>
      </c>
      <c r="D163" s="1907">
        <v>8.9096005332734096E-2</v>
      </c>
      <c r="E163" s="1907">
        <v>3.4559775312596852E-2</v>
      </c>
      <c r="F163" s="1907">
        <v>0</v>
      </c>
      <c r="G163" s="1908">
        <v>4.1248986269252941E-2</v>
      </c>
      <c r="H163" s="1909">
        <v>8.787705410855047E-2</v>
      </c>
      <c r="I163" s="1907">
        <v>0</v>
      </c>
      <c r="J163" s="1907">
        <v>0</v>
      </c>
      <c r="K163" s="1907">
        <v>0.10500697653279827</v>
      </c>
      <c r="L163" s="1910">
        <v>0</v>
      </c>
      <c r="M163" s="1911">
        <v>0</v>
      </c>
      <c r="N163" s="1907">
        <v>0</v>
      </c>
      <c r="O163" s="1907">
        <v>0.14689777674780366</v>
      </c>
      <c r="P163" s="1907">
        <v>0</v>
      </c>
      <c r="Q163" s="1908">
        <v>0</v>
      </c>
      <c r="R163" s="1909">
        <v>0</v>
      </c>
      <c r="S163" s="1907">
        <v>0</v>
      </c>
      <c r="T163" s="1907">
        <v>0.23784809513931809</v>
      </c>
      <c r="U163" s="1907">
        <v>0</v>
      </c>
      <c r="V163" s="1907">
        <v>0</v>
      </c>
      <c r="W163" s="1907">
        <v>0</v>
      </c>
      <c r="X163" s="1907">
        <v>0.18975764860172614</v>
      </c>
      <c r="Y163" s="1907">
        <v>0</v>
      </c>
      <c r="Z163" s="1907">
        <v>0</v>
      </c>
      <c r="AA163" s="1907">
        <v>0.1092620483509444</v>
      </c>
      <c r="AB163" s="2253">
        <v>0</v>
      </c>
      <c r="AC163" s="312"/>
      <c r="AD163" s="312"/>
      <c r="AE163" s="312"/>
      <c r="AF163" s="312"/>
      <c r="AG163" s="312"/>
      <c r="AH163" s="312"/>
      <c r="AI163" s="312"/>
      <c r="AJ163" s="312"/>
      <c r="AK163" s="312"/>
      <c r="AL163" s="312"/>
      <c r="AM163" s="312"/>
      <c r="AN163" s="312"/>
      <c r="AO163" s="312"/>
      <c r="AP163" s="312"/>
      <c r="AQ163" s="312"/>
      <c r="AR163" s="312"/>
      <c r="AS163" s="312"/>
      <c r="AT163" s="312"/>
      <c r="AU163" s="312"/>
      <c r="AV163" s="312"/>
      <c r="AW163" s="312"/>
      <c r="AX163" s="312"/>
      <c r="AY163" s="312"/>
      <c r="AZ163" s="646"/>
      <c r="BA163" s="2768"/>
      <c r="BB163" s="159" t="s">
        <v>369</v>
      </c>
      <c r="BC163" s="341">
        <v>0</v>
      </c>
      <c r="BD163" s="307">
        <v>10.451394000000001</v>
      </c>
      <c r="BE163" s="307">
        <v>4.0467199999999997</v>
      </c>
      <c r="BF163" s="307">
        <v>0</v>
      </c>
      <c r="BG163" s="342">
        <v>4.8312600000000003</v>
      </c>
      <c r="BH163" s="352">
        <v>4.0467199999999997</v>
      </c>
      <c r="BI163" s="307">
        <v>0</v>
      </c>
      <c r="BJ163" s="307">
        <v>0</v>
      </c>
      <c r="BK163" s="307">
        <v>4.8312600000000003</v>
      </c>
      <c r="BL163" s="342">
        <v>0</v>
      </c>
      <c r="BM163" s="352">
        <v>0</v>
      </c>
      <c r="BN163" s="307">
        <v>0</v>
      </c>
      <c r="BO163" s="307">
        <v>10.451394000000001</v>
      </c>
      <c r="BP163" s="307">
        <v>0</v>
      </c>
      <c r="BQ163" s="342">
        <v>0</v>
      </c>
      <c r="BR163" s="352">
        <v>0</v>
      </c>
      <c r="BS163" s="307">
        <v>0</v>
      </c>
      <c r="BT163" s="307">
        <v>10.451394000000001</v>
      </c>
      <c r="BU163" s="307">
        <v>0</v>
      </c>
      <c r="BV163" s="307">
        <v>0</v>
      </c>
      <c r="BW163" s="307">
        <v>0</v>
      </c>
      <c r="BX163" s="307">
        <v>4.0467199999999997</v>
      </c>
      <c r="BY163" s="308">
        <v>0</v>
      </c>
      <c r="BZ163" s="308">
        <v>0</v>
      </c>
      <c r="CA163" s="308">
        <v>4.8312600000000003</v>
      </c>
      <c r="CB163" s="308">
        <v>0</v>
      </c>
      <c r="CC163" s="2116"/>
      <c r="CD163" s="2116"/>
      <c r="CE163" s="2116"/>
      <c r="CF163" s="2116"/>
      <c r="CG163" s="2116"/>
      <c r="CH163" s="2116"/>
      <c r="CI163" s="2116"/>
      <c r="CJ163" s="2116"/>
      <c r="CK163" s="2116"/>
      <c r="CL163" s="2116"/>
      <c r="CM163" s="2116"/>
      <c r="CN163" s="2116"/>
      <c r="CO163" s="2116"/>
      <c r="CP163" s="2116"/>
      <c r="CQ163" s="2116"/>
      <c r="CR163" s="2116"/>
      <c r="CS163" s="2116"/>
      <c r="CT163" s="2116"/>
      <c r="CU163" s="2116"/>
      <c r="CV163" s="2116"/>
      <c r="CW163" s="2116"/>
      <c r="CX163" s="2116"/>
      <c r="CY163" s="2116"/>
      <c r="CZ163" s="2116"/>
    </row>
    <row r="164" s="135" customFormat="true" ht="15" customHeight="true" x14ac:dyDescent="0.2">
      <c r="A164" s="2743"/>
      <c r="B164" s="1990" t="s">
        <v>370</v>
      </c>
      <c r="C164" s="1906">
        <v>0.94081451348672385</v>
      </c>
      <c r="D164" s="1907">
        <v>0.8071692759768947</v>
      </c>
      <c r="E164" s="1907">
        <v>1.3391225447985455</v>
      </c>
      <c r="F164" s="1907">
        <v>1.6035083613771439</v>
      </c>
      <c r="G164" s="1908">
        <v>0.96166877711525744</v>
      </c>
      <c r="H164" s="1909">
        <v>1.0196653816407959</v>
      </c>
      <c r="I164" s="1907">
        <v>1.3038808807187097</v>
      </c>
      <c r="J164" s="1907">
        <v>1.2275864105790302</v>
      </c>
      <c r="K164" s="1907">
        <v>0.83756157978349366</v>
      </c>
      <c r="L164" s="1910">
        <v>0.98311161666934721</v>
      </c>
      <c r="M164" s="1911">
        <v>1.1306684568266283</v>
      </c>
      <c r="N164" s="1907">
        <v>0.52707730370440931</v>
      </c>
      <c r="O164" s="1907">
        <v>0.90650394025675995</v>
      </c>
      <c r="P164" s="1907">
        <v>1.5077612924079407</v>
      </c>
      <c r="Q164" s="1908">
        <v>1.7615046483910872</v>
      </c>
      <c r="R164" s="1909">
        <v>0.82734159957726738</v>
      </c>
      <c r="S164" s="1907">
        <v>1.6136514562976181</v>
      </c>
      <c r="T164" s="1907">
        <v>1.4225794131366762</v>
      </c>
      <c r="U164" s="1907">
        <v>0.39809699191596981</v>
      </c>
      <c r="V164" s="1907">
        <v>0.76861895871576791</v>
      </c>
      <c r="W164" s="1907">
        <v>1.835468735862622</v>
      </c>
      <c r="X164" s="1907">
        <v>2.1743177067624559</v>
      </c>
      <c r="Y164" s="1907">
        <v>0.38112239514643376</v>
      </c>
      <c r="Z164" s="1907">
        <v>1.1503824244293934</v>
      </c>
      <c r="AA164" s="1907">
        <v>0.41601152995383317</v>
      </c>
      <c r="AB164" s="2253">
        <v>0.94630058850916388</v>
      </c>
      <c r="AC164" s="312"/>
      <c r="AD164" s="312"/>
      <c r="AE164" s="312"/>
      <c r="AF164" s="312"/>
      <c r="AG164" s="312"/>
      <c r="AH164" s="312"/>
      <c r="AI164" s="312"/>
      <c r="AJ164" s="312"/>
      <c r="AK164" s="312"/>
      <c r="AL164" s="312"/>
      <c r="AM164" s="312"/>
      <c r="AN164" s="312"/>
      <c r="AO164" s="312"/>
      <c r="AP164" s="312"/>
      <c r="AQ164" s="312"/>
      <c r="AR164" s="312"/>
      <c r="AS164" s="312"/>
      <c r="AT164" s="312"/>
      <c r="AU164" s="312"/>
      <c r="AV164" s="312"/>
      <c r="AW164" s="312"/>
      <c r="AX164" s="312"/>
      <c r="AY164" s="312"/>
      <c r="AZ164" s="646"/>
      <c r="BA164" s="2768"/>
      <c r="BB164" s="159" t="s">
        <v>370</v>
      </c>
      <c r="BC164" s="341">
        <v>110.21439200000002</v>
      </c>
      <c r="BD164" s="307">
        <v>94.684875000000005</v>
      </c>
      <c r="BE164" s="307">
        <v>156.80234999999996</v>
      </c>
      <c r="BF164" s="307">
        <v>188.04162899999994</v>
      </c>
      <c r="BG164" s="342">
        <v>112.63481399999999</v>
      </c>
      <c r="BH164" s="352">
        <v>46.955378000000003</v>
      </c>
      <c r="BI164" s="307">
        <v>60.081752999999992</v>
      </c>
      <c r="BJ164" s="307">
        <v>56.619351999999992</v>
      </c>
      <c r="BK164" s="307">
        <v>38.535323000000005</v>
      </c>
      <c r="BL164" s="342">
        <v>45.316927</v>
      </c>
      <c r="BM164" s="352">
        <v>80.404911000000013</v>
      </c>
      <c r="BN164" s="307">
        <v>37.462683999999996</v>
      </c>
      <c r="BO164" s="307">
        <v>64.495393000000007</v>
      </c>
      <c r="BP164" s="307">
        <v>107.328991</v>
      </c>
      <c r="BQ164" s="342">
        <v>125.17734799999999</v>
      </c>
      <c r="BR164" s="352">
        <v>99.862724999999998</v>
      </c>
      <c r="BS164" s="307">
        <v>141.05889900000003</v>
      </c>
      <c r="BT164" s="307">
        <v>62.510224999999998</v>
      </c>
      <c r="BU164" s="307">
        <v>10.513135</v>
      </c>
      <c r="BV164" s="307">
        <v>14.642213000000002</v>
      </c>
      <c r="BW164" s="307">
        <v>116.16218100000002</v>
      </c>
      <c r="BX164" s="307">
        <v>46.36890799999999</v>
      </c>
      <c r="BY164" s="308">
        <v>11.729178000000001</v>
      </c>
      <c r="BZ164" s="308">
        <v>108.445154</v>
      </c>
      <c r="CA164" s="308">
        <v>18.394857999999999</v>
      </c>
      <c r="CB164" s="308">
        <v>32.690584000000001</v>
      </c>
      <c r="CC164" s="2116"/>
      <c r="CD164" s="2116"/>
      <c r="CE164" s="2116"/>
      <c r="CF164" s="2116"/>
      <c r="CG164" s="2116"/>
      <c r="CH164" s="2116"/>
      <c r="CI164" s="2116"/>
      <c r="CJ164" s="2116"/>
      <c r="CK164" s="2116"/>
      <c r="CL164" s="2116"/>
      <c r="CM164" s="2116"/>
      <c r="CN164" s="2116"/>
      <c r="CO164" s="2116"/>
      <c r="CP164" s="2116"/>
      <c r="CQ164" s="2116"/>
      <c r="CR164" s="2116"/>
      <c r="CS164" s="2116"/>
      <c r="CT164" s="2116"/>
      <c r="CU164" s="2116"/>
      <c r="CV164" s="2116"/>
      <c r="CW164" s="2116"/>
      <c r="CX164" s="2116"/>
      <c r="CY164" s="2116"/>
      <c r="CZ164" s="2116"/>
    </row>
    <row r="165" s="135" customFormat="true" ht="15" customHeight="true" x14ac:dyDescent="0.2">
      <c r="A165" s="2745"/>
      <c r="B165" s="1992" t="s">
        <v>46</v>
      </c>
      <c r="C165" s="1906">
        <v>0.21866859083808574</v>
      </c>
      <c r="D165" s="1907">
        <v>0.41881933989157649</v>
      </c>
      <c r="E165" s="1907">
        <v>0.53589754611543194</v>
      </c>
      <c r="F165" s="1907">
        <v>0.44918703214945871</v>
      </c>
      <c r="G165" s="1908">
        <v>2.9778526061532126E-2</v>
      </c>
      <c r="H165" s="1909">
        <v>0.75642818418438096</v>
      </c>
      <c r="I165" s="1907">
        <v>0.75105553244708034</v>
      </c>
      <c r="J165" s="1907">
        <v>0.39038323392256774</v>
      </c>
      <c r="K165" s="1907">
        <v>1.373574262997705E-2</v>
      </c>
      <c r="L165" s="1910">
        <v>0</v>
      </c>
      <c r="M165" s="1911">
        <v>9.5587285415466877E-2</v>
      </c>
      <c r="N165" s="1907">
        <v>0.26477310058062536</v>
      </c>
      <c r="O165" s="1907">
        <v>0.56759430991949045</v>
      </c>
      <c r="P165" s="1907">
        <v>0.20455249287218888</v>
      </c>
      <c r="Q165" s="1908">
        <v>0.35208954464211434</v>
      </c>
      <c r="R165" s="1909">
        <v>0.47587702569839446</v>
      </c>
      <c r="S165" s="1907">
        <v>0.3697660496199674</v>
      </c>
      <c r="T165" s="1907">
        <v>0.16676591968948062</v>
      </c>
      <c r="U165" s="1907">
        <v>0</v>
      </c>
      <c r="V165" s="1907">
        <v>0.73019639134490899</v>
      </c>
      <c r="W165" s="1907">
        <v>0.32515277517488367</v>
      </c>
      <c r="X165" s="1907">
        <v>0.88035761311407357</v>
      </c>
      <c r="Y165" s="1907">
        <v>0.33348996731072927</v>
      </c>
      <c r="Z165" s="1907">
        <v>0.18617033102502212</v>
      </c>
      <c r="AA165" s="1907">
        <v>0.23963147926552053</v>
      </c>
      <c r="AB165" s="2253">
        <v>0.14174174583642182</v>
      </c>
      <c r="AC165" s="312"/>
      <c r="AD165" s="312"/>
      <c r="AE165" s="312"/>
      <c r="AF165" s="312"/>
      <c r="AG165" s="312"/>
      <c r="AH165" s="312"/>
      <c r="AI165" s="312"/>
      <c r="AJ165" s="312"/>
      <c r="AK165" s="312"/>
      <c r="AL165" s="312"/>
      <c r="AM165" s="312"/>
      <c r="AN165" s="312"/>
      <c r="AO165" s="312"/>
      <c r="AP165" s="312"/>
      <c r="AQ165" s="312"/>
      <c r="AR165" s="312"/>
      <c r="AS165" s="312"/>
      <c r="AT165" s="312"/>
      <c r="AU165" s="312"/>
      <c r="AV165" s="312"/>
      <c r="AW165" s="312"/>
      <c r="AX165" s="312"/>
      <c r="AY165" s="312"/>
      <c r="AZ165" s="646"/>
      <c r="BA165" s="2768"/>
      <c r="BB165" s="159" t="s">
        <v>46</v>
      </c>
      <c r="BC165" s="341">
        <v>25.616554000000001</v>
      </c>
      <c r="BD165" s="307">
        <v>49.129541999999994</v>
      </c>
      <c r="BE165" s="307">
        <v>62.750040999999996</v>
      </c>
      <c r="BF165" s="307">
        <v>52.675660000000001</v>
      </c>
      <c r="BG165" s="342">
        <v>3.4877899999999999</v>
      </c>
      <c r="BH165" s="352">
        <v>34.833359999999999</v>
      </c>
      <c r="BI165" s="307">
        <v>34.608018000000001</v>
      </c>
      <c r="BJ165" s="307">
        <v>18.00545</v>
      </c>
      <c r="BK165" s="307">
        <v>0.63196699999999995</v>
      </c>
      <c r="BL165" s="342">
        <v>0</v>
      </c>
      <c r="BM165" s="352">
        <v>6.797472</v>
      </c>
      <c r="BN165" s="307">
        <v>18.819082000000002</v>
      </c>
      <c r="BO165" s="307">
        <v>40.382855999999997</v>
      </c>
      <c r="BP165" s="307">
        <v>14.560934</v>
      </c>
      <c r="BQ165" s="342">
        <v>25.020448000000002</v>
      </c>
      <c r="BR165" s="352">
        <v>57.439849000000002</v>
      </c>
      <c r="BS165" s="307">
        <v>32.323456</v>
      </c>
      <c r="BT165" s="307">
        <v>7.3279389999999998</v>
      </c>
      <c r="BU165" s="307">
        <v>0</v>
      </c>
      <c r="BV165" s="307">
        <v>13.910261999999999</v>
      </c>
      <c r="BW165" s="307">
        <v>20.578098000000001</v>
      </c>
      <c r="BX165" s="307">
        <v>18.774267000000002</v>
      </c>
      <c r="BY165" s="308">
        <v>10.263273000000002</v>
      </c>
      <c r="BZ165" s="308">
        <v>17.550051</v>
      </c>
      <c r="CA165" s="308">
        <v>10.595829</v>
      </c>
      <c r="CB165" s="308">
        <v>4.8965630000000004</v>
      </c>
      <c r="CC165" s="2116"/>
      <c r="CD165" s="2116"/>
      <c r="CE165" s="2116"/>
      <c r="CF165" s="2116"/>
      <c r="CG165" s="2116"/>
      <c r="CH165" s="2116"/>
      <c r="CI165" s="2116"/>
      <c r="CJ165" s="2116"/>
      <c r="CK165" s="2116"/>
      <c r="CL165" s="2116"/>
      <c r="CM165" s="2116"/>
      <c r="CN165" s="2116"/>
      <c r="CO165" s="2116"/>
      <c r="CP165" s="2116"/>
      <c r="CQ165" s="2116"/>
      <c r="CR165" s="2116"/>
      <c r="CS165" s="2116"/>
      <c r="CT165" s="2116"/>
      <c r="CU165" s="2116"/>
      <c r="CV165" s="2116"/>
      <c r="CW165" s="2116"/>
      <c r="CX165" s="2116"/>
      <c r="CY165" s="2116"/>
      <c r="CZ165" s="2116"/>
    </row>
    <row r="166" s="239" customFormat="true" ht="15" customHeight="true" x14ac:dyDescent="0.2">
      <c r="A166" s="1344"/>
      <c r="B166" s="1485"/>
      <c r="C166" s="926"/>
      <c r="D166" s="888"/>
      <c r="E166" s="888"/>
      <c r="F166" s="888"/>
      <c r="G166" s="889"/>
      <c r="H166" s="927"/>
      <c r="I166" s="888"/>
      <c r="J166" s="888"/>
      <c r="K166" s="888"/>
      <c r="L166" s="928"/>
      <c r="M166" s="926"/>
      <c r="N166" s="888"/>
      <c r="O166" s="888"/>
      <c r="P166" s="888"/>
      <c r="Q166" s="889"/>
      <c r="R166" s="927"/>
      <c r="S166" s="888"/>
      <c r="T166" s="888"/>
      <c r="U166" s="888"/>
      <c r="V166" s="888"/>
      <c r="W166" s="888"/>
      <c r="X166" s="888"/>
      <c r="Y166" s="888"/>
      <c r="Z166" s="888"/>
      <c r="AA166" s="888"/>
      <c r="AB166" s="928"/>
      <c r="AC166" s="615"/>
      <c r="AD166" s="615"/>
      <c r="AE166" s="615"/>
      <c r="AF166" s="615"/>
      <c r="AG166" s="615"/>
      <c r="AH166" s="615"/>
      <c r="AI166" s="615"/>
      <c r="AJ166" s="615"/>
      <c r="AK166" s="615"/>
      <c r="AL166" s="615"/>
      <c r="AM166" s="615"/>
      <c r="AN166" s="615"/>
      <c r="AO166" s="615"/>
      <c r="AP166" s="615"/>
      <c r="AQ166" s="615"/>
      <c r="AR166" s="615"/>
      <c r="AS166" s="615"/>
      <c r="AT166" s="615"/>
      <c r="AU166" s="615"/>
      <c r="AV166" s="615"/>
      <c r="AW166" s="615"/>
      <c r="AX166" s="615"/>
      <c r="AY166" s="615"/>
      <c r="AZ166" s="216"/>
      <c r="BA166" s="2769"/>
      <c r="BB166" s="159" t="s">
        <v>181</v>
      </c>
      <c r="BC166" s="341">
        <v>11714.784414999916</v>
      </c>
      <c r="BD166" s="307">
        <v>11730.485514999998</v>
      </c>
      <c r="BE166" s="307">
        <v>11709.335386000012</v>
      </c>
      <c r="BF166" s="307">
        <v>11726.887962000013</v>
      </c>
      <c r="BG166" s="342">
        <v>11712.433290999999</v>
      </c>
      <c r="BH166" s="352">
        <v>4604.9791279999818</v>
      </c>
      <c r="BI166" s="307">
        <v>4607.9173249999985</v>
      </c>
      <c r="BJ166" s="307">
        <v>4612.249819000006</v>
      </c>
      <c r="BK166" s="307">
        <v>4600.894302000007</v>
      </c>
      <c r="BL166" s="342">
        <v>4609.5403850000048</v>
      </c>
      <c r="BM166" s="352">
        <v>7111.272143000002</v>
      </c>
      <c r="BN166" s="307">
        <v>7107.6260989999819</v>
      </c>
      <c r="BO166" s="307">
        <v>7114.7393999999831</v>
      </c>
      <c r="BP166" s="307">
        <v>7118.4339019999861</v>
      </c>
      <c r="BQ166" s="342">
        <v>7106.2740659999818</v>
      </c>
      <c r="BR166" s="352">
        <v>12070.313526000042</v>
      </c>
      <c r="BS166" s="307">
        <v>8741.5964859999767</v>
      </c>
      <c r="BT166" s="307">
        <v>4394.1466060000012</v>
      </c>
      <c r="BU166" s="307">
        <v>2640.8476360000004</v>
      </c>
      <c r="BV166" s="307">
        <v>1905.0028410000007</v>
      </c>
      <c r="BW166" s="307">
        <v>6328.7474600000123</v>
      </c>
      <c r="BX166" s="307">
        <v>2132.572800000004</v>
      </c>
      <c r="BY166" s="308">
        <v>3077.5357599999993</v>
      </c>
      <c r="BZ166" s="308">
        <v>9426.8785489999464</v>
      </c>
      <c r="CA166" s="308">
        <v>4421.7183119999981</v>
      </c>
      <c r="CB166" s="308">
        <v>3454.5665930000027</v>
      </c>
      <c r="CC166" s="2116"/>
      <c r="CD166" s="2116"/>
      <c r="CE166" s="2116"/>
      <c r="CF166" s="2116"/>
      <c r="CG166" s="2116"/>
      <c r="CH166" s="2116"/>
      <c r="CI166" s="2116"/>
      <c r="CJ166" s="2116"/>
      <c r="CK166" s="2116"/>
      <c r="CL166" s="2116"/>
      <c r="CM166" s="2116"/>
      <c r="CN166" s="2116"/>
      <c r="CO166" s="2116"/>
      <c r="CP166" s="2116"/>
      <c r="CQ166" s="2116"/>
      <c r="CR166" s="2116"/>
      <c r="CS166" s="2116"/>
      <c r="CT166" s="2116"/>
      <c r="CU166" s="2116"/>
      <c r="CV166" s="2116"/>
      <c r="CW166" s="2116"/>
      <c r="CX166" s="2116"/>
      <c r="CY166" s="2116"/>
      <c r="CZ166" s="2116"/>
    </row>
    <row r="167" s="239" customFormat="true" ht="15" customHeight="true" x14ac:dyDescent="0.2">
      <c r="A167" s="720"/>
      <c r="B167" s="1073"/>
      <c r="C167" s="926"/>
      <c r="D167" s="888"/>
      <c r="E167" s="888"/>
      <c r="F167" s="888"/>
      <c r="G167" s="889"/>
      <c r="H167" s="927"/>
      <c r="I167" s="888"/>
      <c r="J167" s="888"/>
      <c r="K167" s="888"/>
      <c r="L167" s="928"/>
      <c r="M167" s="926"/>
      <c r="N167" s="888"/>
      <c r="O167" s="888"/>
      <c r="P167" s="888"/>
      <c r="Q167" s="889"/>
      <c r="R167" s="927"/>
      <c r="S167" s="888"/>
      <c r="T167" s="888"/>
      <c r="U167" s="888"/>
      <c r="V167" s="888"/>
      <c r="W167" s="888"/>
      <c r="X167" s="888"/>
      <c r="Y167" s="888"/>
      <c r="Z167" s="888"/>
      <c r="AA167" s="888"/>
      <c r="AB167" s="928"/>
      <c r="AC167" s="615"/>
      <c r="AD167" s="615"/>
      <c r="AE167" s="615"/>
      <c r="AF167" s="615"/>
      <c r="AG167" s="615"/>
      <c r="AH167" s="615"/>
      <c r="AI167" s="615"/>
      <c r="AJ167" s="615"/>
      <c r="AK167" s="615"/>
      <c r="AL167" s="615"/>
      <c r="AM167" s="615"/>
      <c r="AN167" s="615"/>
      <c r="AO167" s="615"/>
      <c r="AP167" s="615"/>
      <c r="AQ167" s="615"/>
      <c r="AR167" s="615"/>
      <c r="AS167" s="615"/>
      <c r="AT167" s="615"/>
      <c r="AU167" s="615"/>
      <c r="AV167" s="615"/>
      <c r="AW167" s="615"/>
      <c r="AX167" s="615"/>
      <c r="AY167" s="615"/>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2116"/>
      <c r="CD167" s="2116"/>
      <c r="CE167" s="2116"/>
      <c r="CF167" s="2116"/>
      <c r="CG167" s="2116"/>
      <c r="CH167" s="2116"/>
      <c r="CI167" s="2116"/>
      <c r="CJ167" s="2116"/>
      <c r="CK167" s="2116"/>
      <c r="CL167" s="2116"/>
      <c r="CM167" s="2116"/>
      <c r="CN167" s="2116"/>
      <c r="CO167" s="2116"/>
      <c r="CP167" s="2116"/>
      <c r="CQ167" s="2116"/>
      <c r="CR167" s="2116"/>
      <c r="CS167" s="2116"/>
      <c r="CT167" s="2116"/>
      <c r="CU167" s="2116"/>
      <c r="CV167" s="2116"/>
      <c r="CW167" s="2116"/>
      <c r="CX167" s="2116"/>
      <c r="CY167" s="2116"/>
      <c r="CZ167" s="2116"/>
    </row>
    <row r="168" s="239" customFormat="true" ht="15" customHeight="true" x14ac:dyDescent="0.2">
      <c r="A168" s="720"/>
      <c r="B168" s="1073"/>
      <c r="C168" s="926"/>
      <c r="D168" s="888"/>
      <c r="E168" s="888"/>
      <c r="F168" s="888"/>
      <c r="G168" s="889"/>
      <c r="H168" s="927"/>
      <c r="I168" s="888"/>
      <c r="J168" s="888"/>
      <c r="K168" s="888"/>
      <c r="L168" s="928"/>
      <c r="M168" s="926"/>
      <c r="N168" s="888"/>
      <c r="O168" s="888"/>
      <c r="P168" s="888"/>
      <c r="Q168" s="889"/>
      <c r="R168" s="927"/>
      <c r="S168" s="888"/>
      <c r="T168" s="888"/>
      <c r="U168" s="888"/>
      <c r="V168" s="888"/>
      <c r="W168" s="888"/>
      <c r="X168" s="888"/>
      <c r="Y168" s="888"/>
      <c r="Z168" s="888"/>
      <c r="AA168" s="888"/>
      <c r="AB168" s="928"/>
      <c r="AC168" s="615"/>
      <c r="AD168" s="615"/>
      <c r="AE168" s="615"/>
      <c r="AF168" s="615"/>
      <c r="AG168" s="615"/>
      <c r="AH168" s="615"/>
      <c r="AI168" s="615"/>
      <c r="AJ168" s="615"/>
      <c r="AK168" s="615"/>
      <c r="AL168" s="615"/>
      <c r="AM168" s="615"/>
      <c r="AN168" s="615"/>
      <c r="AO168" s="615"/>
      <c r="AP168" s="615"/>
      <c r="AQ168" s="615"/>
      <c r="AR168" s="615"/>
      <c r="AS168" s="615"/>
      <c r="AT168" s="615"/>
      <c r="AU168" s="615"/>
      <c r="AV168" s="615"/>
      <c r="AW168" s="615"/>
      <c r="AX168" s="615"/>
      <c r="AY168" s="615"/>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2116"/>
      <c r="CD168" s="2116"/>
      <c r="CE168" s="2116"/>
      <c r="CF168" s="2116"/>
      <c r="CG168" s="2116"/>
      <c r="CH168" s="2116"/>
      <c r="CI168" s="2116"/>
      <c r="CJ168" s="2116"/>
      <c r="CK168" s="2116"/>
      <c r="CL168" s="2116"/>
      <c r="CM168" s="2116"/>
      <c r="CN168" s="2116"/>
      <c r="CO168" s="2116"/>
      <c r="CP168" s="2116"/>
      <c r="CQ168" s="2116"/>
      <c r="CR168" s="2116"/>
      <c r="CS168" s="2116"/>
      <c r="CT168" s="2116"/>
      <c r="CU168" s="2116"/>
      <c r="CV168" s="2116"/>
      <c r="CW168" s="2116"/>
      <c r="CX168" s="2116"/>
      <c r="CY168" s="2116"/>
      <c r="CZ168" s="2116"/>
    </row>
    <row r="169" s="239" customFormat="true" ht="15" customHeight="true" x14ac:dyDescent="0.2">
      <c r="A169" s="720"/>
      <c r="B169" s="1073"/>
      <c r="C169" s="926"/>
      <c r="D169" s="888"/>
      <c r="E169" s="888"/>
      <c r="F169" s="888"/>
      <c r="G169" s="889"/>
      <c r="H169" s="927"/>
      <c r="I169" s="888"/>
      <c r="J169" s="888"/>
      <c r="K169" s="888"/>
      <c r="L169" s="928"/>
      <c r="M169" s="926"/>
      <c r="N169" s="888"/>
      <c r="O169" s="888"/>
      <c r="P169" s="888"/>
      <c r="Q169" s="889"/>
      <c r="R169" s="927"/>
      <c r="S169" s="888"/>
      <c r="T169" s="888"/>
      <c r="U169" s="888"/>
      <c r="V169" s="888"/>
      <c r="W169" s="888"/>
      <c r="X169" s="888"/>
      <c r="Y169" s="888"/>
      <c r="Z169" s="888"/>
      <c r="AA169" s="888"/>
      <c r="AB169" s="928"/>
      <c r="AC169" s="615"/>
      <c r="AD169" s="615"/>
      <c r="AE169" s="615"/>
      <c r="AF169" s="615"/>
      <c r="AG169" s="615"/>
      <c r="AH169" s="615"/>
      <c r="AI169" s="615"/>
      <c r="AJ169" s="615"/>
      <c r="AK169" s="615"/>
      <c r="AL169" s="615"/>
      <c r="AM169" s="615"/>
      <c r="AN169" s="615"/>
      <c r="AO169" s="615"/>
      <c r="AP169" s="615"/>
      <c r="AQ169" s="615"/>
      <c r="AR169" s="615"/>
      <c r="AS169" s="615"/>
      <c r="AT169" s="615"/>
      <c r="AU169" s="615"/>
      <c r="AV169" s="615"/>
      <c r="AW169" s="615"/>
      <c r="AX169" s="615"/>
      <c r="AY169" s="615"/>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2116"/>
      <c r="CD169" s="2116"/>
      <c r="CE169" s="2116"/>
      <c r="CF169" s="2116"/>
      <c r="CG169" s="2116"/>
      <c r="CH169" s="2116"/>
      <c r="CI169" s="2116"/>
      <c r="CJ169" s="2116"/>
      <c r="CK169" s="2116"/>
      <c r="CL169" s="2116"/>
      <c r="CM169" s="2116"/>
      <c r="CN169" s="2116"/>
      <c r="CO169" s="2116"/>
      <c r="CP169" s="2116"/>
      <c r="CQ169" s="2116"/>
      <c r="CR169" s="2116"/>
      <c r="CS169" s="2116"/>
      <c r="CT169" s="2116"/>
      <c r="CU169" s="2116"/>
      <c r="CV169" s="2116"/>
      <c r="CW169" s="2116"/>
      <c r="CX169" s="2116"/>
      <c r="CY169" s="2116"/>
      <c r="CZ169" s="2116"/>
    </row>
    <row r="170" s="239" customFormat="true" ht="15" customHeight="true" x14ac:dyDescent="0.2">
      <c r="A170" s="720"/>
      <c r="B170" s="1073"/>
      <c r="C170" s="926"/>
      <c r="D170" s="888"/>
      <c r="E170" s="888"/>
      <c r="F170" s="888"/>
      <c r="G170" s="889"/>
      <c r="H170" s="927"/>
      <c r="I170" s="888"/>
      <c r="J170" s="888"/>
      <c r="K170" s="888"/>
      <c r="L170" s="928"/>
      <c r="M170" s="926"/>
      <c r="N170" s="888"/>
      <c r="O170" s="888"/>
      <c r="P170" s="888"/>
      <c r="Q170" s="889"/>
      <c r="R170" s="927"/>
      <c r="S170" s="888"/>
      <c r="T170" s="888"/>
      <c r="U170" s="888"/>
      <c r="V170" s="888"/>
      <c r="W170" s="888"/>
      <c r="X170" s="888"/>
      <c r="Y170" s="888"/>
      <c r="Z170" s="888"/>
      <c r="AA170" s="888"/>
      <c r="AB170" s="928"/>
      <c r="AC170" s="615"/>
      <c r="AD170" s="615"/>
      <c r="AE170" s="615"/>
      <c r="AF170" s="615"/>
      <c r="AG170" s="615"/>
      <c r="AH170" s="615"/>
      <c r="AI170" s="615"/>
      <c r="AJ170" s="615"/>
      <c r="AK170" s="615"/>
      <c r="AL170" s="615"/>
      <c r="AM170" s="615"/>
      <c r="AN170" s="615"/>
      <c r="AO170" s="615"/>
      <c r="AP170" s="615"/>
      <c r="AQ170" s="615"/>
      <c r="AR170" s="615"/>
      <c r="AS170" s="615"/>
      <c r="AT170" s="615"/>
      <c r="AU170" s="615"/>
      <c r="AV170" s="615"/>
      <c r="AW170" s="615"/>
      <c r="AX170" s="615"/>
      <c r="AY170" s="615"/>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2116"/>
      <c r="CD170" s="2116"/>
      <c r="CE170" s="2116"/>
      <c r="CF170" s="2116"/>
      <c r="CG170" s="2116"/>
      <c r="CH170" s="2116"/>
      <c r="CI170" s="2116"/>
      <c r="CJ170" s="2116"/>
      <c r="CK170" s="2116"/>
      <c r="CL170" s="2116"/>
      <c r="CM170" s="2116"/>
      <c r="CN170" s="2116"/>
      <c r="CO170" s="2116"/>
      <c r="CP170" s="2116"/>
      <c r="CQ170" s="2116"/>
      <c r="CR170" s="2116"/>
      <c r="CS170" s="2116"/>
      <c r="CT170" s="2116"/>
      <c r="CU170" s="2116"/>
      <c r="CV170" s="2116"/>
      <c r="CW170" s="2116"/>
      <c r="CX170" s="2116"/>
      <c r="CY170" s="2116"/>
      <c r="CZ170" s="2116"/>
    </row>
    <row r="171" s="135" customFormat="true" ht="15" customHeight="true" x14ac:dyDescent="0.2">
      <c r="A171" s="719"/>
      <c r="B171" s="842"/>
      <c r="C171" s="1912"/>
      <c r="D171" s="726"/>
      <c r="E171" s="726"/>
      <c r="F171" s="726"/>
      <c r="G171" s="795"/>
      <c r="H171" s="1913"/>
      <c r="I171" s="726"/>
      <c r="J171" s="726"/>
      <c r="K171" s="726"/>
      <c r="L171" s="750"/>
      <c r="M171" s="1912"/>
      <c r="N171" s="726"/>
      <c r="O171" s="726"/>
      <c r="P171" s="726"/>
      <c r="Q171" s="795"/>
      <c r="R171" s="1913"/>
      <c r="S171" s="726"/>
      <c r="T171" s="726"/>
      <c r="U171" s="726"/>
      <c r="V171" s="726"/>
      <c r="W171" s="726"/>
      <c r="X171" s="726"/>
      <c r="Y171" s="726"/>
      <c r="Z171" s="726"/>
      <c r="AA171" s="726"/>
      <c r="AB171" s="750"/>
      <c r="AC171" s="312"/>
      <c r="AD171" s="312"/>
      <c r="AE171" s="312"/>
      <c r="AF171" s="312"/>
      <c r="AG171" s="312"/>
      <c r="AH171" s="312"/>
      <c r="AI171" s="312"/>
      <c r="AJ171" s="312"/>
      <c r="AK171" s="312"/>
      <c r="AL171" s="312"/>
      <c r="AM171" s="312"/>
      <c r="AN171" s="312"/>
      <c r="AO171" s="312"/>
      <c r="AP171" s="312"/>
      <c r="AQ171" s="312"/>
      <c r="AR171" s="312"/>
      <c r="AS171" s="312"/>
      <c r="AT171" s="312"/>
      <c r="AU171" s="312"/>
      <c r="AV171" s="312"/>
      <c r="AW171" s="312"/>
      <c r="AX171" s="312"/>
      <c r="AY171" s="312"/>
      <c r="AZ171" s="64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2116"/>
      <c r="CD171" s="2116"/>
      <c r="CE171" s="2116"/>
      <c r="CF171" s="2116"/>
      <c r="CG171" s="2116"/>
      <c r="CH171" s="2116"/>
      <c r="CI171" s="2116"/>
      <c r="CJ171" s="2116"/>
      <c r="CK171" s="2116"/>
      <c r="CL171" s="2116"/>
      <c r="CM171" s="2116"/>
      <c r="CN171" s="2116"/>
      <c r="CO171" s="2116"/>
      <c r="CP171" s="2116"/>
      <c r="CQ171" s="2116"/>
      <c r="CR171" s="2116"/>
      <c r="CS171" s="2116"/>
      <c r="CT171" s="2116"/>
      <c r="CU171" s="2116"/>
      <c r="CV171" s="2116"/>
      <c r="CW171" s="2116"/>
      <c r="CX171" s="2116"/>
      <c r="CY171" s="2116"/>
      <c r="CZ171" s="2116"/>
    </row>
    <row r="172" s="135" customFormat="true" ht="15" customHeight="true" x14ac:dyDescent="0.2">
      <c r="A172" s="1817"/>
      <c r="B172" s="1993"/>
      <c r="C172" s="1773"/>
      <c r="D172" s="1774"/>
      <c r="E172" s="1774"/>
      <c r="F172" s="1774"/>
      <c r="G172" s="1808"/>
      <c r="H172" s="1800"/>
      <c r="I172" s="1774"/>
      <c r="J172" s="1774"/>
      <c r="K172" s="1774"/>
      <c r="L172" s="1781"/>
      <c r="M172" s="1790"/>
      <c r="N172" s="1774"/>
      <c r="O172" s="1774"/>
      <c r="P172" s="1774"/>
      <c r="Q172" s="1808"/>
      <c r="R172" s="1800"/>
      <c r="S172" s="1774"/>
      <c r="T172" s="1774"/>
      <c r="U172" s="1774"/>
      <c r="V172" s="1774"/>
      <c r="W172" s="1774"/>
      <c r="X172" s="1774"/>
      <c r="Y172" s="1774"/>
      <c r="Z172" s="1774"/>
      <c r="AA172" s="1774"/>
      <c r="AB172" s="2254"/>
      <c r="AC172" s="312"/>
      <c r="AD172" s="312"/>
      <c r="AE172" s="312"/>
      <c r="AF172" s="312"/>
      <c r="AG172" s="312"/>
      <c r="AH172" s="312"/>
      <c r="AI172" s="312"/>
      <c r="AJ172" s="312"/>
      <c r="AK172" s="312"/>
      <c r="AL172" s="312"/>
      <c r="AM172" s="312"/>
      <c r="AN172" s="312"/>
      <c r="AO172" s="312"/>
      <c r="AP172" s="312"/>
      <c r="AQ172" s="312"/>
      <c r="AR172" s="312"/>
      <c r="AS172" s="312"/>
      <c r="AT172" s="312"/>
      <c r="AU172" s="312"/>
      <c r="AV172" s="312"/>
      <c r="AW172" s="312"/>
      <c r="AX172" s="312"/>
      <c r="AY172" s="312"/>
      <c r="AZ172" s="64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2116"/>
      <c r="CD172" s="2116"/>
      <c r="CE172" s="2116"/>
      <c r="CF172" s="2116"/>
      <c r="CG172" s="2116"/>
      <c r="CH172" s="2116"/>
      <c r="CI172" s="2116"/>
      <c r="CJ172" s="2116"/>
      <c r="CK172" s="2116"/>
      <c r="CL172" s="2116"/>
      <c r="CM172" s="2116"/>
      <c r="CN172" s="2116"/>
      <c r="CO172" s="2116"/>
      <c r="CP172" s="2116"/>
      <c r="CQ172" s="2116"/>
      <c r="CR172" s="2116"/>
      <c r="CS172" s="2116"/>
      <c r="CT172" s="2116"/>
      <c r="CU172" s="2116"/>
      <c r="CV172" s="2116"/>
      <c r="CW172" s="2116"/>
      <c r="CX172" s="2116"/>
      <c r="CY172" s="2116"/>
      <c r="CZ172" s="2116"/>
    </row>
    <row r="173" s="135" customFormat="true" ht="15" customHeight="true" x14ac:dyDescent="0.2">
      <c r="A173" s="1818"/>
      <c r="B173" s="1994"/>
      <c r="C173" s="1775"/>
      <c r="D173" s="1776"/>
      <c r="E173" s="1776"/>
      <c r="F173" s="1776"/>
      <c r="G173" s="1809"/>
      <c r="H173" s="1801"/>
      <c r="I173" s="1776"/>
      <c r="J173" s="1776"/>
      <c r="K173" s="1776"/>
      <c r="L173" s="1782"/>
      <c r="M173" s="1791"/>
      <c r="N173" s="1776"/>
      <c r="O173" s="1776"/>
      <c r="P173" s="1776"/>
      <c r="Q173" s="1809"/>
      <c r="R173" s="1801"/>
      <c r="S173" s="1776"/>
      <c r="T173" s="1776"/>
      <c r="U173" s="1776"/>
      <c r="V173" s="1776"/>
      <c r="W173" s="1776"/>
      <c r="X173" s="1776"/>
      <c r="Y173" s="1776"/>
      <c r="Z173" s="1776"/>
      <c r="AA173" s="1776"/>
      <c r="AB173" s="2255"/>
      <c r="AC173" s="312"/>
      <c r="AD173" s="312"/>
      <c r="AE173" s="312"/>
      <c r="AF173" s="312"/>
      <c r="AG173" s="312"/>
      <c r="AH173" s="312"/>
      <c r="AI173" s="312"/>
      <c r="AJ173" s="312"/>
      <c r="AK173" s="312"/>
      <c r="AL173" s="312"/>
      <c r="AM173" s="312"/>
      <c r="AN173" s="312"/>
      <c r="AO173" s="312"/>
      <c r="AP173" s="312"/>
      <c r="AQ173" s="312"/>
      <c r="AR173" s="312"/>
      <c r="AS173" s="312"/>
      <c r="AT173" s="312"/>
      <c r="AU173" s="312"/>
      <c r="AV173" s="312"/>
      <c r="AW173" s="312"/>
      <c r="AX173" s="312"/>
      <c r="AY173" s="312"/>
      <c r="AZ173" s="64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2116"/>
      <c r="CD173" s="2116"/>
      <c r="CE173" s="2116"/>
      <c r="CF173" s="2116"/>
      <c r="CG173" s="2116"/>
      <c r="CH173" s="2116"/>
      <c r="CI173" s="2116"/>
      <c r="CJ173" s="2116"/>
      <c r="CK173" s="2116"/>
      <c r="CL173" s="2116"/>
      <c r="CM173" s="2116"/>
      <c r="CN173" s="2116"/>
      <c r="CO173" s="2116"/>
      <c r="CP173" s="2116"/>
      <c r="CQ173" s="2116"/>
      <c r="CR173" s="2116"/>
      <c r="CS173" s="2116"/>
      <c r="CT173" s="2116"/>
      <c r="CU173" s="2116"/>
      <c r="CV173" s="2116"/>
      <c r="CW173" s="2116"/>
      <c r="CX173" s="2116"/>
      <c r="CY173" s="2116"/>
      <c r="CZ173" s="2116"/>
    </row>
    <row r="174" s="135" customFormat="true" ht="15" customHeight="true" x14ac:dyDescent="0.2">
      <c r="A174" s="1819"/>
      <c r="B174" s="1995"/>
      <c r="C174" s="1914"/>
      <c r="D174" s="1915"/>
      <c r="E174" s="1915"/>
      <c r="F174" s="1915"/>
      <c r="G174" s="1916"/>
      <c r="H174" s="1917"/>
      <c r="I174" s="1915"/>
      <c r="J174" s="1915"/>
      <c r="K174" s="1915"/>
      <c r="L174" s="1918"/>
      <c r="M174" s="1919"/>
      <c r="N174" s="1915"/>
      <c r="O174" s="1915"/>
      <c r="P174" s="1915"/>
      <c r="Q174" s="1916"/>
      <c r="R174" s="1917"/>
      <c r="S174" s="1915"/>
      <c r="T174" s="1915"/>
      <c r="U174" s="1915"/>
      <c r="V174" s="1915"/>
      <c r="W174" s="1915"/>
      <c r="X174" s="1915"/>
      <c r="Y174" s="1915"/>
      <c r="Z174" s="1915"/>
      <c r="AA174" s="1915"/>
      <c r="AB174" s="2256"/>
      <c r="AC174" s="312"/>
      <c r="AD174" s="312"/>
      <c r="AE174" s="312"/>
      <c r="AF174" s="312"/>
      <c r="AG174" s="312"/>
      <c r="AH174" s="312"/>
      <c r="AI174" s="312"/>
      <c r="AJ174" s="312"/>
      <c r="AK174" s="312"/>
      <c r="AL174" s="312"/>
      <c r="AM174" s="312"/>
      <c r="AN174" s="312"/>
      <c r="AO174" s="312"/>
      <c r="AP174" s="312"/>
      <c r="AQ174" s="312"/>
      <c r="AR174" s="312"/>
      <c r="AS174" s="312"/>
      <c r="AT174" s="312"/>
      <c r="AU174" s="312"/>
      <c r="AV174" s="312"/>
      <c r="AW174" s="312"/>
      <c r="AX174" s="312"/>
      <c r="AY174" s="312"/>
      <c r="AZ174" s="64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2116"/>
      <c r="CD174" s="2116"/>
      <c r="CE174" s="2116"/>
      <c r="CF174" s="2116"/>
      <c r="CG174" s="2116"/>
      <c r="CH174" s="2116"/>
      <c r="CI174" s="2116"/>
      <c r="CJ174" s="2116"/>
      <c r="CK174" s="2116"/>
      <c r="CL174" s="2116"/>
      <c r="CM174" s="2116"/>
      <c r="CN174" s="2116"/>
      <c r="CO174" s="2116"/>
      <c r="CP174" s="2116"/>
      <c r="CQ174" s="2116"/>
      <c r="CR174" s="2116"/>
      <c r="CS174" s="2116"/>
      <c r="CT174" s="2116"/>
      <c r="CU174" s="2116"/>
      <c r="CV174" s="2116"/>
      <c r="CW174" s="2116"/>
      <c r="CX174" s="2116"/>
      <c r="CY174" s="2116"/>
      <c r="CZ174" s="2116"/>
    </row>
    <row r="175" s="135" customFormat="true" ht="15" customHeight="true" x14ac:dyDescent="0.2">
      <c r="A175" s="1820"/>
      <c r="B175" s="1996"/>
      <c r="C175" s="1920"/>
      <c r="D175" s="1921"/>
      <c r="E175" s="1921"/>
      <c r="F175" s="1921"/>
      <c r="G175" s="1922"/>
      <c r="H175" s="1923"/>
      <c r="I175" s="1921"/>
      <c r="J175" s="1921"/>
      <c r="K175" s="1921"/>
      <c r="L175" s="1924"/>
      <c r="M175" s="1925"/>
      <c r="N175" s="1921"/>
      <c r="O175" s="1921"/>
      <c r="P175" s="1921"/>
      <c r="Q175" s="1922"/>
      <c r="R175" s="1923"/>
      <c r="S175" s="1921"/>
      <c r="T175" s="1921"/>
      <c r="U175" s="1921"/>
      <c r="V175" s="1921"/>
      <c r="W175" s="1921"/>
      <c r="X175" s="1921"/>
      <c r="Y175" s="1921"/>
      <c r="Z175" s="1921"/>
      <c r="AA175" s="1921"/>
      <c r="AB175" s="2257"/>
      <c r="AC175" s="312"/>
      <c r="AD175" s="312"/>
      <c r="AE175" s="312"/>
      <c r="AF175" s="312"/>
      <c r="AG175" s="312"/>
      <c r="AH175" s="312"/>
      <c r="AI175" s="312"/>
      <c r="AJ175" s="312"/>
      <c r="AK175" s="312"/>
      <c r="AL175" s="312"/>
      <c r="AM175" s="312"/>
      <c r="AN175" s="312"/>
      <c r="AO175" s="312"/>
      <c r="AP175" s="312"/>
      <c r="AQ175" s="312"/>
      <c r="AR175" s="312"/>
      <c r="AS175" s="312"/>
      <c r="AT175" s="312"/>
      <c r="AU175" s="312"/>
      <c r="AV175" s="312"/>
      <c r="AW175" s="312"/>
      <c r="AX175" s="312"/>
      <c r="AY175" s="312"/>
      <c r="AZ175" s="64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2116"/>
      <c r="CD175" s="2116"/>
      <c r="CE175" s="2116"/>
      <c r="CF175" s="2116"/>
      <c r="CG175" s="2116"/>
      <c r="CH175" s="2116"/>
      <c r="CI175" s="2116"/>
      <c r="CJ175" s="2116"/>
      <c r="CK175" s="2116"/>
      <c r="CL175" s="2116"/>
      <c r="CM175" s="2116"/>
      <c r="CN175" s="2116"/>
      <c r="CO175" s="2116"/>
      <c r="CP175" s="2116"/>
      <c r="CQ175" s="2116"/>
      <c r="CR175" s="2116"/>
      <c r="CS175" s="2116"/>
      <c r="CT175" s="2116"/>
      <c r="CU175" s="2116"/>
      <c r="CV175" s="2116"/>
      <c r="CW175" s="2116"/>
      <c r="CX175" s="2116"/>
      <c r="CY175" s="2116"/>
      <c r="CZ175" s="2116"/>
    </row>
    <row r="176" s="135" customFormat="true" ht="15" customHeight="true" x14ac:dyDescent="0.2">
      <c r="A176" s="1820"/>
      <c r="B176" s="1996"/>
      <c r="C176" s="1920"/>
      <c r="D176" s="1921"/>
      <c r="E176" s="1921"/>
      <c r="F176" s="1921"/>
      <c r="G176" s="1922"/>
      <c r="H176" s="1923"/>
      <c r="I176" s="1921"/>
      <c r="J176" s="1921"/>
      <c r="K176" s="1921"/>
      <c r="L176" s="1924"/>
      <c r="M176" s="1925"/>
      <c r="N176" s="1921"/>
      <c r="O176" s="1921"/>
      <c r="P176" s="1921"/>
      <c r="Q176" s="1922"/>
      <c r="R176" s="1923"/>
      <c r="S176" s="1921"/>
      <c r="T176" s="1921"/>
      <c r="U176" s="1921"/>
      <c r="V176" s="1921"/>
      <c r="W176" s="1921"/>
      <c r="X176" s="1921"/>
      <c r="Y176" s="1921"/>
      <c r="Z176" s="1921"/>
      <c r="AA176" s="1921"/>
      <c r="AB176" s="2257"/>
      <c r="AC176" s="312"/>
      <c r="AD176" s="312"/>
      <c r="AE176" s="312"/>
      <c r="AF176" s="312"/>
      <c r="AG176" s="312"/>
      <c r="AH176" s="312"/>
      <c r="AI176" s="312"/>
      <c r="AJ176" s="312"/>
      <c r="AK176" s="312"/>
      <c r="AL176" s="312"/>
      <c r="AM176" s="312"/>
      <c r="AN176" s="312"/>
      <c r="AO176" s="312"/>
      <c r="AP176" s="312"/>
      <c r="AQ176" s="312"/>
      <c r="AR176" s="312"/>
      <c r="AS176" s="312"/>
      <c r="AT176" s="312"/>
      <c r="AU176" s="312"/>
      <c r="AV176" s="312"/>
      <c r="AW176" s="312"/>
      <c r="AX176" s="312"/>
      <c r="AY176" s="312"/>
      <c r="AZ176" s="64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2116"/>
      <c r="CD176" s="2116"/>
      <c r="CE176" s="2116"/>
      <c r="CF176" s="2116"/>
      <c r="CG176" s="2116"/>
      <c r="CH176" s="2116"/>
      <c r="CI176" s="2116"/>
      <c r="CJ176" s="2116"/>
      <c r="CK176" s="2116"/>
      <c r="CL176" s="2116"/>
      <c r="CM176" s="2116"/>
      <c r="CN176" s="2116"/>
      <c r="CO176" s="2116"/>
      <c r="CP176" s="2116"/>
      <c r="CQ176" s="2116"/>
      <c r="CR176" s="2116"/>
      <c r="CS176" s="2116"/>
      <c r="CT176" s="2116"/>
      <c r="CU176" s="2116"/>
      <c r="CV176" s="2116"/>
      <c r="CW176" s="2116"/>
      <c r="CX176" s="2116"/>
      <c r="CY176" s="2116"/>
      <c r="CZ176" s="2116"/>
    </row>
    <row r="177" s="135" customFormat="true" ht="15" customHeight="true" x14ac:dyDescent="0.2">
      <c r="A177" s="1820"/>
      <c r="B177" s="1996"/>
      <c r="C177" s="1920"/>
      <c r="D177" s="1921"/>
      <c r="E177" s="1921"/>
      <c r="F177" s="1921"/>
      <c r="G177" s="1922"/>
      <c r="H177" s="1923"/>
      <c r="I177" s="1921"/>
      <c r="J177" s="1921"/>
      <c r="K177" s="1921"/>
      <c r="L177" s="1924"/>
      <c r="M177" s="1925"/>
      <c r="N177" s="1921"/>
      <c r="O177" s="1921"/>
      <c r="P177" s="1921"/>
      <c r="Q177" s="1922"/>
      <c r="R177" s="1923"/>
      <c r="S177" s="1921"/>
      <c r="T177" s="1921"/>
      <c r="U177" s="1921"/>
      <c r="V177" s="1921"/>
      <c r="W177" s="1921"/>
      <c r="X177" s="1921"/>
      <c r="Y177" s="1921"/>
      <c r="Z177" s="1921"/>
      <c r="AA177" s="1921"/>
      <c r="AB177" s="2257"/>
      <c r="AC177" s="312"/>
      <c r="AD177" s="312"/>
      <c r="AE177" s="312"/>
      <c r="AF177" s="312"/>
      <c r="AG177" s="312"/>
      <c r="AH177" s="312"/>
      <c r="AI177" s="312"/>
      <c r="AJ177" s="312"/>
      <c r="AK177" s="312"/>
      <c r="AL177" s="312"/>
      <c r="AM177" s="312"/>
      <c r="AN177" s="312"/>
      <c r="AO177" s="312"/>
      <c r="AP177" s="312"/>
      <c r="AQ177" s="312"/>
      <c r="AR177" s="312"/>
      <c r="AS177" s="312"/>
      <c r="AT177" s="312"/>
      <c r="AU177" s="312"/>
      <c r="AV177" s="312"/>
      <c r="AW177" s="312"/>
      <c r="AX177" s="312"/>
      <c r="AY177" s="312"/>
      <c r="AZ177" s="64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2116"/>
      <c r="CD177" s="2116"/>
      <c r="CE177" s="2116"/>
      <c r="CF177" s="2116"/>
      <c r="CG177" s="2116"/>
      <c r="CH177" s="2116"/>
      <c r="CI177" s="2116"/>
      <c r="CJ177" s="2116"/>
      <c r="CK177" s="2116"/>
      <c r="CL177" s="2116"/>
      <c r="CM177" s="2116"/>
      <c r="CN177" s="2116"/>
      <c r="CO177" s="2116"/>
      <c r="CP177" s="2116"/>
      <c r="CQ177" s="2116"/>
      <c r="CR177" s="2116"/>
      <c r="CS177" s="2116"/>
      <c r="CT177" s="2116"/>
      <c r="CU177" s="2116"/>
      <c r="CV177" s="2116"/>
      <c r="CW177" s="2116"/>
      <c r="CX177" s="2116"/>
      <c r="CY177" s="2116"/>
      <c r="CZ177" s="2116"/>
    </row>
    <row r="178" s="135" customFormat="true" ht="15" customHeight="true" x14ac:dyDescent="0.2">
      <c r="A178" s="1820"/>
      <c r="B178" s="1996"/>
      <c r="C178" s="1920"/>
      <c r="D178" s="1921"/>
      <c r="E178" s="1921"/>
      <c r="F178" s="1921"/>
      <c r="G178" s="1922"/>
      <c r="H178" s="1923"/>
      <c r="I178" s="1921"/>
      <c r="J178" s="1921"/>
      <c r="K178" s="1921"/>
      <c r="L178" s="1924"/>
      <c r="M178" s="1925"/>
      <c r="N178" s="1921"/>
      <c r="O178" s="1921"/>
      <c r="P178" s="1921"/>
      <c r="Q178" s="1922"/>
      <c r="R178" s="1923"/>
      <c r="S178" s="1921"/>
      <c r="T178" s="1921"/>
      <c r="U178" s="1921"/>
      <c r="V178" s="1921"/>
      <c r="W178" s="1921"/>
      <c r="X178" s="1921"/>
      <c r="Y178" s="1921"/>
      <c r="Z178" s="1921"/>
      <c r="AA178" s="1921"/>
      <c r="AB178" s="2257"/>
      <c r="AC178" s="312"/>
      <c r="AD178" s="312"/>
      <c r="AE178" s="312"/>
      <c r="AF178" s="312"/>
      <c r="AG178" s="312"/>
      <c r="AH178" s="312"/>
      <c r="AI178" s="312"/>
      <c r="AJ178" s="312"/>
      <c r="AK178" s="312"/>
      <c r="AL178" s="312"/>
      <c r="AM178" s="312"/>
      <c r="AN178" s="312"/>
      <c r="AO178" s="312"/>
      <c r="AP178" s="312"/>
      <c r="AQ178" s="312"/>
      <c r="AR178" s="312"/>
      <c r="AS178" s="312"/>
      <c r="AT178" s="312"/>
      <c r="AU178" s="312"/>
      <c r="AV178" s="312"/>
      <c r="AW178" s="312"/>
      <c r="AX178" s="312"/>
      <c r="AY178" s="312"/>
      <c r="AZ178" s="64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2116"/>
      <c r="CD178" s="2116"/>
      <c r="CE178" s="2116"/>
      <c r="CF178" s="2116"/>
      <c r="CG178" s="2116"/>
      <c r="CH178" s="2116"/>
      <c r="CI178" s="2116"/>
      <c r="CJ178" s="2116"/>
      <c r="CK178" s="2116"/>
      <c r="CL178" s="2116"/>
      <c r="CM178" s="2116"/>
      <c r="CN178" s="2116"/>
      <c r="CO178" s="2116"/>
      <c r="CP178" s="2116"/>
      <c r="CQ178" s="2116"/>
      <c r="CR178" s="2116"/>
      <c r="CS178" s="2116"/>
      <c r="CT178" s="2116"/>
      <c r="CU178" s="2116"/>
      <c r="CV178" s="2116"/>
      <c r="CW178" s="2116"/>
      <c r="CX178" s="2116"/>
      <c r="CY178" s="2116"/>
      <c r="CZ178" s="2116"/>
    </row>
    <row r="179" s="135" customFormat="true" ht="15" customHeight="true" x14ac:dyDescent="0.2">
      <c r="A179" s="1820"/>
      <c r="B179" s="1996"/>
      <c r="C179" s="1920"/>
      <c r="D179" s="1921"/>
      <c r="E179" s="1921"/>
      <c r="F179" s="1921"/>
      <c r="G179" s="1922"/>
      <c r="H179" s="1923"/>
      <c r="I179" s="1921"/>
      <c r="J179" s="1921"/>
      <c r="K179" s="1921"/>
      <c r="L179" s="1924"/>
      <c r="M179" s="1925"/>
      <c r="N179" s="1921"/>
      <c r="O179" s="1921"/>
      <c r="P179" s="1921"/>
      <c r="Q179" s="1922"/>
      <c r="R179" s="1923"/>
      <c r="S179" s="1921"/>
      <c r="T179" s="1921"/>
      <c r="U179" s="1921"/>
      <c r="V179" s="1921"/>
      <c r="W179" s="1921"/>
      <c r="X179" s="1921"/>
      <c r="Y179" s="1921"/>
      <c r="Z179" s="1921"/>
      <c r="AA179" s="1921"/>
      <c r="AB179" s="2257"/>
      <c r="AC179" s="312"/>
      <c r="AD179" s="312"/>
      <c r="AE179" s="312"/>
      <c r="AF179" s="312"/>
      <c r="AG179" s="312"/>
      <c r="AH179" s="312"/>
      <c r="AI179" s="312"/>
      <c r="AJ179" s="312"/>
      <c r="AK179" s="312"/>
      <c r="AL179" s="312"/>
      <c r="AM179" s="312"/>
      <c r="AN179" s="312"/>
      <c r="AO179" s="312"/>
      <c r="AP179" s="312"/>
      <c r="AQ179" s="312"/>
      <c r="AR179" s="312"/>
      <c r="AS179" s="312"/>
      <c r="AT179" s="312"/>
      <c r="AU179" s="312"/>
      <c r="AV179" s="312"/>
      <c r="AW179" s="312"/>
      <c r="AX179" s="312"/>
      <c r="AY179" s="312"/>
      <c r="AZ179" s="64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2116"/>
      <c r="CD179" s="2116"/>
      <c r="CE179" s="2116"/>
      <c r="CF179" s="2116"/>
      <c r="CG179" s="2116"/>
      <c r="CH179" s="2116"/>
      <c r="CI179" s="2116"/>
      <c r="CJ179" s="2116"/>
      <c r="CK179" s="2116"/>
      <c r="CL179" s="2116"/>
      <c r="CM179" s="2116"/>
      <c r="CN179" s="2116"/>
      <c r="CO179" s="2116"/>
      <c r="CP179" s="2116"/>
      <c r="CQ179" s="2116"/>
      <c r="CR179" s="2116"/>
      <c r="CS179" s="2116"/>
      <c r="CT179" s="2116"/>
      <c r="CU179" s="2116"/>
      <c r="CV179" s="2116"/>
      <c r="CW179" s="2116"/>
      <c r="CX179" s="2116"/>
      <c r="CY179" s="2116"/>
      <c r="CZ179" s="2116"/>
    </row>
    <row r="180" s="135" customFormat="true" ht="15" customHeight="true" x14ac:dyDescent="0.2">
      <c r="A180" s="1820"/>
      <c r="B180" s="1996"/>
      <c r="C180" s="1920"/>
      <c r="D180" s="1921"/>
      <c r="E180" s="1921"/>
      <c r="F180" s="1921"/>
      <c r="G180" s="1922"/>
      <c r="H180" s="1923"/>
      <c r="I180" s="1921"/>
      <c r="J180" s="1921"/>
      <c r="K180" s="1921"/>
      <c r="L180" s="1924"/>
      <c r="M180" s="1925"/>
      <c r="N180" s="1921"/>
      <c r="O180" s="1921"/>
      <c r="P180" s="1921"/>
      <c r="Q180" s="1922"/>
      <c r="R180" s="1923"/>
      <c r="S180" s="1921"/>
      <c r="T180" s="1921"/>
      <c r="U180" s="1921"/>
      <c r="V180" s="1921"/>
      <c r="W180" s="1921"/>
      <c r="X180" s="1921"/>
      <c r="Y180" s="1921"/>
      <c r="Z180" s="1921"/>
      <c r="AA180" s="1921"/>
      <c r="AB180" s="2257"/>
      <c r="AC180" s="312"/>
      <c r="AD180" s="312"/>
      <c r="AE180" s="312"/>
      <c r="AF180" s="312"/>
      <c r="AG180" s="312"/>
      <c r="AH180" s="312"/>
      <c r="AI180" s="312"/>
      <c r="AJ180" s="312"/>
      <c r="AK180" s="312"/>
      <c r="AL180" s="312"/>
      <c r="AM180" s="312"/>
      <c r="AN180" s="312"/>
      <c r="AO180" s="312"/>
      <c r="AP180" s="312"/>
      <c r="AQ180" s="312"/>
      <c r="AR180" s="312"/>
      <c r="AS180" s="312"/>
      <c r="AT180" s="312"/>
      <c r="AU180" s="312"/>
      <c r="AV180" s="312"/>
      <c r="AW180" s="312"/>
      <c r="AX180" s="312"/>
      <c r="AY180" s="312"/>
      <c r="AZ180" s="64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2116"/>
      <c r="CD180" s="2116"/>
      <c r="CE180" s="2116"/>
      <c r="CF180" s="2116"/>
      <c r="CG180" s="2116"/>
      <c r="CH180" s="2116"/>
      <c r="CI180" s="2116"/>
      <c r="CJ180" s="2116"/>
      <c r="CK180" s="2116"/>
      <c r="CL180" s="2116"/>
      <c r="CM180" s="2116"/>
      <c r="CN180" s="2116"/>
      <c r="CO180" s="2116"/>
      <c r="CP180" s="2116"/>
      <c r="CQ180" s="2116"/>
      <c r="CR180" s="2116"/>
      <c r="CS180" s="2116"/>
      <c r="CT180" s="2116"/>
      <c r="CU180" s="2116"/>
      <c r="CV180" s="2116"/>
      <c r="CW180" s="2116"/>
      <c r="CX180" s="2116"/>
      <c r="CY180" s="2116"/>
      <c r="CZ180" s="2116"/>
    </row>
    <row r="181" s="135" customFormat="true" ht="15" customHeight="true" x14ac:dyDescent="0.2">
      <c r="A181" s="1820"/>
      <c r="B181" s="1996"/>
      <c r="C181" s="1920"/>
      <c r="D181" s="1921"/>
      <c r="E181" s="1921"/>
      <c r="F181" s="1921"/>
      <c r="G181" s="1922"/>
      <c r="H181" s="1923"/>
      <c r="I181" s="1921"/>
      <c r="J181" s="1921"/>
      <c r="K181" s="1921"/>
      <c r="L181" s="1924"/>
      <c r="M181" s="1925"/>
      <c r="N181" s="1921"/>
      <c r="O181" s="1921"/>
      <c r="P181" s="1921"/>
      <c r="Q181" s="1922"/>
      <c r="R181" s="1923"/>
      <c r="S181" s="1921"/>
      <c r="T181" s="1921"/>
      <c r="U181" s="1921"/>
      <c r="V181" s="1921"/>
      <c r="W181" s="1921"/>
      <c r="X181" s="1921"/>
      <c r="Y181" s="1921"/>
      <c r="Z181" s="1921"/>
      <c r="AA181" s="1921"/>
      <c r="AB181" s="2257"/>
      <c r="AC181" s="312"/>
      <c r="AD181" s="312"/>
      <c r="AE181" s="312"/>
      <c r="AF181" s="312"/>
      <c r="AG181" s="312"/>
      <c r="AH181" s="312"/>
      <c r="AI181" s="312"/>
      <c r="AJ181" s="312"/>
      <c r="AK181" s="312"/>
      <c r="AL181" s="312"/>
      <c r="AM181" s="312"/>
      <c r="AN181" s="312"/>
      <c r="AO181" s="312"/>
      <c r="AP181" s="312"/>
      <c r="AQ181" s="312"/>
      <c r="AR181" s="312"/>
      <c r="AS181" s="312"/>
      <c r="AT181" s="312"/>
      <c r="AU181" s="312"/>
      <c r="AV181" s="312"/>
      <c r="AW181" s="312"/>
      <c r="AX181" s="312"/>
      <c r="AY181" s="312"/>
      <c r="AZ181" s="64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2116"/>
      <c r="CD181" s="2116"/>
      <c r="CE181" s="2116"/>
      <c r="CF181" s="2116"/>
      <c r="CG181" s="2116"/>
      <c r="CH181" s="2116"/>
      <c r="CI181" s="2116"/>
      <c r="CJ181" s="2116"/>
      <c r="CK181" s="2116"/>
      <c r="CL181" s="2116"/>
      <c r="CM181" s="2116"/>
      <c r="CN181" s="2116"/>
      <c r="CO181" s="2116"/>
      <c r="CP181" s="2116"/>
      <c r="CQ181" s="2116"/>
      <c r="CR181" s="2116"/>
      <c r="CS181" s="2116"/>
      <c r="CT181" s="2116"/>
      <c r="CU181" s="2116"/>
      <c r="CV181" s="2116"/>
      <c r="CW181" s="2116"/>
      <c r="CX181" s="2116"/>
      <c r="CY181" s="2116"/>
      <c r="CZ181" s="2116"/>
    </row>
    <row r="182" s="135" customFormat="true" ht="15" customHeight="true" x14ac:dyDescent="0.2">
      <c r="A182" s="1820"/>
      <c r="B182" s="1996"/>
      <c r="C182" s="1920"/>
      <c r="D182" s="1921"/>
      <c r="E182" s="1921"/>
      <c r="F182" s="1921"/>
      <c r="G182" s="1922"/>
      <c r="H182" s="1923"/>
      <c r="I182" s="1921"/>
      <c r="J182" s="1921"/>
      <c r="K182" s="1921"/>
      <c r="L182" s="1924"/>
      <c r="M182" s="1925"/>
      <c r="N182" s="1921"/>
      <c r="O182" s="1921"/>
      <c r="P182" s="1921"/>
      <c r="Q182" s="1922"/>
      <c r="R182" s="1923"/>
      <c r="S182" s="1921"/>
      <c r="T182" s="1921"/>
      <c r="U182" s="1921"/>
      <c r="V182" s="1921"/>
      <c r="W182" s="1921"/>
      <c r="X182" s="1921"/>
      <c r="Y182" s="1921"/>
      <c r="Z182" s="1921"/>
      <c r="AA182" s="1921"/>
      <c r="AB182" s="2257"/>
      <c r="AC182" s="312"/>
      <c r="AD182" s="312"/>
      <c r="AE182" s="312"/>
      <c r="AF182" s="312"/>
      <c r="AG182" s="312"/>
      <c r="AH182" s="312"/>
      <c r="AI182" s="312"/>
      <c r="AJ182" s="312"/>
      <c r="AK182" s="312"/>
      <c r="AL182" s="312"/>
      <c r="AM182" s="312"/>
      <c r="AN182" s="312"/>
      <c r="AO182" s="312"/>
      <c r="AP182" s="312"/>
      <c r="AQ182" s="312"/>
      <c r="AR182" s="312"/>
      <c r="AS182" s="312"/>
      <c r="AT182" s="312"/>
      <c r="AU182" s="312"/>
      <c r="AV182" s="312"/>
      <c r="AW182" s="312"/>
      <c r="AX182" s="312"/>
      <c r="AY182" s="312"/>
      <c r="AZ182" s="64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2116"/>
      <c r="CD182" s="2116"/>
      <c r="CE182" s="2116"/>
      <c r="CF182" s="2116"/>
      <c r="CG182" s="2116"/>
      <c r="CH182" s="2116"/>
      <c r="CI182" s="2116"/>
      <c r="CJ182" s="2116"/>
      <c r="CK182" s="2116"/>
      <c r="CL182" s="2116"/>
      <c r="CM182" s="2116"/>
      <c r="CN182" s="2116"/>
      <c r="CO182" s="2116"/>
      <c r="CP182" s="2116"/>
      <c r="CQ182" s="2116"/>
      <c r="CR182" s="2116"/>
      <c r="CS182" s="2116"/>
      <c r="CT182" s="2116"/>
      <c r="CU182" s="2116"/>
      <c r="CV182" s="2116"/>
      <c r="CW182" s="2116"/>
      <c r="CX182" s="2116"/>
      <c r="CY182" s="2116"/>
      <c r="CZ182" s="2116"/>
    </row>
    <row r="183" s="135" customFormat="true" ht="15" customHeight="true" x14ac:dyDescent="0.2">
      <c r="A183" s="1820"/>
      <c r="B183" s="1996"/>
      <c r="C183" s="1920"/>
      <c r="D183" s="1921"/>
      <c r="E183" s="1921"/>
      <c r="F183" s="1921"/>
      <c r="G183" s="1922"/>
      <c r="H183" s="1923"/>
      <c r="I183" s="1921"/>
      <c r="J183" s="1921"/>
      <c r="K183" s="1921"/>
      <c r="L183" s="1924"/>
      <c r="M183" s="1925"/>
      <c r="N183" s="1921"/>
      <c r="O183" s="1921"/>
      <c r="P183" s="1921"/>
      <c r="Q183" s="1922"/>
      <c r="R183" s="1923"/>
      <c r="S183" s="1921"/>
      <c r="T183" s="1921"/>
      <c r="U183" s="1921"/>
      <c r="V183" s="1921"/>
      <c r="W183" s="1921"/>
      <c r="X183" s="1921"/>
      <c r="Y183" s="1921"/>
      <c r="Z183" s="1921"/>
      <c r="AA183" s="1921"/>
      <c r="AB183" s="2257"/>
      <c r="AC183" s="312"/>
      <c r="AD183" s="312"/>
      <c r="AE183" s="312"/>
      <c r="AF183" s="312"/>
      <c r="AG183" s="312"/>
      <c r="AH183" s="312"/>
      <c r="AI183" s="312"/>
      <c r="AJ183" s="312"/>
      <c r="AK183" s="312"/>
      <c r="AL183" s="312"/>
      <c r="AM183" s="312"/>
      <c r="AN183" s="312"/>
      <c r="AO183" s="312"/>
      <c r="AP183" s="312"/>
      <c r="AQ183" s="312"/>
      <c r="AR183" s="312"/>
      <c r="AS183" s="312"/>
      <c r="AT183" s="312"/>
      <c r="AU183" s="312"/>
      <c r="AV183" s="312"/>
      <c r="AW183" s="312"/>
      <c r="AX183" s="312"/>
      <c r="AY183" s="312"/>
      <c r="AZ183" s="64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2116"/>
      <c r="CD183" s="2116"/>
      <c r="CE183" s="2116"/>
      <c r="CF183" s="2116"/>
      <c r="CG183" s="2116"/>
      <c r="CH183" s="2116"/>
      <c r="CI183" s="2116"/>
      <c r="CJ183" s="2116"/>
      <c r="CK183" s="2116"/>
      <c r="CL183" s="2116"/>
      <c r="CM183" s="2116"/>
      <c r="CN183" s="2116"/>
      <c r="CO183" s="2116"/>
      <c r="CP183" s="2116"/>
      <c r="CQ183" s="2116"/>
      <c r="CR183" s="2116"/>
      <c r="CS183" s="2116"/>
      <c r="CT183" s="2116"/>
      <c r="CU183" s="2116"/>
      <c r="CV183" s="2116"/>
      <c r="CW183" s="2116"/>
      <c r="CX183" s="2116"/>
      <c r="CY183" s="2116"/>
      <c r="CZ183" s="2116"/>
    </row>
    <row r="184" s="135" customFormat="true" ht="15" customHeight="true" x14ac:dyDescent="0.2">
      <c r="A184" s="1820"/>
      <c r="B184" s="1996"/>
      <c r="C184" s="1920"/>
      <c r="D184" s="1921"/>
      <c r="E184" s="1921"/>
      <c r="F184" s="1921"/>
      <c r="G184" s="1922"/>
      <c r="H184" s="1923"/>
      <c r="I184" s="1921"/>
      <c r="J184" s="1921"/>
      <c r="K184" s="1921"/>
      <c r="L184" s="1924"/>
      <c r="M184" s="1925"/>
      <c r="N184" s="1921"/>
      <c r="O184" s="1921"/>
      <c r="P184" s="1921"/>
      <c r="Q184" s="1922"/>
      <c r="R184" s="1923"/>
      <c r="S184" s="1921"/>
      <c r="T184" s="1921"/>
      <c r="U184" s="1921"/>
      <c r="V184" s="1921"/>
      <c r="W184" s="1921"/>
      <c r="X184" s="1921"/>
      <c r="Y184" s="1921"/>
      <c r="Z184" s="1921"/>
      <c r="AA184" s="1921"/>
      <c r="AB184" s="2257"/>
      <c r="AC184" s="312"/>
      <c r="AD184" s="312"/>
      <c r="AE184" s="312"/>
      <c r="AF184" s="312"/>
      <c r="AG184" s="312"/>
      <c r="AH184" s="312"/>
      <c r="AI184" s="312"/>
      <c r="AJ184" s="312"/>
      <c r="AK184" s="312"/>
      <c r="AL184" s="312"/>
      <c r="AM184" s="312"/>
      <c r="AN184" s="312"/>
      <c r="AO184" s="312"/>
      <c r="AP184" s="312"/>
      <c r="AQ184" s="312"/>
      <c r="AR184" s="312"/>
      <c r="AS184" s="312"/>
      <c r="AT184" s="312"/>
      <c r="AU184" s="312"/>
      <c r="AV184" s="312"/>
      <c r="AW184" s="312"/>
      <c r="AX184" s="312"/>
      <c r="AY184" s="312"/>
      <c r="AZ184" s="64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2116"/>
      <c r="CD184" s="2116"/>
      <c r="CE184" s="2116"/>
      <c r="CF184" s="2116"/>
      <c r="CG184" s="2116"/>
      <c r="CH184" s="2116"/>
      <c r="CI184" s="2116"/>
      <c r="CJ184" s="2116"/>
      <c r="CK184" s="2116"/>
      <c r="CL184" s="2116"/>
      <c r="CM184" s="2116"/>
      <c r="CN184" s="2116"/>
      <c r="CO184" s="2116"/>
      <c r="CP184" s="2116"/>
      <c r="CQ184" s="2116"/>
      <c r="CR184" s="2116"/>
      <c r="CS184" s="2116"/>
      <c r="CT184" s="2116"/>
      <c r="CU184" s="2116"/>
      <c r="CV184" s="2116"/>
      <c r="CW184" s="2116"/>
      <c r="CX184" s="2116"/>
      <c r="CY184" s="2116"/>
      <c r="CZ184" s="2116"/>
    </row>
    <row r="185" s="135" customFormat="true" ht="15" customHeight="true" x14ac:dyDescent="0.2">
      <c r="A185" s="1820"/>
      <c r="B185" s="1996"/>
      <c r="C185" s="1920"/>
      <c r="D185" s="1921"/>
      <c r="E185" s="1921"/>
      <c r="F185" s="1921"/>
      <c r="G185" s="1922"/>
      <c r="H185" s="1923"/>
      <c r="I185" s="1921"/>
      <c r="J185" s="1921"/>
      <c r="K185" s="1921"/>
      <c r="L185" s="1924"/>
      <c r="M185" s="1925"/>
      <c r="N185" s="1921"/>
      <c r="O185" s="1921"/>
      <c r="P185" s="1921"/>
      <c r="Q185" s="1922"/>
      <c r="R185" s="1923"/>
      <c r="S185" s="1921"/>
      <c r="T185" s="1921"/>
      <c r="U185" s="1921"/>
      <c r="V185" s="1921"/>
      <c r="W185" s="1921"/>
      <c r="X185" s="1921"/>
      <c r="Y185" s="1921"/>
      <c r="Z185" s="1921"/>
      <c r="AA185" s="1921"/>
      <c r="AB185" s="2257"/>
      <c r="AC185" s="312"/>
      <c r="AD185" s="312"/>
      <c r="AE185" s="312"/>
      <c r="AF185" s="312"/>
      <c r="AG185" s="312"/>
      <c r="AH185" s="312"/>
      <c r="AI185" s="312"/>
      <c r="AJ185" s="312"/>
      <c r="AK185" s="312"/>
      <c r="AL185" s="312"/>
      <c r="AM185" s="312"/>
      <c r="AN185" s="312"/>
      <c r="AO185" s="312"/>
      <c r="AP185" s="312"/>
      <c r="AQ185" s="312"/>
      <c r="AR185" s="312"/>
      <c r="AS185" s="312"/>
      <c r="AT185" s="312"/>
      <c r="AU185" s="312"/>
      <c r="AV185" s="312"/>
      <c r="AW185" s="312"/>
      <c r="AX185" s="312"/>
      <c r="AY185" s="312"/>
      <c r="AZ185" s="64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2116"/>
      <c r="CD185" s="2116"/>
      <c r="CE185" s="2116"/>
      <c r="CF185" s="2116"/>
      <c r="CG185" s="2116"/>
      <c r="CH185" s="2116"/>
      <c r="CI185" s="2116"/>
      <c r="CJ185" s="2116"/>
      <c r="CK185" s="2116"/>
      <c r="CL185" s="2116"/>
      <c r="CM185" s="2116"/>
      <c r="CN185" s="2116"/>
      <c r="CO185" s="2116"/>
      <c r="CP185" s="2116"/>
      <c r="CQ185" s="2116"/>
      <c r="CR185" s="2116"/>
      <c r="CS185" s="2116"/>
      <c r="CT185" s="2116"/>
      <c r="CU185" s="2116"/>
      <c r="CV185" s="2116"/>
      <c r="CW185" s="2116"/>
      <c r="CX185" s="2116"/>
      <c r="CY185" s="2116"/>
      <c r="CZ185" s="2116"/>
    </row>
    <row r="186" s="135" customFormat="true" ht="15" customHeight="true" x14ac:dyDescent="0.2">
      <c r="A186" s="1820"/>
      <c r="B186" s="1996"/>
      <c r="C186" s="1920"/>
      <c r="D186" s="1921"/>
      <c r="E186" s="1921"/>
      <c r="F186" s="1921"/>
      <c r="G186" s="1922"/>
      <c r="H186" s="1923"/>
      <c r="I186" s="1921"/>
      <c r="J186" s="1921"/>
      <c r="K186" s="1921"/>
      <c r="L186" s="1924"/>
      <c r="M186" s="1925"/>
      <c r="N186" s="1921"/>
      <c r="O186" s="1921"/>
      <c r="P186" s="1921"/>
      <c r="Q186" s="1922"/>
      <c r="R186" s="1923"/>
      <c r="S186" s="1921"/>
      <c r="T186" s="1921"/>
      <c r="U186" s="1921"/>
      <c r="V186" s="1921"/>
      <c r="W186" s="1921"/>
      <c r="X186" s="1921"/>
      <c r="Y186" s="1921"/>
      <c r="Z186" s="1921"/>
      <c r="AA186" s="1921"/>
      <c r="AB186" s="2257"/>
      <c r="AC186" s="312"/>
      <c r="AD186" s="312"/>
      <c r="AE186" s="312"/>
      <c r="AF186" s="312"/>
      <c r="AG186" s="312"/>
      <c r="AH186" s="312"/>
      <c r="AI186" s="312"/>
      <c r="AJ186" s="312"/>
      <c r="AK186" s="312"/>
      <c r="AL186" s="312"/>
      <c r="AM186" s="312"/>
      <c r="AN186" s="312"/>
      <c r="AO186" s="312"/>
      <c r="AP186" s="312"/>
      <c r="AQ186" s="312"/>
      <c r="AR186" s="312"/>
      <c r="AS186" s="312"/>
      <c r="AT186" s="312"/>
      <c r="AU186" s="312"/>
      <c r="AV186" s="312"/>
      <c r="AW186" s="312"/>
      <c r="AX186" s="312"/>
      <c r="AY186" s="312"/>
      <c r="AZ186" s="64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2116"/>
      <c r="CD186" s="2116"/>
      <c r="CE186" s="2116"/>
      <c r="CF186" s="2116"/>
      <c r="CG186" s="2116"/>
      <c r="CH186" s="2116"/>
      <c r="CI186" s="2116"/>
      <c r="CJ186" s="2116"/>
      <c r="CK186" s="2116"/>
      <c r="CL186" s="2116"/>
      <c r="CM186" s="2116"/>
      <c r="CN186" s="2116"/>
      <c r="CO186" s="2116"/>
      <c r="CP186" s="2116"/>
      <c r="CQ186" s="2116"/>
      <c r="CR186" s="2116"/>
      <c r="CS186" s="2116"/>
      <c r="CT186" s="2116"/>
      <c r="CU186" s="2116"/>
      <c r="CV186" s="2116"/>
      <c r="CW186" s="2116"/>
      <c r="CX186" s="2116"/>
      <c r="CY186" s="2116"/>
      <c r="CZ186" s="2116"/>
    </row>
    <row r="187" s="135" customFormat="true" ht="15" customHeight="true" x14ac:dyDescent="0.2">
      <c r="A187" s="1820"/>
      <c r="B187" s="1996"/>
      <c r="C187" s="1920"/>
      <c r="D187" s="1921"/>
      <c r="E187" s="1921"/>
      <c r="F187" s="1921"/>
      <c r="G187" s="1922"/>
      <c r="H187" s="1923"/>
      <c r="I187" s="1921"/>
      <c r="J187" s="1921"/>
      <c r="K187" s="1921"/>
      <c r="L187" s="1924"/>
      <c r="M187" s="1925"/>
      <c r="N187" s="1921"/>
      <c r="O187" s="1921"/>
      <c r="P187" s="1921"/>
      <c r="Q187" s="1922"/>
      <c r="R187" s="1923"/>
      <c r="S187" s="1921"/>
      <c r="T187" s="1921"/>
      <c r="U187" s="1921"/>
      <c r="V187" s="1921"/>
      <c r="W187" s="1921"/>
      <c r="X187" s="1921"/>
      <c r="Y187" s="1921"/>
      <c r="Z187" s="1921"/>
      <c r="AA187" s="1921"/>
      <c r="AB187" s="2257"/>
      <c r="AC187" s="312"/>
      <c r="AD187" s="312"/>
      <c r="AE187" s="312"/>
      <c r="AF187" s="312"/>
      <c r="AG187" s="312"/>
      <c r="AH187" s="312"/>
      <c r="AI187" s="312"/>
      <c r="AJ187" s="312"/>
      <c r="AK187" s="312"/>
      <c r="AL187" s="312"/>
      <c r="AM187" s="312"/>
      <c r="AN187" s="312"/>
      <c r="AO187" s="312"/>
      <c r="AP187" s="312"/>
      <c r="AQ187" s="312"/>
      <c r="AR187" s="312"/>
      <c r="AS187" s="312"/>
      <c r="AT187" s="312"/>
      <c r="AU187" s="312"/>
      <c r="AV187" s="312"/>
      <c r="AW187" s="312"/>
      <c r="AX187" s="312"/>
      <c r="AY187" s="312"/>
      <c r="AZ187" s="64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2116"/>
      <c r="CD187" s="2116"/>
      <c r="CE187" s="2116"/>
      <c r="CF187" s="2116"/>
      <c r="CG187" s="2116"/>
      <c r="CH187" s="2116"/>
      <c r="CI187" s="2116"/>
      <c r="CJ187" s="2116"/>
      <c r="CK187" s="2116"/>
      <c r="CL187" s="2116"/>
      <c r="CM187" s="2116"/>
      <c r="CN187" s="2116"/>
      <c r="CO187" s="2116"/>
      <c r="CP187" s="2116"/>
      <c r="CQ187" s="2116"/>
      <c r="CR187" s="2116"/>
      <c r="CS187" s="2116"/>
      <c r="CT187" s="2116"/>
      <c r="CU187" s="2116"/>
      <c r="CV187" s="2116"/>
      <c r="CW187" s="2116"/>
      <c r="CX187" s="2116"/>
      <c r="CY187" s="2116"/>
      <c r="CZ187" s="2116"/>
    </row>
    <row r="188" s="135" customFormat="true" ht="15" customHeight="true" x14ac:dyDescent="0.2">
      <c r="A188" s="1820"/>
      <c r="B188" s="1996"/>
      <c r="C188" s="1920"/>
      <c r="D188" s="1921"/>
      <c r="E188" s="1921"/>
      <c r="F188" s="1921"/>
      <c r="G188" s="1922"/>
      <c r="H188" s="1923"/>
      <c r="I188" s="1921"/>
      <c r="J188" s="1921"/>
      <c r="K188" s="1921"/>
      <c r="L188" s="1924"/>
      <c r="M188" s="1925"/>
      <c r="N188" s="1921"/>
      <c r="O188" s="1921"/>
      <c r="P188" s="1921"/>
      <c r="Q188" s="1922"/>
      <c r="R188" s="1923"/>
      <c r="S188" s="1921"/>
      <c r="T188" s="1921"/>
      <c r="U188" s="1921"/>
      <c r="V188" s="1921"/>
      <c r="W188" s="1921"/>
      <c r="X188" s="1921"/>
      <c r="Y188" s="1921"/>
      <c r="Z188" s="1921"/>
      <c r="AA188" s="1921"/>
      <c r="AB188" s="2257"/>
      <c r="AC188" s="312"/>
      <c r="AD188" s="312"/>
      <c r="AE188" s="312"/>
      <c r="AF188" s="312"/>
      <c r="AG188" s="312"/>
      <c r="AH188" s="312"/>
      <c r="AI188" s="312"/>
      <c r="AJ188" s="312"/>
      <c r="AK188" s="312"/>
      <c r="AL188" s="312"/>
      <c r="AM188" s="312"/>
      <c r="AN188" s="312"/>
      <c r="AO188" s="312"/>
      <c r="AP188" s="312"/>
      <c r="AQ188" s="312"/>
      <c r="AR188" s="312"/>
      <c r="AS188" s="312"/>
      <c r="AT188" s="312"/>
      <c r="AU188" s="312"/>
      <c r="AV188" s="312"/>
      <c r="AW188" s="312"/>
      <c r="AX188" s="312"/>
      <c r="AY188" s="312"/>
      <c r="AZ188" s="64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2116"/>
      <c r="CD188" s="2116"/>
      <c r="CE188" s="2116"/>
      <c r="CF188" s="2116"/>
      <c r="CG188" s="2116"/>
      <c r="CH188" s="2116"/>
      <c r="CI188" s="2116"/>
      <c r="CJ188" s="2116"/>
      <c r="CK188" s="2116"/>
      <c r="CL188" s="2116"/>
      <c r="CM188" s="2116"/>
      <c r="CN188" s="2116"/>
      <c r="CO188" s="2116"/>
      <c r="CP188" s="2116"/>
      <c r="CQ188" s="2116"/>
      <c r="CR188" s="2116"/>
      <c r="CS188" s="2116"/>
      <c r="CT188" s="2116"/>
      <c r="CU188" s="2116"/>
      <c r="CV188" s="2116"/>
      <c r="CW188" s="2116"/>
      <c r="CX188" s="2116"/>
      <c r="CY188" s="2116"/>
      <c r="CZ188" s="2116"/>
    </row>
    <row r="189" s="135" customFormat="true" ht="15" customHeight="true" x14ac:dyDescent="0.2">
      <c r="A189" s="1820"/>
      <c r="B189" s="1996"/>
      <c r="C189" s="1920"/>
      <c r="D189" s="1921"/>
      <c r="E189" s="1921"/>
      <c r="F189" s="1921"/>
      <c r="G189" s="1922"/>
      <c r="H189" s="1923"/>
      <c r="I189" s="1921"/>
      <c r="J189" s="1921"/>
      <c r="K189" s="1921"/>
      <c r="L189" s="1924"/>
      <c r="M189" s="1925"/>
      <c r="N189" s="1921"/>
      <c r="O189" s="1921"/>
      <c r="P189" s="1921"/>
      <c r="Q189" s="1922"/>
      <c r="R189" s="1923"/>
      <c r="S189" s="1921"/>
      <c r="T189" s="1921"/>
      <c r="U189" s="1921"/>
      <c r="V189" s="1921"/>
      <c r="W189" s="1921"/>
      <c r="X189" s="1921"/>
      <c r="Y189" s="1921"/>
      <c r="Z189" s="1921"/>
      <c r="AA189" s="1921"/>
      <c r="AB189" s="2257"/>
      <c r="AC189" s="312"/>
      <c r="AD189" s="312"/>
      <c r="AE189" s="312"/>
      <c r="AF189" s="312"/>
      <c r="AG189" s="312"/>
      <c r="AH189" s="312"/>
      <c r="AI189" s="312"/>
      <c r="AJ189" s="312"/>
      <c r="AK189" s="312"/>
      <c r="AL189" s="312"/>
      <c r="AM189" s="312"/>
      <c r="AN189" s="312"/>
      <c r="AO189" s="312"/>
      <c r="AP189" s="312"/>
      <c r="AQ189" s="312"/>
      <c r="AR189" s="312"/>
      <c r="AS189" s="312"/>
      <c r="AT189" s="312"/>
      <c r="AU189" s="312"/>
      <c r="AV189" s="312"/>
      <c r="AW189" s="312"/>
      <c r="AX189" s="312"/>
      <c r="AY189" s="312"/>
      <c r="AZ189" s="64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2116"/>
      <c r="CD189" s="2116"/>
      <c r="CE189" s="2116"/>
      <c r="CF189" s="2116"/>
      <c r="CG189" s="2116"/>
      <c r="CH189" s="2116"/>
      <c r="CI189" s="2116"/>
      <c r="CJ189" s="2116"/>
      <c r="CK189" s="2116"/>
      <c r="CL189" s="2116"/>
      <c r="CM189" s="2116"/>
      <c r="CN189" s="2116"/>
      <c r="CO189" s="2116"/>
      <c r="CP189" s="2116"/>
      <c r="CQ189" s="2116"/>
      <c r="CR189" s="2116"/>
      <c r="CS189" s="2116"/>
      <c r="CT189" s="2116"/>
      <c r="CU189" s="2116"/>
      <c r="CV189" s="2116"/>
      <c r="CW189" s="2116"/>
      <c r="CX189" s="2116"/>
      <c r="CY189" s="2116"/>
      <c r="CZ189" s="2116"/>
    </row>
    <row r="190" s="135" customFormat="true" ht="15" customHeight="true" x14ac:dyDescent="0.2">
      <c r="A190" s="1820"/>
      <c r="B190" s="1996"/>
      <c r="C190" s="1920"/>
      <c r="D190" s="1921"/>
      <c r="E190" s="1921"/>
      <c r="F190" s="1921"/>
      <c r="G190" s="1922"/>
      <c r="H190" s="1923"/>
      <c r="I190" s="1921"/>
      <c r="J190" s="1921"/>
      <c r="K190" s="1921"/>
      <c r="L190" s="1924"/>
      <c r="M190" s="1925"/>
      <c r="N190" s="1921"/>
      <c r="O190" s="1921"/>
      <c r="P190" s="1921"/>
      <c r="Q190" s="1922"/>
      <c r="R190" s="1923"/>
      <c r="S190" s="1921"/>
      <c r="T190" s="1921"/>
      <c r="U190" s="1921"/>
      <c r="V190" s="1921"/>
      <c r="W190" s="1921"/>
      <c r="X190" s="1921"/>
      <c r="Y190" s="1921"/>
      <c r="Z190" s="1921"/>
      <c r="AA190" s="1921"/>
      <c r="AB190" s="2257"/>
      <c r="AC190" s="312"/>
      <c r="AD190" s="312"/>
      <c r="AE190" s="312"/>
      <c r="AF190" s="312"/>
      <c r="AG190" s="312"/>
      <c r="AH190" s="312"/>
      <c r="AI190" s="312"/>
      <c r="AJ190" s="312"/>
      <c r="AK190" s="312"/>
      <c r="AL190" s="312"/>
      <c r="AM190" s="312"/>
      <c r="AN190" s="312"/>
      <c r="AO190" s="312"/>
      <c r="AP190" s="312"/>
      <c r="AQ190" s="312"/>
      <c r="AR190" s="312"/>
      <c r="AS190" s="312"/>
      <c r="AT190" s="312"/>
      <c r="AU190" s="312"/>
      <c r="AV190" s="312"/>
      <c r="AW190" s="312"/>
      <c r="AX190" s="312"/>
      <c r="AY190" s="312"/>
      <c r="AZ190" s="64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2116"/>
      <c r="CD190" s="2116"/>
      <c r="CE190" s="2116"/>
      <c r="CF190" s="2116"/>
      <c r="CG190" s="2116"/>
      <c r="CH190" s="2116"/>
      <c r="CI190" s="2116"/>
      <c r="CJ190" s="2116"/>
      <c r="CK190" s="2116"/>
      <c r="CL190" s="2116"/>
      <c r="CM190" s="2116"/>
      <c r="CN190" s="2116"/>
      <c r="CO190" s="2116"/>
      <c r="CP190" s="2116"/>
      <c r="CQ190" s="2116"/>
      <c r="CR190" s="2116"/>
      <c r="CS190" s="2116"/>
      <c r="CT190" s="2116"/>
      <c r="CU190" s="2116"/>
      <c r="CV190" s="2116"/>
      <c r="CW190" s="2116"/>
      <c r="CX190" s="2116"/>
      <c r="CY190" s="2116"/>
      <c r="CZ190" s="2116"/>
    </row>
    <row r="191" s="135" customFormat="true" ht="15" customHeight="true" x14ac:dyDescent="0.2">
      <c r="A191" s="1820"/>
      <c r="B191" s="1996"/>
      <c r="C191" s="1920"/>
      <c r="D191" s="1921"/>
      <c r="E191" s="1921"/>
      <c r="F191" s="1921"/>
      <c r="G191" s="1922"/>
      <c r="H191" s="1923"/>
      <c r="I191" s="1921"/>
      <c r="J191" s="1921"/>
      <c r="K191" s="1921"/>
      <c r="L191" s="1924"/>
      <c r="M191" s="1925"/>
      <c r="N191" s="1921"/>
      <c r="O191" s="1921"/>
      <c r="P191" s="1921"/>
      <c r="Q191" s="1922"/>
      <c r="R191" s="1923"/>
      <c r="S191" s="1921"/>
      <c r="T191" s="1921"/>
      <c r="U191" s="1921"/>
      <c r="V191" s="1921"/>
      <c r="W191" s="1921"/>
      <c r="X191" s="1921"/>
      <c r="Y191" s="1921"/>
      <c r="Z191" s="1921"/>
      <c r="AA191" s="1921"/>
      <c r="AB191" s="2257"/>
      <c r="AC191" s="312"/>
      <c r="AD191" s="312"/>
      <c r="AE191" s="312"/>
      <c r="AF191" s="312"/>
      <c r="AG191" s="312"/>
      <c r="AH191" s="312"/>
      <c r="AI191" s="312"/>
      <c r="AJ191" s="312"/>
      <c r="AK191" s="312"/>
      <c r="AL191" s="312"/>
      <c r="AM191" s="312"/>
      <c r="AN191" s="312"/>
      <c r="AO191" s="312"/>
      <c r="AP191" s="312"/>
      <c r="AQ191" s="312"/>
      <c r="AR191" s="312"/>
      <c r="AS191" s="312"/>
      <c r="AT191" s="312"/>
      <c r="AU191" s="312"/>
      <c r="AV191" s="312"/>
      <c r="AW191" s="312"/>
      <c r="AX191" s="312"/>
      <c r="AY191" s="312"/>
      <c r="AZ191" s="64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2116"/>
      <c r="CD191" s="2116"/>
      <c r="CE191" s="2116"/>
      <c r="CF191" s="2116"/>
      <c r="CG191" s="2116"/>
      <c r="CH191" s="2116"/>
      <c r="CI191" s="2116"/>
      <c r="CJ191" s="2116"/>
      <c r="CK191" s="2116"/>
      <c r="CL191" s="2116"/>
      <c r="CM191" s="2116"/>
      <c r="CN191" s="2116"/>
      <c r="CO191" s="2116"/>
      <c r="CP191" s="2116"/>
      <c r="CQ191" s="2116"/>
      <c r="CR191" s="2116"/>
      <c r="CS191" s="2116"/>
      <c r="CT191" s="2116"/>
      <c r="CU191" s="2116"/>
      <c r="CV191" s="2116"/>
      <c r="CW191" s="2116"/>
      <c r="CX191" s="2116"/>
      <c r="CY191" s="2116"/>
      <c r="CZ191" s="2116"/>
    </row>
    <row r="192" s="135" customFormat="true" ht="15" customHeight="true" x14ac:dyDescent="0.2">
      <c r="A192" s="1820"/>
      <c r="B192" s="1996"/>
      <c r="C192" s="1920"/>
      <c r="D192" s="1921"/>
      <c r="E192" s="1921"/>
      <c r="F192" s="1921"/>
      <c r="G192" s="1922"/>
      <c r="H192" s="1923"/>
      <c r="I192" s="1921"/>
      <c r="J192" s="1921"/>
      <c r="K192" s="1921"/>
      <c r="L192" s="1924"/>
      <c r="M192" s="1925"/>
      <c r="N192" s="1921"/>
      <c r="O192" s="1921"/>
      <c r="P192" s="1921"/>
      <c r="Q192" s="1922"/>
      <c r="R192" s="1923"/>
      <c r="S192" s="1921"/>
      <c r="T192" s="1921"/>
      <c r="U192" s="1921"/>
      <c r="V192" s="1921"/>
      <c r="W192" s="1921"/>
      <c r="X192" s="1921"/>
      <c r="Y192" s="1921"/>
      <c r="Z192" s="1921"/>
      <c r="AA192" s="1921"/>
      <c r="AB192" s="2257"/>
      <c r="AC192" s="312"/>
      <c r="AD192" s="312"/>
      <c r="AE192" s="312"/>
      <c r="AF192" s="312"/>
      <c r="AG192" s="312"/>
      <c r="AH192" s="312"/>
      <c r="AI192" s="312"/>
      <c r="AJ192" s="312"/>
      <c r="AK192" s="312"/>
      <c r="AL192" s="312"/>
      <c r="AM192" s="312"/>
      <c r="AN192" s="312"/>
      <c r="AO192" s="312"/>
      <c r="AP192" s="312"/>
      <c r="AQ192" s="312"/>
      <c r="AR192" s="312"/>
      <c r="AS192" s="312"/>
      <c r="AT192" s="312"/>
      <c r="AU192" s="312"/>
      <c r="AV192" s="312"/>
      <c r="AW192" s="312"/>
      <c r="AX192" s="312"/>
      <c r="AY192" s="312"/>
      <c r="AZ192" s="64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2116"/>
      <c r="CD192" s="2116"/>
      <c r="CE192" s="2116"/>
      <c r="CF192" s="2116"/>
      <c r="CG192" s="2116"/>
      <c r="CH192" s="2116"/>
      <c r="CI192" s="2116"/>
      <c r="CJ192" s="2116"/>
      <c r="CK192" s="2116"/>
      <c r="CL192" s="2116"/>
      <c r="CM192" s="2116"/>
      <c r="CN192" s="2116"/>
      <c r="CO192" s="2116"/>
      <c r="CP192" s="2116"/>
      <c r="CQ192" s="2116"/>
      <c r="CR192" s="2116"/>
      <c r="CS192" s="2116"/>
      <c r="CT192" s="2116"/>
      <c r="CU192" s="2116"/>
      <c r="CV192" s="2116"/>
      <c r="CW192" s="2116"/>
      <c r="CX192" s="2116"/>
      <c r="CY192" s="2116"/>
      <c r="CZ192" s="2116"/>
    </row>
    <row r="193" s="135" customFormat="true" ht="15" customHeight="true" x14ac:dyDescent="0.2">
      <c r="A193" s="1821"/>
      <c r="B193" s="1997"/>
      <c r="C193" s="1926"/>
      <c r="D193" s="1927"/>
      <c r="E193" s="1927"/>
      <c r="F193" s="1927"/>
      <c r="G193" s="1928"/>
      <c r="H193" s="1929"/>
      <c r="I193" s="1927"/>
      <c r="J193" s="1927"/>
      <c r="K193" s="1927"/>
      <c r="L193" s="1930"/>
      <c r="M193" s="1931"/>
      <c r="N193" s="1927"/>
      <c r="O193" s="1927"/>
      <c r="P193" s="1927"/>
      <c r="Q193" s="1928"/>
      <c r="R193" s="1929"/>
      <c r="S193" s="1927"/>
      <c r="T193" s="1927"/>
      <c r="U193" s="1927"/>
      <c r="V193" s="1927"/>
      <c r="W193" s="1927"/>
      <c r="X193" s="1927"/>
      <c r="Y193" s="1927"/>
      <c r="Z193" s="1927"/>
      <c r="AA193" s="1927"/>
      <c r="AB193" s="2258"/>
      <c r="AC193" s="312"/>
      <c r="AD193" s="312"/>
      <c r="AE193" s="312"/>
      <c r="AF193" s="312"/>
      <c r="AG193" s="312"/>
      <c r="AH193" s="312"/>
      <c r="AI193" s="312"/>
      <c r="AJ193" s="312"/>
      <c r="AK193" s="312"/>
      <c r="AL193" s="312"/>
      <c r="AM193" s="312"/>
      <c r="AN193" s="312"/>
      <c r="AO193" s="312"/>
      <c r="AP193" s="312"/>
      <c r="AQ193" s="312"/>
      <c r="AR193" s="312"/>
      <c r="AS193" s="312"/>
      <c r="AT193" s="312"/>
      <c r="AU193" s="312"/>
      <c r="AV193" s="312"/>
      <c r="AW193" s="312"/>
      <c r="AX193" s="312"/>
      <c r="AY193" s="312"/>
      <c r="AZ193" s="64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2116"/>
      <c r="CD193" s="2116"/>
      <c r="CE193" s="2116"/>
      <c r="CF193" s="2116"/>
      <c r="CG193" s="2116"/>
      <c r="CH193" s="2116"/>
      <c r="CI193" s="2116"/>
      <c r="CJ193" s="2116"/>
      <c r="CK193" s="2116"/>
      <c r="CL193" s="2116"/>
      <c r="CM193" s="2116"/>
      <c r="CN193" s="2116"/>
      <c r="CO193" s="2116"/>
      <c r="CP193" s="2116"/>
      <c r="CQ193" s="2116"/>
      <c r="CR193" s="2116"/>
      <c r="CS193" s="2116"/>
      <c r="CT193" s="2116"/>
      <c r="CU193" s="2116"/>
      <c r="CV193" s="2116"/>
      <c r="CW193" s="2116"/>
      <c r="CX193" s="2116"/>
      <c r="CY193" s="2116"/>
      <c r="CZ193" s="2116"/>
    </row>
    <row r="194" s="399" customFormat="true" ht="15" customHeight="true" x14ac:dyDescent="0.2">
      <c r="A194" s="719"/>
      <c r="B194" s="842"/>
      <c r="C194" s="926"/>
      <c r="D194" s="888"/>
      <c r="E194" s="888"/>
      <c r="F194" s="888"/>
      <c r="G194" s="889"/>
      <c r="H194" s="927"/>
      <c r="I194" s="888"/>
      <c r="J194" s="888"/>
      <c r="K194" s="888"/>
      <c r="L194" s="928"/>
      <c r="M194" s="926"/>
      <c r="N194" s="888"/>
      <c r="O194" s="888"/>
      <c r="P194" s="888"/>
      <c r="Q194" s="889"/>
      <c r="R194" s="927"/>
      <c r="S194" s="888"/>
      <c r="T194" s="888"/>
      <c r="U194" s="888"/>
      <c r="V194" s="888"/>
      <c r="W194" s="888"/>
      <c r="X194" s="888"/>
      <c r="Y194" s="888"/>
      <c r="Z194" s="888"/>
      <c r="AA194" s="888"/>
      <c r="AB194" s="928"/>
      <c r="AC194" s="615"/>
      <c r="AD194" s="615"/>
      <c r="AE194" s="615"/>
      <c r="AF194" s="615"/>
      <c r="AG194" s="615"/>
      <c r="AH194" s="615"/>
      <c r="AI194" s="615"/>
      <c r="AJ194" s="615"/>
      <c r="AK194" s="615"/>
      <c r="AL194" s="615"/>
      <c r="AM194" s="615"/>
      <c r="AN194" s="615"/>
      <c r="AO194" s="615"/>
      <c r="AP194" s="615"/>
      <c r="AQ194" s="615"/>
      <c r="AR194" s="615"/>
      <c r="AS194" s="615"/>
      <c r="AT194" s="615"/>
      <c r="AU194" s="615"/>
      <c r="AV194" s="615"/>
      <c r="AW194" s="615"/>
      <c r="AX194" s="615"/>
      <c r="AY194" s="615"/>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2116"/>
      <c r="CD194" s="2116"/>
      <c r="CE194" s="2116"/>
      <c r="CF194" s="2116"/>
      <c r="CG194" s="2116"/>
      <c r="CH194" s="2116"/>
      <c r="CI194" s="2116"/>
      <c r="CJ194" s="2116"/>
      <c r="CK194" s="2116"/>
      <c r="CL194" s="2116"/>
      <c r="CM194" s="2116"/>
      <c r="CN194" s="2116"/>
      <c r="CO194" s="2116"/>
      <c r="CP194" s="2116"/>
      <c r="CQ194" s="2116"/>
      <c r="CR194" s="2116"/>
      <c r="CS194" s="2116"/>
      <c r="CT194" s="2116"/>
      <c r="CU194" s="2116"/>
      <c r="CV194" s="2116"/>
      <c r="CW194" s="2116"/>
      <c r="CX194" s="2116"/>
      <c r="CY194" s="2116"/>
      <c r="CZ194" s="2116"/>
    </row>
    <row r="195" s="131" customFormat="true" ht="15" customHeight="true" x14ac:dyDescent="0.2">
      <c r="A195" s="719"/>
      <c r="B195" s="842"/>
      <c r="C195" s="926"/>
      <c r="D195" s="888"/>
      <c r="E195" s="888"/>
      <c r="F195" s="888"/>
      <c r="G195" s="889"/>
      <c r="H195" s="927"/>
      <c r="I195" s="888"/>
      <c r="J195" s="888"/>
      <c r="K195" s="888"/>
      <c r="L195" s="928"/>
      <c r="M195" s="926"/>
      <c r="N195" s="888"/>
      <c r="O195" s="888"/>
      <c r="P195" s="888"/>
      <c r="Q195" s="889"/>
      <c r="R195" s="927"/>
      <c r="S195" s="888"/>
      <c r="T195" s="888"/>
      <c r="U195" s="888"/>
      <c r="V195" s="888"/>
      <c r="W195" s="888"/>
      <c r="X195" s="888"/>
      <c r="Y195" s="888"/>
      <c r="Z195" s="888"/>
      <c r="AA195" s="888"/>
      <c r="AB195" s="928"/>
      <c r="AC195" s="615"/>
      <c r="AD195" s="615"/>
      <c r="AE195" s="615"/>
      <c r="AF195" s="615"/>
      <c r="AG195" s="615"/>
      <c r="AH195" s="615"/>
      <c r="AI195" s="615"/>
      <c r="AJ195" s="615"/>
      <c r="AK195" s="615"/>
      <c r="AL195" s="615"/>
      <c r="AM195" s="615"/>
      <c r="AN195" s="615"/>
      <c r="AO195" s="615"/>
      <c r="AP195" s="615"/>
      <c r="AQ195" s="615"/>
      <c r="AR195" s="615"/>
      <c r="AS195" s="615"/>
      <c r="AT195" s="615"/>
      <c r="AU195" s="615"/>
      <c r="AV195" s="615"/>
      <c r="AW195" s="615"/>
      <c r="AX195" s="615"/>
      <c r="AY195" s="615"/>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2116"/>
      <c r="CD195" s="2116"/>
      <c r="CE195" s="2116"/>
      <c r="CF195" s="2116"/>
      <c r="CG195" s="2116"/>
      <c r="CH195" s="2116"/>
      <c r="CI195" s="2116"/>
      <c r="CJ195" s="2116"/>
      <c r="CK195" s="2116"/>
      <c r="CL195" s="2116"/>
      <c r="CM195" s="2116"/>
      <c r="CN195" s="2116"/>
      <c r="CO195" s="2116"/>
      <c r="CP195" s="2116"/>
      <c r="CQ195" s="2116"/>
      <c r="CR195" s="2116"/>
      <c r="CS195" s="2116"/>
      <c r="CT195" s="2116"/>
      <c r="CU195" s="2116"/>
      <c r="CV195" s="2116"/>
      <c r="CW195" s="2116"/>
      <c r="CX195" s="2116"/>
      <c r="CY195" s="2116"/>
      <c r="CZ195" s="2116"/>
    </row>
    <row r="196" s="131" customFormat="true" ht="15" customHeight="true" x14ac:dyDescent="0.2">
      <c r="A196" s="719"/>
      <c r="B196" s="842"/>
      <c r="C196" s="926"/>
      <c r="D196" s="888"/>
      <c r="E196" s="888"/>
      <c r="F196" s="888"/>
      <c r="G196" s="889"/>
      <c r="H196" s="927"/>
      <c r="I196" s="888"/>
      <c r="J196" s="888"/>
      <c r="K196" s="888"/>
      <c r="L196" s="928"/>
      <c r="M196" s="926"/>
      <c r="N196" s="888"/>
      <c r="O196" s="888"/>
      <c r="P196" s="888"/>
      <c r="Q196" s="889"/>
      <c r="R196" s="927"/>
      <c r="S196" s="888"/>
      <c r="T196" s="888"/>
      <c r="U196" s="888"/>
      <c r="V196" s="888"/>
      <c r="W196" s="888"/>
      <c r="X196" s="888"/>
      <c r="Y196" s="888"/>
      <c r="Z196" s="888"/>
      <c r="AA196" s="888"/>
      <c r="AB196" s="928"/>
      <c r="AC196" s="615"/>
      <c r="AD196" s="615"/>
      <c r="AE196" s="615"/>
      <c r="AF196" s="615"/>
      <c r="AG196" s="615"/>
      <c r="AH196" s="615"/>
      <c r="AI196" s="615"/>
      <c r="AJ196" s="615"/>
      <c r="AK196" s="615"/>
      <c r="AL196" s="615"/>
      <c r="AM196" s="615"/>
      <c r="AN196" s="615"/>
      <c r="AO196" s="615"/>
      <c r="AP196" s="615"/>
      <c r="AQ196" s="615"/>
      <c r="AR196" s="615"/>
      <c r="AS196" s="615"/>
      <c r="AT196" s="615"/>
      <c r="AU196" s="615"/>
      <c r="AV196" s="615"/>
      <c r="AW196" s="615"/>
      <c r="AX196" s="615"/>
      <c r="AY196" s="615"/>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2116"/>
      <c r="CD196" s="2116"/>
      <c r="CE196" s="2116"/>
      <c r="CF196" s="2116"/>
      <c r="CG196" s="2116"/>
      <c r="CH196" s="2116"/>
      <c r="CI196" s="2116"/>
      <c r="CJ196" s="2116"/>
      <c r="CK196" s="2116"/>
      <c r="CL196" s="2116"/>
      <c r="CM196" s="2116"/>
      <c r="CN196" s="2116"/>
      <c r="CO196" s="2116"/>
      <c r="CP196" s="2116"/>
      <c r="CQ196" s="2116"/>
      <c r="CR196" s="2116"/>
      <c r="CS196" s="2116"/>
      <c r="CT196" s="2116"/>
      <c r="CU196" s="2116"/>
      <c r="CV196" s="2116"/>
      <c r="CW196" s="2116"/>
      <c r="CX196" s="2116"/>
      <c r="CY196" s="2116"/>
      <c r="CZ196" s="2116"/>
    </row>
    <row r="197" s="131" customFormat="true" ht="15" customHeight="true" x14ac:dyDescent="0.2">
      <c r="A197" s="719"/>
      <c r="B197" s="842"/>
      <c r="C197" s="926"/>
      <c r="D197" s="888"/>
      <c r="E197" s="888"/>
      <c r="F197" s="888"/>
      <c r="G197" s="889"/>
      <c r="H197" s="927"/>
      <c r="I197" s="888"/>
      <c r="J197" s="888"/>
      <c r="K197" s="888"/>
      <c r="L197" s="928"/>
      <c r="M197" s="926"/>
      <c r="N197" s="888"/>
      <c r="O197" s="888"/>
      <c r="P197" s="888"/>
      <c r="Q197" s="889"/>
      <c r="R197" s="927"/>
      <c r="S197" s="888"/>
      <c r="T197" s="888"/>
      <c r="U197" s="888"/>
      <c r="V197" s="888"/>
      <c r="W197" s="888"/>
      <c r="X197" s="888"/>
      <c r="Y197" s="888"/>
      <c r="Z197" s="888"/>
      <c r="AA197" s="888"/>
      <c r="AB197" s="928"/>
      <c r="AC197" s="615"/>
      <c r="AD197" s="615"/>
      <c r="AE197" s="615"/>
      <c r="AF197" s="615"/>
      <c r="AG197" s="615"/>
      <c r="AH197" s="615"/>
      <c r="AI197" s="615"/>
      <c r="AJ197" s="615"/>
      <c r="AK197" s="615"/>
      <c r="AL197" s="615"/>
      <c r="AM197" s="615"/>
      <c r="AN197" s="615"/>
      <c r="AO197" s="615"/>
      <c r="AP197" s="615"/>
      <c r="AQ197" s="615"/>
      <c r="AR197" s="615"/>
      <c r="AS197" s="615"/>
      <c r="AT197" s="615"/>
      <c r="AU197" s="615"/>
      <c r="AV197" s="615"/>
      <c r="AW197" s="615"/>
      <c r="AX197" s="615"/>
      <c r="AY197" s="615"/>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2116"/>
      <c r="CD197" s="2116"/>
      <c r="CE197" s="2116"/>
      <c r="CF197" s="2116"/>
      <c r="CG197" s="2116"/>
      <c r="CH197" s="2116"/>
      <c r="CI197" s="2116"/>
      <c r="CJ197" s="2116"/>
      <c r="CK197" s="2116"/>
      <c r="CL197" s="2116"/>
      <c r="CM197" s="2116"/>
      <c r="CN197" s="2116"/>
      <c r="CO197" s="2116"/>
      <c r="CP197" s="2116"/>
      <c r="CQ197" s="2116"/>
      <c r="CR197" s="2116"/>
      <c r="CS197" s="2116"/>
      <c r="CT197" s="2116"/>
      <c r="CU197" s="2116"/>
      <c r="CV197" s="2116"/>
      <c r="CW197" s="2116"/>
      <c r="CX197" s="2116"/>
      <c r="CY197" s="2116"/>
      <c r="CZ197" s="2116"/>
    </row>
    <row r="198" s="131" customFormat="true" ht="15" customHeight="true" x14ac:dyDescent="0.2">
      <c r="A198" s="719"/>
      <c r="B198" s="842"/>
      <c r="C198" s="926"/>
      <c r="D198" s="888"/>
      <c r="E198" s="888"/>
      <c r="F198" s="888"/>
      <c r="G198" s="889"/>
      <c r="H198" s="927"/>
      <c r="I198" s="888"/>
      <c r="J198" s="888"/>
      <c r="K198" s="888"/>
      <c r="L198" s="928"/>
      <c r="M198" s="926"/>
      <c r="N198" s="888"/>
      <c r="O198" s="888"/>
      <c r="P198" s="888"/>
      <c r="Q198" s="889"/>
      <c r="R198" s="927"/>
      <c r="S198" s="888"/>
      <c r="T198" s="888"/>
      <c r="U198" s="888"/>
      <c r="V198" s="888"/>
      <c r="W198" s="888"/>
      <c r="X198" s="888"/>
      <c r="Y198" s="888"/>
      <c r="Z198" s="888"/>
      <c r="AA198" s="888"/>
      <c r="AB198" s="928"/>
      <c r="AC198" s="615"/>
      <c r="AD198" s="615"/>
      <c r="AE198" s="615"/>
      <c r="AF198" s="615"/>
      <c r="AG198" s="615"/>
      <c r="AH198" s="615"/>
      <c r="AI198" s="615"/>
      <c r="AJ198" s="615"/>
      <c r="AK198" s="615"/>
      <c r="AL198" s="615"/>
      <c r="AM198" s="615"/>
      <c r="AN198" s="615"/>
      <c r="AO198" s="615"/>
      <c r="AP198" s="615"/>
      <c r="AQ198" s="615"/>
      <c r="AR198" s="615"/>
      <c r="AS198" s="615"/>
      <c r="AT198" s="615"/>
      <c r="AU198" s="615"/>
      <c r="AV198" s="615"/>
      <c r="AW198" s="615"/>
      <c r="AX198" s="615"/>
      <c r="AY198" s="615"/>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2116"/>
      <c r="CD198" s="2116"/>
      <c r="CE198" s="2116"/>
      <c r="CF198" s="2116"/>
      <c r="CG198" s="2116"/>
      <c r="CH198" s="2116"/>
      <c r="CI198" s="2116"/>
      <c r="CJ198" s="2116"/>
      <c r="CK198" s="2116"/>
      <c r="CL198" s="2116"/>
      <c r="CM198" s="2116"/>
      <c r="CN198" s="2116"/>
      <c r="CO198" s="2116"/>
      <c r="CP198" s="2116"/>
      <c r="CQ198" s="2116"/>
      <c r="CR198" s="2116"/>
      <c r="CS198" s="2116"/>
      <c r="CT198" s="2116"/>
      <c r="CU198" s="2116"/>
      <c r="CV198" s="2116"/>
      <c r="CW198" s="2116"/>
      <c r="CX198" s="2116"/>
      <c r="CY198" s="2116"/>
      <c r="CZ198" s="2116"/>
    </row>
    <row r="199" s="131" customFormat="true" ht="15" customHeight="true" x14ac:dyDescent="0.2">
      <c r="A199" s="719"/>
      <c r="B199" s="842"/>
      <c r="C199" s="926"/>
      <c r="D199" s="888"/>
      <c r="E199" s="888"/>
      <c r="F199" s="888"/>
      <c r="G199" s="889"/>
      <c r="H199" s="927"/>
      <c r="I199" s="888"/>
      <c r="J199" s="888"/>
      <c r="K199" s="888"/>
      <c r="L199" s="928"/>
      <c r="M199" s="926"/>
      <c r="N199" s="888"/>
      <c r="O199" s="888"/>
      <c r="P199" s="888"/>
      <c r="Q199" s="889"/>
      <c r="R199" s="927"/>
      <c r="S199" s="888"/>
      <c r="T199" s="888"/>
      <c r="U199" s="888"/>
      <c r="V199" s="888"/>
      <c r="W199" s="888"/>
      <c r="X199" s="888"/>
      <c r="Y199" s="888"/>
      <c r="Z199" s="888"/>
      <c r="AA199" s="888"/>
      <c r="AB199" s="928"/>
      <c r="AC199" s="615"/>
      <c r="AD199" s="615"/>
      <c r="AE199" s="615"/>
      <c r="AF199" s="615"/>
      <c r="AG199" s="615"/>
      <c r="AH199" s="615"/>
      <c r="AI199" s="615"/>
      <c r="AJ199" s="615"/>
      <c r="AK199" s="615"/>
      <c r="AL199" s="615"/>
      <c r="AM199" s="615"/>
      <c r="AN199" s="615"/>
      <c r="AO199" s="615"/>
      <c r="AP199" s="615"/>
      <c r="AQ199" s="615"/>
      <c r="AR199" s="615"/>
      <c r="AS199" s="615"/>
      <c r="AT199" s="615"/>
      <c r="AU199" s="615"/>
      <c r="AV199" s="615"/>
      <c r="AW199" s="615"/>
      <c r="AX199" s="615"/>
      <c r="AY199" s="615"/>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2116"/>
      <c r="CD199" s="2116"/>
      <c r="CE199" s="2116"/>
      <c r="CF199" s="2116"/>
      <c r="CG199" s="2116"/>
      <c r="CH199" s="2116"/>
      <c r="CI199" s="2116"/>
      <c r="CJ199" s="2116"/>
      <c r="CK199" s="2116"/>
      <c r="CL199" s="2116"/>
      <c r="CM199" s="2116"/>
      <c r="CN199" s="2116"/>
      <c r="CO199" s="2116"/>
      <c r="CP199" s="2116"/>
      <c r="CQ199" s="2116"/>
      <c r="CR199" s="2116"/>
      <c r="CS199" s="2116"/>
      <c r="CT199" s="2116"/>
      <c r="CU199" s="2116"/>
      <c r="CV199" s="2116"/>
      <c r="CW199" s="2116"/>
      <c r="CX199" s="2116"/>
      <c r="CY199" s="2116"/>
      <c r="CZ199" s="2116"/>
    </row>
    <row r="200" s="131" customFormat="true" ht="15" customHeight="true" x14ac:dyDescent="0.2">
      <c r="A200" s="719"/>
      <c r="B200" s="842"/>
      <c r="C200" s="926"/>
      <c r="D200" s="888"/>
      <c r="E200" s="888"/>
      <c r="F200" s="888"/>
      <c r="G200" s="889"/>
      <c r="H200" s="927"/>
      <c r="I200" s="888"/>
      <c r="J200" s="888"/>
      <c r="K200" s="888"/>
      <c r="L200" s="928"/>
      <c r="M200" s="926"/>
      <c r="N200" s="888"/>
      <c r="O200" s="888"/>
      <c r="P200" s="888"/>
      <c r="Q200" s="889"/>
      <c r="R200" s="927"/>
      <c r="S200" s="888"/>
      <c r="T200" s="888"/>
      <c r="U200" s="888"/>
      <c r="V200" s="888"/>
      <c r="W200" s="888"/>
      <c r="X200" s="888"/>
      <c r="Y200" s="888"/>
      <c r="Z200" s="888"/>
      <c r="AA200" s="888"/>
      <c r="AB200" s="928"/>
      <c r="AC200" s="615"/>
      <c r="AD200" s="615"/>
      <c r="AE200" s="615"/>
      <c r="AF200" s="615"/>
      <c r="AG200" s="615"/>
      <c r="AH200" s="615"/>
      <c r="AI200" s="615"/>
      <c r="AJ200" s="615"/>
      <c r="AK200" s="615"/>
      <c r="AL200" s="615"/>
      <c r="AM200" s="615"/>
      <c r="AN200" s="615"/>
      <c r="AO200" s="615"/>
      <c r="AP200" s="615"/>
      <c r="AQ200" s="615"/>
      <c r="AR200" s="615"/>
      <c r="AS200" s="615"/>
      <c r="AT200" s="615"/>
      <c r="AU200" s="615"/>
      <c r="AV200" s="615"/>
      <c r="AW200" s="615"/>
      <c r="AX200" s="615"/>
      <c r="AY200" s="615"/>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2116"/>
      <c r="CD200" s="2116"/>
      <c r="CE200" s="2116"/>
      <c r="CF200" s="2116"/>
      <c r="CG200" s="2116"/>
      <c r="CH200" s="2116"/>
      <c r="CI200" s="2116"/>
      <c r="CJ200" s="2116"/>
      <c r="CK200" s="2116"/>
      <c r="CL200" s="2116"/>
      <c r="CM200" s="2116"/>
      <c r="CN200" s="2116"/>
      <c r="CO200" s="2116"/>
      <c r="CP200" s="2116"/>
      <c r="CQ200" s="2116"/>
      <c r="CR200" s="2116"/>
      <c r="CS200" s="2116"/>
      <c r="CT200" s="2116"/>
      <c r="CU200" s="2116"/>
      <c r="CV200" s="2116"/>
      <c r="CW200" s="2116"/>
      <c r="CX200" s="2116"/>
      <c r="CY200" s="2116"/>
      <c r="CZ200" s="2116"/>
    </row>
    <row r="201" s="131" customFormat="true" ht="15" customHeight="true" x14ac:dyDescent="0.2">
      <c r="A201" s="719"/>
      <c r="B201" s="842"/>
      <c r="C201" s="926"/>
      <c r="D201" s="888"/>
      <c r="E201" s="888"/>
      <c r="F201" s="888"/>
      <c r="G201" s="889"/>
      <c r="H201" s="927"/>
      <c r="I201" s="888"/>
      <c r="J201" s="888"/>
      <c r="K201" s="888"/>
      <c r="L201" s="928"/>
      <c r="M201" s="926"/>
      <c r="N201" s="888"/>
      <c r="O201" s="888"/>
      <c r="P201" s="888"/>
      <c r="Q201" s="889"/>
      <c r="R201" s="927"/>
      <c r="S201" s="888"/>
      <c r="T201" s="888"/>
      <c r="U201" s="888"/>
      <c r="V201" s="888"/>
      <c r="W201" s="888"/>
      <c r="X201" s="888"/>
      <c r="Y201" s="888"/>
      <c r="Z201" s="888"/>
      <c r="AA201" s="888"/>
      <c r="AB201" s="928"/>
      <c r="AC201" s="615"/>
      <c r="AD201" s="615"/>
      <c r="AE201" s="615"/>
      <c r="AF201" s="615"/>
      <c r="AG201" s="615"/>
      <c r="AH201" s="615"/>
      <c r="AI201" s="615"/>
      <c r="AJ201" s="615"/>
      <c r="AK201" s="615"/>
      <c r="AL201" s="615"/>
      <c r="AM201" s="615"/>
      <c r="AN201" s="615"/>
      <c r="AO201" s="615"/>
      <c r="AP201" s="615"/>
      <c r="AQ201" s="615"/>
      <c r="AR201" s="615"/>
      <c r="AS201" s="615"/>
      <c r="AT201" s="615"/>
      <c r="AU201" s="615"/>
      <c r="AV201" s="615"/>
      <c r="AW201" s="615"/>
      <c r="AX201" s="615"/>
      <c r="AY201" s="615"/>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2116"/>
      <c r="CD201" s="2116"/>
      <c r="CE201" s="2116"/>
      <c r="CF201" s="2116"/>
      <c r="CG201" s="2116"/>
      <c r="CH201" s="2116"/>
      <c r="CI201" s="2116"/>
      <c r="CJ201" s="2116"/>
      <c r="CK201" s="2116"/>
      <c r="CL201" s="2116"/>
      <c r="CM201" s="2116"/>
      <c r="CN201" s="2116"/>
      <c r="CO201" s="2116"/>
      <c r="CP201" s="2116"/>
      <c r="CQ201" s="2116"/>
      <c r="CR201" s="2116"/>
      <c r="CS201" s="2116"/>
      <c r="CT201" s="2116"/>
      <c r="CU201" s="2116"/>
      <c r="CV201" s="2116"/>
      <c r="CW201" s="2116"/>
      <c r="CX201" s="2116"/>
      <c r="CY201" s="2116"/>
      <c r="CZ201" s="2116"/>
    </row>
    <row r="202" s="131" customFormat="true" ht="15" customHeight="true" x14ac:dyDescent="0.2">
      <c r="A202" s="719"/>
      <c r="B202" s="842"/>
      <c r="C202" s="926"/>
      <c r="D202" s="888"/>
      <c r="E202" s="888"/>
      <c r="F202" s="888"/>
      <c r="G202" s="889"/>
      <c r="H202" s="927"/>
      <c r="I202" s="888"/>
      <c r="J202" s="888"/>
      <c r="K202" s="888"/>
      <c r="L202" s="928"/>
      <c r="M202" s="926"/>
      <c r="N202" s="888"/>
      <c r="O202" s="888"/>
      <c r="P202" s="888"/>
      <c r="Q202" s="889"/>
      <c r="R202" s="927"/>
      <c r="S202" s="888"/>
      <c r="T202" s="888"/>
      <c r="U202" s="888"/>
      <c r="V202" s="888"/>
      <c r="W202" s="888"/>
      <c r="X202" s="888"/>
      <c r="Y202" s="888"/>
      <c r="Z202" s="888"/>
      <c r="AA202" s="888"/>
      <c r="AB202" s="928"/>
      <c r="AC202" s="615"/>
      <c r="AD202" s="615"/>
      <c r="AE202" s="615"/>
      <c r="AF202" s="615"/>
      <c r="AG202" s="615"/>
      <c r="AH202" s="615"/>
      <c r="AI202" s="615"/>
      <c r="AJ202" s="615"/>
      <c r="AK202" s="615"/>
      <c r="AL202" s="615"/>
      <c r="AM202" s="615"/>
      <c r="AN202" s="615"/>
      <c r="AO202" s="615"/>
      <c r="AP202" s="615"/>
      <c r="AQ202" s="615"/>
      <c r="AR202" s="615"/>
      <c r="AS202" s="615"/>
      <c r="AT202" s="615"/>
      <c r="AU202" s="615"/>
      <c r="AV202" s="615"/>
      <c r="AW202" s="615"/>
      <c r="AX202" s="615"/>
      <c r="AY202" s="615"/>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2116"/>
      <c r="CD202" s="2116"/>
      <c r="CE202" s="2116"/>
      <c r="CF202" s="2116"/>
      <c r="CG202" s="2116"/>
      <c r="CH202" s="2116"/>
      <c r="CI202" s="2116"/>
      <c r="CJ202" s="2116"/>
      <c r="CK202" s="2116"/>
      <c r="CL202" s="2116"/>
      <c r="CM202" s="2116"/>
      <c r="CN202" s="2116"/>
      <c r="CO202" s="2116"/>
      <c r="CP202" s="2116"/>
      <c r="CQ202" s="2116"/>
      <c r="CR202" s="2116"/>
      <c r="CS202" s="2116"/>
      <c r="CT202" s="2116"/>
      <c r="CU202" s="2116"/>
      <c r="CV202" s="2116"/>
      <c r="CW202" s="2116"/>
      <c r="CX202" s="2116"/>
      <c r="CY202" s="2116"/>
      <c r="CZ202" s="2116"/>
    </row>
    <row r="203" s="647" customFormat="true" ht="15" customHeight="true" x14ac:dyDescent="0.2">
      <c r="A203" s="1820"/>
      <c r="B203" s="1996"/>
      <c r="C203" s="1906"/>
      <c r="D203" s="1907"/>
      <c r="E203" s="1907"/>
      <c r="F203" s="1907"/>
      <c r="G203" s="1908"/>
      <c r="H203" s="1909"/>
      <c r="I203" s="1907"/>
      <c r="J203" s="1907"/>
      <c r="K203" s="1907"/>
      <c r="L203" s="1910"/>
      <c r="M203" s="1911"/>
      <c r="N203" s="1907"/>
      <c r="O203" s="1907"/>
      <c r="P203" s="1907"/>
      <c r="Q203" s="1908"/>
      <c r="R203" s="1909"/>
      <c r="S203" s="1907"/>
      <c r="T203" s="1907"/>
      <c r="U203" s="1907"/>
      <c r="V203" s="1907"/>
      <c r="W203" s="1907"/>
      <c r="X203" s="1907"/>
      <c r="Y203" s="1907"/>
      <c r="Z203" s="1907"/>
      <c r="AA203" s="1907"/>
      <c r="AB203" s="2253"/>
      <c r="AC203" s="312"/>
      <c r="AD203" s="312"/>
      <c r="AE203" s="312"/>
      <c r="AF203" s="312"/>
      <c r="AG203" s="312"/>
      <c r="AH203" s="312"/>
      <c r="AI203" s="312"/>
      <c r="AJ203" s="312"/>
      <c r="AK203" s="312"/>
      <c r="AL203" s="312"/>
      <c r="AM203" s="312"/>
      <c r="AN203" s="312"/>
      <c r="AO203" s="312"/>
      <c r="AP203" s="312"/>
      <c r="AQ203" s="312"/>
      <c r="AR203" s="312"/>
      <c r="AS203" s="312"/>
      <c r="AT203" s="312"/>
      <c r="AU203" s="312"/>
      <c r="AV203" s="312"/>
      <c r="AW203" s="312"/>
      <c r="AX203" s="312"/>
      <c r="AY203" s="312"/>
      <c r="AZ203" s="64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2116"/>
      <c r="CD203" s="2116"/>
      <c r="CE203" s="2116"/>
      <c r="CF203" s="2116"/>
      <c r="CG203" s="2116"/>
      <c r="CH203" s="2116"/>
      <c r="CI203" s="2116"/>
      <c r="CJ203" s="2116"/>
      <c r="CK203" s="2116"/>
      <c r="CL203" s="2116"/>
      <c r="CM203" s="2116"/>
      <c r="CN203" s="2116"/>
      <c r="CO203" s="2116"/>
      <c r="CP203" s="2116"/>
      <c r="CQ203" s="2116"/>
      <c r="CR203" s="2116"/>
      <c r="CS203" s="2116"/>
      <c r="CT203" s="2116"/>
      <c r="CU203" s="2116"/>
      <c r="CV203" s="2116"/>
      <c r="CW203" s="2116"/>
      <c r="CX203" s="2116"/>
      <c r="CY203" s="2116"/>
      <c r="CZ203" s="2116"/>
    </row>
    <row r="204" s="647" customFormat="true" ht="15" customHeight="true" x14ac:dyDescent="0.2">
      <c r="A204" s="1820"/>
      <c r="B204" s="1996"/>
      <c r="C204" s="1906"/>
      <c r="D204" s="1907"/>
      <c r="E204" s="1907"/>
      <c r="F204" s="1907"/>
      <c r="G204" s="1908"/>
      <c r="H204" s="1909"/>
      <c r="I204" s="1907"/>
      <c r="J204" s="1907"/>
      <c r="K204" s="1907"/>
      <c r="L204" s="1910"/>
      <c r="M204" s="1911"/>
      <c r="N204" s="1907"/>
      <c r="O204" s="1907"/>
      <c r="P204" s="1907"/>
      <c r="Q204" s="1908"/>
      <c r="R204" s="1909"/>
      <c r="S204" s="1907"/>
      <c r="T204" s="1907"/>
      <c r="U204" s="1907"/>
      <c r="V204" s="1907"/>
      <c r="W204" s="1907"/>
      <c r="X204" s="1907"/>
      <c r="Y204" s="1907"/>
      <c r="Z204" s="1907"/>
      <c r="AA204" s="1907"/>
      <c r="AB204" s="2253"/>
      <c r="AC204" s="312"/>
      <c r="AD204" s="312"/>
      <c r="AE204" s="312"/>
      <c r="AF204" s="312"/>
      <c r="AG204" s="312"/>
      <c r="AH204" s="312"/>
      <c r="AI204" s="312"/>
      <c r="AJ204" s="312"/>
      <c r="AK204" s="312"/>
      <c r="AL204" s="312"/>
      <c r="AM204" s="312"/>
      <c r="AN204" s="312"/>
      <c r="AO204" s="312"/>
      <c r="AP204" s="312"/>
      <c r="AQ204" s="312"/>
      <c r="AR204" s="312"/>
      <c r="AS204" s="312"/>
      <c r="AT204" s="312"/>
      <c r="AU204" s="312"/>
      <c r="AV204" s="312"/>
      <c r="AW204" s="312"/>
      <c r="AX204" s="312"/>
      <c r="AY204" s="312"/>
      <c r="AZ204" s="64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2116"/>
      <c r="CD204" s="2116"/>
      <c r="CE204" s="2116"/>
      <c r="CF204" s="2116"/>
      <c r="CG204" s="2116"/>
      <c r="CH204" s="2116"/>
      <c r="CI204" s="2116"/>
      <c r="CJ204" s="2116"/>
      <c r="CK204" s="2116"/>
      <c r="CL204" s="2116"/>
      <c r="CM204" s="2116"/>
      <c r="CN204" s="2116"/>
      <c r="CO204" s="2116"/>
      <c r="CP204" s="2116"/>
      <c r="CQ204" s="2116"/>
      <c r="CR204" s="2116"/>
      <c r="CS204" s="2116"/>
      <c r="CT204" s="2116"/>
      <c r="CU204" s="2116"/>
      <c r="CV204" s="2116"/>
      <c r="CW204" s="2116"/>
      <c r="CX204" s="2116"/>
      <c r="CY204" s="2116"/>
      <c r="CZ204" s="2116"/>
    </row>
    <row r="205" s="647" customFormat="true" ht="15" customHeight="true" x14ac:dyDescent="0.2">
      <c r="A205" s="1827"/>
      <c r="B205" s="1998"/>
      <c r="C205" s="1932"/>
      <c r="D205" s="1933"/>
      <c r="E205" s="1933"/>
      <c r="F205" s="1933"/>
      <c r="G205" s="1934"/>
      <c r="H205" s="1935"/>
      <c r="I205" s="1933"/>
      <c r="J205" s="1933"/>
      <c r="K205" s="1933"/>
      <c r="L205" s="1936"/>
      <c r="M205" s="1937"/>
      <c r="N205" s="1933"/>
      <c r="O205" s="1933"/>
      <c r="P205" s="1933"/>
      <c r="Q205" s="1934"/>
      <c r="R205" s="1935"/>
      <c r="S205" s="1933"/>
      <c r="T205" s="1933"/>
      <c r="U205" s="1933"/>
      <c r="V205" s="1933"/>
      <c r="W205" s="1933"/>
      <c r="X205" s="1933"/>
      <c r="Y205" s="1933"/>
      <c r="Z205" s="1933"/>
      <c r="AA205" s="1933"/>
      <c r="AB205" s="2259"/>
      <c r="AC205" s="312"/>
      <c r="AD205" s="312"/>
      <c r="AE205" s="312"/>
      <c r="AF205" s="312"/>
      <c r="AG205" s="312"/>
      <c r="AH205" s="312"/>
      <c r="AI205" s="312"/>
      <c r="AJ205" s="312"/>
      <c r="AK205" s="312"/>
      <c r="AL205" s="312"/>
      <c r="AM205" s="312"/>
      <c r="AN205" s="312"/>
      <c r="AO205" s="312"/>
      <c r="AP205" s="312"/>
      <c r="AQ205" s="312"/>
      <c r="AR205" s="312"/>
      <c r="AS205" s="312"/>
      <c r="AT205" s="312"/>
      <c r="AU205" s="312"/>
      <c r="AV205" s="312"/>
      <c r="AW205" s="312"/>
      <c r="AX205" s="312"/>
      <c r="AY205" s="312"/>
      <c r="AZ205" s="64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2116"/>
      <c r="CD205" s="2116"/>
      <c r="CE205" s="2116"/>
      <c r="CF205" s="2116"/>
      <c r="CG205" s="2116"/>
      <c r="CH205" s="2116"/>
      <c r="CI205" s="2116"/>
      <c r="CJ205" s="2116"/>
      <c r="CK205" s="2116"/>
      <c r="CL205" s="2116"/>
      <c r="CM205" s="2116"/>
      <c r="CN205" s="2116"/>
      <c r="CO205" s="2116"/>
      <c r="CP205" s="2116"/>
      <c r="CQ205" s="2116"/>
      <c r="CR205" s="2116"/>
      <c r="CS205" s="2116"/>
      <c r="CT205" s="2116"/>
      <c r="CU205" s="2116"/>
      <c r="CV205" s="2116"/>
      <c r="CW205" s="2116"/>
      <c r="CX205" s="2116"/>
      <c r="CY205" s="2116"/>
      <c r="CZ205" s="2116"/>
    </row>
    <row r="206" s="643" customFormat="true" ht="250.15" customHeight="true" x14ac:dyDescent="0.2">
      <c r="B206" s="647"/>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02" t="str">
        <f>A1026</f>
        <v>Haiti</v>
      </c>
      <c r="B208" s="2403"/>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2017</v>
      </c>
      <c r="B209" s="139"/>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DHS17</v>
      </c>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51"/>
      <c r="B216" s="649"/>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51"/>
      <c r="B217" s="650"/>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51"/>
      <c r="B218" s="649"/>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52"/>
      <c r="B219" s="653"/>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135" customFormat="true" ht="15" customHeight="true" x14ac:dyDescent="0.2">
      <c r="A220" s="114" t="s">
        <v>86</v>
      </c>
      <c r="B220" s="206"/>
      <c r="C220" s="2404" t="s">
        <v>114</v>
      </c>
      <c r="D220" s="2405"/>
      <c r="E220" s="2405"/>
      <c r="F220" s="2405"/>
      <c r="G220" s="2406"/>
      <c r="H220" s="2721" t="s">
        <v>38</v>
      </c>
      <c r="I220" s="2722"/>
      <c r="J220" s="2722"/>
      <c r="K220" s="2722"/>
      <c r="L220" s="2723"/>
      <c r="M220" s="2724" t="s">
        <v>37</v>
      </c>
      <c r="N220" s="2725"/>
      <c r="O220" s="2725"/>
      <c r="P220" s="2725"/>
      <c r="Q220" s="2726"/>
      <c r="R220" s="2227" t="s">
        <v>137</v>
      </c>
      <c r="S220" s="2238"/>
      <c r="T220" s="2238"/>
      <c r="U220" s="2238"/>
      <c r="V220" s="2238"/>
      <c r="W220" s="2238"/>
      <c r="X220" s="2238"/>
      <c r="Y220" s="2238"/>
      <c r="Z220" s="2238"/>
      <c r="AA220" s="2238"/>
      <c r="AB220" s="2239"/>
      <c r="AC220" s="312"/>
      <c r="AD220" s="312"/>
      <c r="AE220" s="312"/>
      <c r="AF220" s="312"/>
      <c r="AG220" s="312"/>
      <c r="AH220" s="312"/>
      <c r="AI220" s="312"/>
      <c r="AJ220" s="312"/>
      <c r="AK220" s="312"/>
      <c r="AL220" s="312"/>
      <c r="AM220" s="312"/>
      <c r="AN220" s="312"/>
      <c r="AO220" s="312"/>
      <c r="AP220" s="312"/>
      <c r="AQ220" s="312"/>
      <c r="AR220" s="312"/>
      <c r="AS220" s="312"/>
      <c r="AT220" s="312"/>
      <c r="AU220" s="312"/>
      <c r="AV220" s="312"/>
      <c r="AW220" s="312"/>
      <c r="AX220" s="312"/>
      <c r="AY220" s="312"/>
      <c r="AZ220" s="646"/>
      <c r="BA220" s="217" t="s">
        <v>128</v>
      </c>
      <c r="BB220" s="114" t="s">
        <v>86</v>
      </c>
      <c r="BC220" s="2516" t="s">
        <v>114</v>
      </c>
      <c r="BD220" s="2517"/>
      <c r="BE220" s="2517"/>
      <c r="BF220" s="2517"/>
      <c r="BG220" s="2518"/>
      <c r="BH220" s="2519" t="s">
        <v>38</v>
      </c>
      <c r="BI220" s="2517"/>
      <c r="BJ220" s="2517"/>
      <c r="BK220" s="2517"/>
      <c r="BL220" s="2518"/>
      <c r="BM220" s="2519" t="s">
        <v>37</v>
      </c>
      <c r="BN220" s="2517"/>
      <c r="BO220" s="2517"/>
      <c r="BP220" s="2517"/>
      <c r="BQ220" s="2520"/>
      <c r="BR220" s="2034" t="s">
        <v>137</v>
      </c>
      <c r="BS220" s="2035"/>
      <c r="BT220" s="2035"/>
      <c r="BU220" s="2035"/>
      <c r="BV220" s="2035"/>
      <c r="BW220" s="2035"/>
      <c r="BX220" s="2035"/>
      <c r="BY220" s="2036"/>
      <c r="BZ220" s="313"/>
      <c r="CA220" s="313"/>
      <c r="CB220" s="313"/>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135" customFormat="true" ht="24" x14ac:dyDescent="0.2">
      <c r="A221" s="190" t="s">
        <v>87</v>
      </c>
      <c r="B221" s="247"/>
      <c r="C221" s="285" t="s">
        <v>0</v>
      </c>
      <c r="D221" s="286" t="s">
        <v>1</v>
      </c>
      <c r="E221" s="286" t="s">
        <v>2</v>
      </c>
      <c r="F221" s="286" t="s">
        <v>3</v>
      </c>
      <c r="G221" s="287" t="s">
        <v>4</v>
      </c>
      <c r="H221" s="1802" t="s">
        <v>0</v>
      </c>
      <c r="I221" s="1770" t="s">
        <v>1</v>
      </c>
      <c r="J221" s="1770" t="s">
        <v>2</v>
      </c>
      <c r="K221" s="1770" t="s">
        <v>3</v>
      </c>
      <c r="L221" s="1771" t="s">
        <v>4</v>
      </c>
      <c r="M221" s="1792" t="s">
        <v>0</v>
      </c>
      <c r="N221" s="1770" t="s">
        <v>1</v>
      </c>
      <c r="O221" s="1770" t="s">
        <v>2</v>
      </c>
      <c r="P221" s="1770" t="s">
        <v>3</v>
      </c>
      <c r="Q221" s="1814" t="s">
        <v>4</v>
      </c>
      <c r="R221" s="1802" t="s">
        <v>380</v>
      </c>
      <c r="S221" s="1770" t="s">
        <v>332</v>
      </c>
      <c r="T221" s="1770" t="s">
        <v>334</v>
      </c>
      <c r="U221" s="1770" t="s">
        <v>335</v>
      </c>
      <c r="V221" s="1770" t="s">
        <v>336</v>
      </c>
      <c r="W221" s="1770" t="s">
        <v>337</v>
      </c>
      <c r="X221" s="1770" t="s">
        <v>338</v>
      </c>
      <c r="Y221" s="1770" t="s">
        <v>339</v>
      </c>
      <c r="Z221" s="1770" t="s">
        <v>381</v>
      </c>
      <c r="AA221" s="1770" t="s">
        <v>340</v>
      </c>
      <c r="AB221" s="1772" t="s">
        <v>341</v>
      </c>
      <c r="AC221" s="312"/>
      <c r="AD221" s="312"/>
      <c r="AE221" s="312"/>
      <c r="AF221" s="312"/>
      <c r="AG221" s="312"/>
      <c r="AH221" s="312"/>
      <c r="AI221" s="312"/>
      <c r="AJ221" s="312"/>
      <c r="AK221" s="312"/>
      <c r="AL221" s="312"/>
      <c r="AM221" s="312"/>
      <c r="AN221" s="312"/>
      <c r="AO221" s="312"/>
      <c r="AP221" s="312"/>
      <c r="AQ221" s="312"/>
      <c r="AR221" s="312"/>
      <c r="AS221" s="312"/>
      <c r="AT221" s="312"/>
      <c r="AU221" s="312"/>
      <c r="AV221" s="312"/>
      <c r="AW221" s="312"/>
      <c r="AX221" s="312"/>
      <c r="AY221" s="312"/>
      <c r="AZ221" s="64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380</v>
      </c>
      <c r="BS221" s="176" t="s">
        <v>332</v>
      </c>
      <c r="BT221" s="176" t="s">
        <v>334</v>
      </c>
      <c r="BU221" s="176" t="s">
        <v>335</v>
      </c>
      <c r="BV221" s="176" t="s">
        <v>336</v>
      </c>
      <c r="BW221" s="176" t="s">
        <v>337</v>
      </c>
      <c r="BX221" s="176" t="s">
        <v>338</v>
      </c>
      <c r="BY221" s="177" t="s">
        <v>339</v>
      </c>
      <c r="BZ221" s="177" t="s">
        <v>381</v>
      </c>
      <c r="CA221" s="177" t="s">
        <v>340</v>
      </c>
      <c r="CB221" s="177" t="s">
        <v>341</v>
      </c>
      <c r="CC221" s="2117"/>
      <c r="CD221" s="2117"/>
      <c r="CE221" s="2117"/>
      <c r="CF221" s="2117"/>
      <c r="CG221" s="2117"/>
      <c r="CH221" s="2117"/>
      <c r="CI221" s="2117"/>
      <c r="CJ221" s="2117"/>
      <c r="CK221" s="2117"/>
      <c r="CL221" s="2117"/>
      <c r="CM221" s="2117"/>
      <c r="CN221" s="2117"/>
      <c r="CO221" s="2117"/>
      <c r="CP221" s="2117"/>
      <c r="CQ221" s="2117"/>
      <c r="CR221" s="2117"/>
      <c r="CS221" s="2117"/>
      <c r="CT221" s="2117"/>
      <c r="CU221" s="2117"/>
      <c r="CV221" s="2117"/>
      <c r="CW221" s="2117"/>
      <c r="CX221" s="2117"/>
      <c r="CY221" s="2117"/>
      <c r="CZ221" s="2117"/>
    </row>
    <row r="222" s="135" customFormat="true" ht="15" customHeight="true" x14ac:dyDescent="0.2">
      <c r="A222" s="2727" t="s">
        <v>36</v>
      </c>
      <c r="B222" s="1999" t="s">
        <v>15</v>
      </c>
      <c r="C222" s="1938">
        <v>12.6</v>
      </c>
      <c r="D222" s="1939">
        <v>14.1</v>
      </c>
      <c r="E222" s="1939">
        <v>17.899999999999999</v>
      </c>
      <c r="F222" s="1939">
        <v>23</v>
      </c>
      <c r="G222" s="1940">
        <v>40.299999999999997</v>
      </c>
      <c r="H222" s="1941">
        <v>15.1</v>
      </c>
      <c r="I222" s="1939">
        <v>22</v>
      </c>
      <c r="J222" s="1939">
        <v>24</v>
      </c>
      <c r="K222" s="1939">
        <v>31.2</v>
      </c>
      <c r="L222" s="1942">
        <v>50.3</v>
      </c>
      <c r="M222" s="1943">
        <v>11.2</v>
      </c>
      <c r="N222" s="1939">
        <v>14.8</v>
      </c>
      <c r="O222" s="1939">
        <v>14.3</v>
      </c>
      <c r="P222" s="1939">
        <v>18.100000000000001</v>
      </c>
      <c r="Q222" s="1940">
        <v>27</v>
      </c>
      <c r="R222" s="1941">
        <v>31.6</v>
      </c>
      <c r="S222" s="1939">
        <v>17.5</v>
      </c>
      <c r="T222" s="1939">
        <v>13.9</v>
      </c>
      <c r="U222" s="1939">
        <v>17.3</v>
      </c>
      <c r="V222" s="1939">
        <v>20.2</v>
      </c>
      <c r="W222" s="1939">
        <v>19.600000000000001</v>
      </c>
      <c r="X222" s="1939">
        <v>17.8</v>
      </c>
      <c r="Y222" s="1939">
        <v>18.600000000000001</v>
      </c>
      <c r="Z222" s="1939">
        <v>18.7</v>
      </c>
      <c r="AA222" s="1939">
        <v>20</v>
      </c>
      <c r="AB222" s="2260">
        <v>20.7</v>
      </c>
      <c r="AC222" s="312"/>
      <c r="AD222" s="312"/>
      <c r="AE222" s="312"/>
      <c r="AF222" s="312"/>
      <c r="AG222" s="312"/>
      <c r="AH222" s="312"/>
      <c r="AI222" s="312"/>
      <c r="AJ222" s="312"/>
      <c r="AK222" s="312"/>
      <c r="AL222" s="312"/>
      <c r="AM222" s="312"/>
      <c r="AN222" s="312"/>
      <c r="AO222" s="312"/>
      <c r="AP222" s="312"/>
      <c r="AQ222" s="312"/>
      <c r="AR222" s="312"/>
      <c r="AS222" s="312"/>
      <c r="AT222" s="312"/>
      <c r="AU222" s="312"/>
      <c r="AV222" s="312"/>
      <c r="AW222" s="312"/>
      <c r="AX222" s="312"/>
      <c r="AY222" s="312"/>
      <c r="AZ222" s="646"/>
      <c r="BA222" s="2528" t="s">
        <v>36</v>
      </c>
      <c r="BB222" s="160" t="s">
        <v>15</v>
      </c>
      <c r="BC222" s="370">
        <v>426</v>
      </c>
      <c r="BD222" s="374">
        <v>413</v>
      </c>
      <c r="BE222" s="374">
        <v>485</v>
      </c>
      <c r="BF222" s="374">
        <v>535</v>
      </c>
      <c r="BG222" s="378">
        <v>812</v>
      </c>
      <c r="BH222" s="382">
        <v>166</v>
      </c>
      <c r="BI222" s="374">
        <v>209</v>
      </c>
      <c r="BJ222" s="374">
        <v>205</v>
      </c>
      <c r="BK222" s="374">
        <v>256</v>
      </c>
      <c r="BL222" s="378">
        <v>376</v>
      </c>
      <c r="BM222" s="382">
        <v>241</v>
      </c>
      <c r="BN222" s="374">
        <v>278</v>
      </c>
      <c r="BO222" s="374">
        <v>255</v>
      </c>
      <c r="BP222" s="374">
        <v>291</v>
      </c>
      <c r="BQ222" s="378">
        <v>394</v>
      </c>
      <c r="BR222" s="382">
        <v>518</v>
      </c>
      <c r="BS222" s="374">
        <v>297</v>
      </c>
      <c r="BT222" s="374">
        <v>158</v>
      </c>
      <c r="BU222" s="374">
        <v>175</v>
      </c>
      <c r="BV222" s="374">
        <v>193</v>
      </c>
      <c r="BW222" s="374">
        <v>229</v>
      </c>
      <c r="BX222" s="374">
        <v>165</v>
      </c>
      <c r="BY222" s="386">
        <v>238</v>
      </c>
      <c r="BZ222" s="386">
        <v>250</v>
      </c>
      <c r="CA222" s="386">
        <v>226</v>
      </c>
      <c r="CB222" s="386">
        <v>222</v>
      </c>
      <c r="CC222" s="2118"/>
      <c r="CD222" s="2118"/>
      <c r="CE222" s="2118"/>
      <c r="CF222" s="2118"/>
      <c r="CG222" s="2118"/>
      <c r="CH222" s="2118"/>
      <c r="CI222" s="2118"/>
      <c r="CJ222" s="2118"/>
      <c r="CK222" s="2118"/>
      <c r="CL222" s="2118"/>
      <c r="CM222" s="2118"/>
      <c r="CN222" s="2118"/>
      <c r="CO222" s="2118"/>
      <c r="CP222" s="2118"/>
      <c r="CQ222" s="2118"/>
      <c r="CR222" s="2118"/>
      <c r="CS222" s="2118"/>
      <c r="CT222" s="2118"/>
      <c r="CU222" s="2118"/>
      <c r="CV222" s="2118"/>
      <c r="CW222" s="2118"/>
      <c r="CX222" s="2118"/>
      <c r="CY222" s="2118"/>
      <c r="CZ222" s="2119"/>
    </row>
    <row r="223" s="135" customFormat="true" ht="15" customHeight="true" x14ac:dyDescent="0.2">
      <c r="A223" s="2719"/>
      <c r="B223" s="2000" t="s">
        <v>16</v>
      </c>
      <c r="C223" s="1944">
        <v>64.2</v>
      </c>
      <c r="D223" s="1945">
        <v>65</v>
      </c>
      <c r="E223" s="1945">
        <v>64</v>
      </c>
      <c r="F223" s="1945">
        <v>62.8</v>
      </c>
      <c r="G223" s="1946">
        <v>51.3</v>
      </c>
      <c r="H223" s="1947">
        <v>63.9</v>
      </c>
      <c r="I223" s="1945">
        <v>61.7</v>
      </c>
      <c r="J223" s="1945">
        <v>63.6</v>
      </c>
      <c r="K223" s="1945">
        <v>58.9</v>
      </c>
      <c r="L223" s="1948">
        <v>43.8</v>
      </c>
      <c r="M223" s="1949">
        <v>64.900000000000006</v>
      </c>
      <c r="N223" s="1945">
        <v>64</v>
      </c>
      <c r="O223" s="1945">
        <v>65.900000000000006</v>
      </c>
      <c r="P223" s="1945">
        <v>63.4</v>
      </c>
      <c r="Q223" s="1946">
        <v>59.2</v>
      </c>
      <c r="R223" s="1947">
        <v>58.7</v>
      </c>
      <c r="S223" s="1945">
        <v>60.4</v>
      </c>
      <c r="T223" s="1945">
        <v>67.3</v>
      </c>
      <c r="U223" s="1945">
        <v>64</v>
      </c>
      <c r="V223" s="1945">
        <v>63</v>
      </c>
      <c r="W223" s="1945">
        <v>59</v>
      </c>
      <c r="X223" s="1945">
        <v>63.7</v>
      </c>
      <c r="Y223" s="1945">
        <v>62.5</v>
      </c>
      <c r="Z223" s="1945">
        <v>66.5</v>
      </c>
      <c r="AA223" s="1945">
        <v>59</v>
      </c>
      <c r="AB223" s="2261">
        <v>62</v>
      </c>
      <c r="AC223" s="312"/>
      <c r="AD223" s="312"/>
      <c r="AE223" s="312"/>
      <c r="AF223" s="312"/>
      <c r="AG223" s="312"/>
      <c r="AH223" s="312"/>
      <c r="AI223" s="312"/>
      <c r="AJ223" s="312"/>
      <c r="AK223" s="312"/>
      <c r="AL223" s="312"/>
      <c r="AM223" s="312"/>
      <c r="AN223" s="312"/>
      <c r="AO223" s="312"/>
      <c r="AP223" s="312"/>
      <c r="AQ223" s="312"/>
      <c r="AR223" s="312"/>
      <c r="AS223" s="312"/>
      <c r="AT223" s="312"/>
      <c r="AU223" s="312"/>
      <c r="AV223" s="312"/>
      <c r="AW223" s="312"/>
      <c r="AX223" s="312"/>
      <c r="AY223" s="312"/>
      <c r="AZ223" s="646"/>
      <c r="BA223" s="2529"/>
      <c r="BB223" s="161" t="s">
        <v>16</v>
      </c>
      <c r="BC223" s="371">
        <v>2168</v>
      </c>
      <c r="BD223" s="375">
        <v>1901</v>
      </c>
      <c r="BE223" s="375">
        <v>1735</v>
      </c>
      <c r="BF223" s="375">
        <v>1463</v>
      </c>
      <c r="BG223" s="379">
        <v>1035</v>
      </c>
      <c r="BH223" s="383">
        <v>704</v>
      </c>
      <c r="BI223" s="375">
        <v>585</v>
      </c>
      <c r="BJ223" s="375">
        <v>544</v>
      </c>
      <c r="BK223" s="375">
        <v>483</v>
      </c>
      <c r="BL223" s="379">
        <v>327</v>
      </c>
      <c r="BM223" s="383">
        <v>1395</v>
      </c>
      <c r="BN223" s="375">
        <v>1198</v>
      </c>
      <c r="BO223" s="375">
        <v>1179</v>
      </c>
      <c r="BP223" s="375">
        <v>1022</v>
      </c>
      <c r="BQ223" s="379">
        <v>865</v>
      </c>
      <c r="BR223" s="383">
        <v>961</v>
      </c>
      <c r="BS223" s="375">
        <v>1025</v>
      </c>
      <c r="BT223" s="375">
        <v>763</v>
      </c>
      <c r="BU223" s="375">
        <v>646</v>
      </c>
      <c r="BV223" s="375">
        <v>602</v>
      </c>
      <c r="BW223" s="375">
        <v>688</v>
      </c>
      <c r="BX223" s="375">
        <v>591</v>
      </c>
      <c r="BY223" s="387">
        <v>802</v>
      </c>
      <c r="BZ223" s="387">
        <v>891</v>
      </c>
      <c r="CA223" s="387">
        <v>667</v>
      </c>
      <c r="CB223" s="387">
        <v>666</v>
      </c>
      <c r="CC223" s="2120"/>
      <c r="CD223" s="2120"/>
      <c r="CE223" s="2120"/>
      <c r="CF223" s="2120"/>
      <c r="CG223" s="2120"/>
      <c r="CH223" s="2120"/>
      <c r="CI223" s="2120"/>
      <c r="CJ223" s="2120"/>
      <c r="CK223" s="2120"/>
      <c r="CL223" s="2120"/>
      <c r="CM223" s="2120"/>
      <c r="CN223" s="2120"/>
      <c r="CO223" s="2120"/>
      <c r="CP223" s="2120"/>
      <c r="CQ223" s="2120"/>
      <c r="CR223" s="2120"/>
      <c r="CS223" s="2120"/>
      <c r="CT223" s="2120"/>
      <c r="CU223" s="2120"/>
      <c r="CV223" s="2120"/>
      <c r="CW223" s="2120"/>
      <c r="CX223" s="2120"/>
      <c r="CY223" s="2120"/>
      <c r="CZ223" s="2121"/>
    </row>
    <row r="224" s="135" customFormat="true" ht="15" customHeight="true" x14ac:dyDescent="0.2">
      <c r="A224" s="2728"/>
      <c r="B224" s="2001" t="s">
        <v>20</v>
      </c>
      <c r="C224" s="1944">
        <v>23.2</v>
      </c>
      <c r="D224" s="1945">
        <v>20.8</v>
      </c>
      <c r="E224" s="1945">
        <v>18.100000000000001</v>
      </c>
      <c r="F224" s="1945">
        <v>14.2</v>
      </c>
      <c r="G224" s="1946">
        <v>8.4</v>
      </c>
      <c r="H224" s="1947">
        <v>21</v>
      </c>
      <c r="I224" s="1945">
        <v>16.2</v>
      </c>
      <c r="J224" s="1945">
        <v>12.4</v>
      </c>
      <c r="K224" s="1945">
        <v>9.9</v>
      </c>
      <c r="L224" s="1948">
        <v>5.9</v>
      </c>
      <c r="M224" s="1949">
        <v>23.9</v>
      </c>
      <c r="N224" s="1945">
        <v>21.2</v>
      </c>
      <c r="O224" s="1945">
        <v>19.8</v>
      </c>
      <c r="P224" s="1945">
        <v>18.5</v>
      </c>
      <c r="Q224" s="1946">
        <v>13.8</v>
      </c>
      <c r="R224" s="1947">
        <v>9.6999999999999993</v>
      </c>
      <c r="S224" s="1945">
        <v>22.1</v>
      </c>
      <c r="T224" s="1945">
        <v>18.7</v>
      </c>
      <c r="U224" s="1945">
        <v>18.600000000000001</v>
      </c>
      <c r="V224" s="1945">
        <v>16.8</v>
      </c>
      <c r="W224" s="1945">
        <v>21.4</v>
      </c>
      <c r="X224" s="1945">
        <v>18.5</v>
      </c>
      <c r="Y224" s="1945">
        <v>18.899999999999999</v>
      </c>
      <c r="Z224" s="1945">
        <v>14.9</v>
      </c>
      <c r="AA224" s="1945">
        <v>21</v>
      </c>
      <c r="AB224" s="2261">
        <v>17.3</v>
      </c>
      <c r="AC224" s="312"/>
      <c r="AD224" s="312"/>
      <c r="AE224" s="312"/>
      <c r="AF224" s="312"/>
      <c r="AG224" s="312"/>
      <c r="AH224" s="312"/>
      <c r="AI224" s="312"/>
      <c r="AJ224" s="312"/>
      <c r="AK224" s="312"/>
      <c r="AL224" s="312"/>
      <c r="AM224" s="312"/>
      <c r="AN224" s="312"/>
      <c r="AO224" s="312"/>
      <c r="AP224" s="312"/>
      <c r="AQ224" s="312"/>
      <c r="AR224" s="312"/>
      <c r="AS224" s="312"/>
      <c r="AT224" s="312"/>
      <c r="AU224" s="312"/>
      <c r="AV224" s="312"/>
      <c r="AW224" s="312"/>
      <c r="AX224" s="312"/>
      <c r="AY224" s="312"/>
      <c r="AZ224" s="646"/>
      <c r="BA224" s="2529"/>
      <c r="BB224" s="161" t="s">
        <v>20</v>
      </c>
      <c r="BC224" s="371">
        <v>784</v>
      </c>
      <c r="BD224" s="375">
        <v>609</v>
      </c>
      <c r="BE224" s="375">
        <v>489</v>
      </c>
      <c r="BF224" s="375">
        <v>331</v>
      </c>
      <c r="BG224" s="379">
        <v>169</v>
      </c>
      <c r="BH224" s="383">
        <v>231</v>
      </c>
      <c r="BI224" s="375">
        <v>154</v>
      </c>
      <c r="BJ224" s="375">
        <v>106</v>
      </c>
      <c r="BK224" s="375">
        <v>81</v>
      </c>
      <c r="BL224" s="379">
        <v>44</v>
      </c>
      <c r="BM224" s="383">
        <v>514</v>
      </c>
      <c r="BN224" s="375">
        <v>397</v>
      </c>
      <c r="BO224" s="375">
        <v>355</v>
      </c>
      <c r="BP224" s="375">
        <v>299</v>
      </c>
      <c r="BQ224" s="379">
        <v>201</v>
      </c>
      <c r="BR224" s="383">
        <v>158</v>
      </c>
      <c r="BS224" s="375">
        <v>376</v>
      </c>
      <c r="BT224" s="375">
        <v>212</v>
      </c>
      <c r="BU224" s="375">
        <v>188</v>
      </c>
      <c r="BV224" s="375">
        <v>160</v>
      </c>
      <c r="BW224" s="375">
        <v>250</v>
      </c>
      <c r="BX224" s="375">
        <v>172</v>
      </c>
      <c r="BY224" s="387">
        <v>243</v>
      </c>
      <c r="BZ224" s="387">
        <v>199</v>
      </c>
      <c r="CA224" s="387">
        <v>238</v>
      </c>
      <c r="CB224" s="387">
        <v>186</v>
      </c>
      <c r="CC224" s="2120"/>
      <c r="CD224" s="2120"/>
      <c r="CE224" s="2120"/>
      <c r="CF224" s="2120"/>
      <c r="CG224" s="2120"/>
      <c r="CH224" s="2120"/>
      <c r="CI224" s="2120"/>
      <c r="CJ224" s="2120"/>
      <c r="CK224" s="2120"/>
      <c r="CL224" s="2120"/>
      <c r="CM224" s="2120"/>
      <c r="CN224" s="2120"/>
      <c r="CO224" s="2120"/>
      <c r="CP224" s="2120"/>
      <c r="CQ224" s="2120"/>
      <c r="CR224" s="2120"/>
      <c r="CS224" s="2120"/>
      <c r="CT224" s="2120"/>
      <c r="CU224" s="2120"/>
      <c r="CV224" s="2120"/>
      <c r="CW224" s="2120"/>
      <c r="CX224" s="2120"/>
      <c r="CY224" s="2120"/>
      <c r="CZ224" s="2121"/>
    </row>
    <row r="225" s="135" customFormat="true" ht="15" customHeight="true" x14ac:dyDescent="0.2">
      <c r="A225" s="2718" t="s">
        <v>373</v>
      </c>
      <c r="B225" s="2002" t="s">
        <v>388</v>
      </c>
      <c r="C225" s="1944">
        <v>4.9000000000000004</v>
      </c>
      <c r="D225" s="1945">
        <v>8.3000000000000007</v>
      </c>
      <c r="E225" s="1945">
        <v>12.1</v>
      </c>
      <c r="F225" s="1945">
        <v>22.1</v>
      </c>
      <c r="G225" s="1946">
        <v>44</v>
      </c>
      <c r="H225" s="1947">
        <v>13.4</v>
      </c>
      <c r="I225" s="1945">
        <v>19.8</v>
      </c>
      <c r="J225" s="1945">
        <v>27.5</v>
      </c>
      <c r="K225" s="1945">
        <v>39.200000000000003</v>
      </c>
      <c r="L225" s="1948">
        <v>56.8</v>
      </c>
      <c r="M225" s="1949">
        <v>5</v>
      </c>
      <c r="N225" s="1945">
        <v>5.7</v>
      </c>
      <c r="O225" s="1945">
        <v>8.1999999999999993</v>
      </c>
      <c r="P225" s="1945">
        <v>9.5</v>
      </c>
      <c r="Q225" s="1946">
        <v>20.8</v>
      </c>
      <c r="R225" s="1947">
        <v>38.799999999999997</v>
      </c>
      <c r="S225" s="1945">
        <v>12.4</v>
      </c>
      <c r="T225" s="1945">
        <v>13.7</v>
      </c>
      <c r="U225" s="1945">
        <v>7.1</v>
      </c>
      <c r="V225" s="1945">
        <v>10.3</v>
      </c>
      <c r="W225" s="1945">
        <v>19.2</v>
      </c>
      <c r="X225" s="1945">
        <v>13</v>
      </c>
      <c r="Y225" s="1945">
        <v>13.4</v>
      </c>
      <c r="Z225" s="1945">
        <v>12.4</v>
      </c>
      <c r="AA225" s="1945">
        <v>12</v>
      </c>
      <c r="AB225" s="2261">
        <v>13.9</v>
      </c>
      <c r="AC225" s="312"/>
      <c r="AD225" s="312"/>
      <c r="AE225" s="312"/>
      <c r="AF225" s="312"/>
      <c r="AG225" s="312"/>
      <c r="AH225" s="312"/>
      <c r="AI225" s="312"/>
      <c r="AJ225" s="312"/>
      <c r="AK225" s="312"/>
      <c r="AL225" s="312"/>
      <c r="AM225" s="312"/>
      <c r="AN225" s="312"/>
      <c r="AO225" s="312"/>
      <c r="AP225" s="312"/>
      <c r="AQ225" s="312"/>
      <c r="AR225" s="312"/>
      <c r="AS225" s="312"/>
      <c r="AT225" s="312"/>
      <c r="AU225" s="312"/>
      <c r="AV225" s="312"/>
      <c r="AW225" s="312"/>
      <c r="AX225" s="312"/>
      <c r="AY225" s="312"/>
      <c r="AZ225" s="646"/>
      <c r="BA225" s="2529" t="s">
        <v>70</v>
      </c>
      <c r="BB225" s="161" t="s">
        <v>71</v>
      </c>
      <c r="BC225" s="1181" t="s">
        <v>35</v>
      </c>
      <c r="BD225" s="1201" t="s">
        <v>35</v>
      </c>
      <c r="BE225" s="1201" t="s">
        <v>35</v>
      </c>
      <c r="BF225" s="1201" t="s">
        <v>35</v>
      </c>
      <c r="BG225" s="1222" t="s">
        <v>35</v>
      </c>
      <c r="BH225" s="1243" t="s">
        <v>35</v>
      </c>
      <c r="BI225" s="1201" t="s">
        <v>35</v>
      </c>
      <c r="BJ225" s="1201" t="s">
        <v>35</v>
      </c>
      <c r="BK225" s="1201" t="s">
        <v>35</v>
      </c>
      <c r="BL225" s="1222" t="s">
        <v>35</v>
      </c>
      <c r="BM225" s="1243" t="s">
        <v>35</v>
      </c>
      <c r="BN225" s="1201" t="s">
        <v>35</v>
      </c>
      <c r="BO225" s="1201" t="s">
        <v>35</v>
      </c>
      <c r="BP225" s="1201" t="s">
        <v>35</v>
      </c>
      <c r="BQ225" s="1222" t="s">
        <v>35</v>
      </c>
      <c r="BR225" s="1243" t="s">
        <v>35</v>
      </c>
      <c r="BS225" s="1201" t="s">
        <v>35</v>
      </c>
      <c r="BT225" s="1201" t="s">
        <v>35</v>
      </c>
      <c r="BU225" s="1201" t="s">
        <v>35</v>
      </c>
      <c r="BV225" s="1201" t="s">
        <v>35</v>
      </c>
      <c r="BW225" s="1201" t="s">
        <v>35</v>
      </c>
      <c r="BX225" s="1201" t="s">
        <v>35</v>
      </c>
      <c r="BY225" s="1262" t="s">
        <v>35</v>
      </c>
      <c r="BZ225" s="1262" t="s">
        <v>35</v>
      </c>
      <c r="CA225" s="1262" t="s">
        <v>35</v>
      </c>
      <c r="CB225" s="1262" t="s">
        <v>35</v>
      </c>
      <c r="CC225" s="2121"/>
      <c r="CD225" s="2121"/>
      <c r="CE225" s="2121"/>
      <c r="CF225" s="2121"/>
      <c r="CG225" s="2121"/>
      <c r="CH225" s="2121"/>
      <c r="CI225" s="2121"/>
      <c r="CJ225" s="2121"/>
      <c r="CK225" s="2121"/>
      <c r="CL225" s="2121"/>
      <c r="CM225" s="2121"/>
      <c r="CN225" s="2121"/>
      <c r="CO225" s="2121"/>
      <c r="CP225" s="2121"/>
      <c r="CQ225" s="2121"/>
      <c r="CR225" s="2121"/>
      <c r="CS225" s="2121"/>
      <c r="CT225" s="2121"/>
      <c r="CU225" s="2121"/>
      <c r="CV225" s="2121"/>
      <c r="CW225" s="2121"/>
      <c r="CX225" s="2121"/>
      <c r="CY225" s="2121"/>
      <c r="CZ225" s="2121"/>
    </row>
    <row r="226" s="135" customFormat="true" ht="15" customHeight="true" x14ac:dyDescent="0.2">
      <c r="A226" s="2719"/>
      <c r="B226" s="2000" t="s">
        <v>389</v>
      </c>
      <c r="C226" s="1944">
        <v>71.900000000000006</v>
      </c>
      <c r="D226" s="1945">
        <v>70.8</v>
      </c>
      <c r="E226" s="1945">
        <v>69.8</v>
      </c>
      <c r="F226" s="1945">
        <v>63.4</v>
      </c>
      <c r="G226" s="1946">
        <v>46.1</v>
      </c>
      <c r="H226" s="1947">
        <v>65.5</v>
      </c>
      <c r="I226" s="1945">
        <v>63.5</v>
      </c>
      <c r="J226" s="1945">
        <v>59.4</v>
      </c>
      <c r="K226" s="1945">
        <v>49.7</v>
      </c>
      <c r="L226" s="1948">
        <v>34.6</v>
      </c>
      <c r="M226" s="1949">
        <v>71.099999999999994</v>
      </c>
      <c r="N226" s="1945">
        <v>73.099999999999994</v>
      </c>
      <c r="O226" s="1945">
        <v>72</v>
      </c>
      <c r="P226" s="1945">
        <v>72</v>
      </c>
      <c r="Q226" s="1946">
        <v>65.2</v>
      </c>
      <c r="R226" s="1947">
        <v>49.4</v>
      </c>
      <c r="S226" s="1945">
        <v>65.3</v>
      </c>
      <c r="T226" s="1945">
        <v>67.5</v>
      </c>
      <c r="U226" s="1945">
        <v>74.2</v>
      </c>
      <c r="V226" s="1945">
        <v>73</v>
      </c>
      <c r="W226" s="1945">
        <v>59.4</v>
      </c>
      <c r="X226" s="1945">
        <v>68.400000000000006</v>
      </c>
      <c r="Y226" s="1945">
        <v>67.599999999999994</v>
      </c>
      <c r="Z226" s="1945">
        <v>72.8</v>
      </c>
      <c r="AA226" s="1945">
        <v>66.8</v>
      </c>
      <c r="AB226" s="2261">
        <v>68.599999999999994</v>
      </c>
      <c r="AC226" s="312"/>
      <c r="AD226" s="312"/>
      <c r="AE226" s="312"/>
      <c r="AF226" s="312"/>
      <c r="AG226" s="312"/>
      <c r="AH226" s="312"/>
      <c r="AI226" s="312"/>
      <c r="AJ226" s="312"/>
      <c r="AK226" s="312"/>
      <c r="AL226" s="312"/>
      <c r="AM226" s="312"/>
      <c r="AN226" s="312"/>
      <c r="AO226" s="312"/>
      <c r="AP226" s="312"/>
      <c r="AQ226" s="312"/>
      <c r="AR226" s="312"/>
      <c r="AS226" s="312"/>
      <c r="AT226" s="312"/>
      <c r="AU226" s="312"/>
      <c r="AV226" s="312"/>
      <c r="AW226" s="312"/>
      <c r="AX226" s="312"/>
      <c r="AY226" s="312"/>
      <c r="AZ226" s="646"/>
      <c r="BA226" s="2529"/>
      <c r="BB226" s="161" t="s">
        <v>72</v>
      </c>
      <c r="BC226" s="1181" t="s">
        <v>35</v>
      </c>
      <c r="BD226" s="1201" t="s">
        <v>35</v>
      </c>
      <c r="BE226" s="1201" t="s">
        <v>35</v>
      </c>
      <c r="BF226" s="1201" t="s">
        <v>35</v>
      </c>
      <c r="BG226" s="1222" t="s">
        <v>35</v>
      </c>
      <c r="BH226" s="1243" t="s">
        <v>35</v>
      </c>
      <c r="BI226" s="1201" t="s">
        <v>35</v>
      </c>
      <c r="BJ226" s="1201" t="s">
        <v>35</v>
      </c>
      <c r="BK226" s="1201" t="s">
        <v>35</v>
      </c>
      <c r="BL226" s="1222" t="s">
        <v>35</v>
      </c>
      <c r="BM226" s="1243" t="s">
        <v>35</v>
      </c>
      <c r="BN226" s="1201" t="s">
        <v>35</v>
      </c>
      <c r="BO226" s="1201" t="s">
        <v>35</v>
      </c>
      <c r="BP226" s="1201" t="s">
        <v>35</v>
      </c>
      <c r="BQ226" s="1222" t="s">
        <v>35</v>
      </c>
      <c r="BR226" s="1243" t="s">
        <v>35</v>
      </c>
      <c r="BS226" s="1201" t="s">
        <v>35</v>
      </c>
      <c r="BT226" s="1201" t="s">
        <v>35</v>
      </c>
      <c r="BU226" s="1201" t="s">
        <v>35</v>
      </c>
      <c r="BV226" s="1201" t="s">
        <v>35</v>
      </c>
      <c r="BW226" s="1201" t="s">
        <v>35</v>
      </c>
      <c r="BX226" s="1201" t="s">
        <v>35</v>
      </c>
      <c r="BY226" s="1262" t="s">
        <v>35</v>
      </c>
      <c r="BZ226" s="1262" t="s">
        <v>35</v>
      </c>
      <c r="CA226" s="1262" t="s">
        <v>35</v>
      </c>
      <c r="CB226" s="1262" t="s">
        <v>35</v>
      </c>
      <c r="CC226" s="2121"/>
      <c r="CD226" s="2121"/>
      <c r="CE226" s="2121"/>
      <c r="CF226" s="2121"/>
      <c r="CG226" s="2121"/>
      <c r="CH226" s="2121"/>
      <c r="CI226" s="2121"/>
      <c r="CJ226" s="2121"/>
      <c r="CK226" s="2121"/>
      <c r="CL226" s="2121"/>
      <c r="CM226" s="2121"/>
      <c r="CN226" s="2121"/>
      <c r="CO226" s="2121"/>
      <c r="CP226" s="2121"/>
      <c r="CQ226" s="2121"/>
      <c r="CR226" s="2121"/>
      <c r="CS226" s="2121"/>
      <c r="CT226" s="2121"/>
      <c r="CU226" s="2121"/>
      <c r="CV226" s="2121"/>
      <c r="CW226" s="2121"/>
      <c r="CX226" s="2121"/>
      <c r="CY226" s="2121"/>
      <c r="CZ226" s="2121"/>
    </row>
    <row r="227" s="135" customFormat="true" ht="15" customHeight="true" x14ac:dyDescent="0.2">
      <c r="A227" s="2719"/>
      <c r="B227" s="2000" t="s">
        <v>375</v>
      </c>
      <c r="C227" s="1944">
        <v>20.7</v>
      </c>
      <c r="D227" s="1945">
        <v>18.5</v>
      </c>
      <c r="E227" s="1945">
        <v>16.100000000000001</v>
      </c>
      <c r="F227" s="1945">
        <v>12.3</v>
      </c>
      <c r="G227" s="1946">
        <v>6.7</v>
      </c>
      <c r="H227" s="1947">
        <v>19.2</v>
      </c>
      <c r="I227" s="1945">
        <v>14.8</v>
      </c>
      <c r="J227" s="1945">
        <v>10.7</v>
      </c>
      <c r="K227" s="1945">
        <v>8.1</v>
      </c>
      <c r="L227" s="1948">
        <v>4.7</v>
      </c>
      <c r="M227" s="1949">
        <v>21.3</v>
      </c>
      <c r="N227" s="1945">
        <v>18.7</v>
      </c>
      <c r="O227" s="1945">
        <v>17.600000000000001</v>
      </c>
      <c r="P227" s="1945">
        <v>16.600000000000001</v>
      </c>
      <c r="Q227" s="1946">
        <v>11.3</v>
      </c>
      <c r="R227" s="1947">
        <v>8.1</v>
      </c>
      <c r="S227" s="1945">
        <v>19.5</v>
      </c>
      <c r="T227" s="1945">
        <v>15.9</v>
      </c>
      <c r="U227" s="1945">
        <v>16.2</v>
      </c>
      <c r="V227" s="1945">
        <v>15.5</v>
      </c>
      <c r="W227" s="1945">
        <v>19</v>
      </c>
      <c r="X227" s="1945">
        <v>15.6</v>
      </c>
      <c r="Y227" s="1945">
        <v>17.100000000000001</v>
      </c>
      <c r="Z227" s="1945">
        <v>12.6</v>
      </c>
      <c r="AA227" s="1945">
        <v>19.3</v>
      </c>
      <c r="AB227" s="2261">
        <v>16</v>
      </c>
      <c r="AC227" s="312"/>
      <c r="AD227" s="312"/>
      <c r="AE227" s="312"/>
      <c r="AF227" s="312"/>
      <c r="AG227" s="312"/>
      <c r="AH227" s="312"/>
      <c r="AI227" s="312"/>
      <c r="AJ227" s="312"/>
      <c r="AK227" s="312"/>
      <c r="AL227" s="312"/>
      <c r="AM227" s="312"/>
      <c r="AN227" s="312"/>
      <c r="AO227" s="312"/>
      <c r="AP227" s="312"/>
      <c r="AQ227" s="312"/>
      <c r="AR227" s="312"/>
      <c r="AS227" s="312"/>
      <c r="AT227" s="312"/>
      <c r="AU227" s="312"/>
      <c r="AV227" s="312"/>
      <c r="AW227" s="312"/>
      <c r="AX227" s="312"/>
      <c r="AY227" s="312"/>
      <c r="AZ227" s="646"/>
      <c r="BA227" s="2529" t="s">
        <v>94</v>
      </c>
      <c r="BB227" s="161" t="s">
        <v>61</v>
      </c>
      <c r="BC227" s="1181" t="s">
        <v>35</v>
      </c>
      <c r="BD227" s="1201" t="s">
        <v>35</v>
      </c>
      <c r="BE227" s="1201" t="s">
        <v>35</v>
      </c>
      <c r="BF227" s="1201" t="s">
        <v>35</v>
      </c>
      <c r="BG227" s="1222" t="s">
        <v>35</v>
      </c>
      <c r="BH227" s="1243" t="s">
        <v>35</v>
      </c>
      <c r="BI227" s="1201" t="s">
        <v>35</v>
      </c>
      <c r="BJ227" s="1201" t="s">
        <v>35</v>
      </c>
      <c r="BK227" s="1201" t="s">
        <v>35</v>
      </c>
      <c r="BL227" s="1222" t="s">
        <v>35</v>
      </c>
      <c r="BM227" s="1243" t="s">
        <v>35</v>
      </c>
      <c r="BN227" s="1201" t="s">
        <v>35</v>
      </c>
      <c r="BO227" s="1201" t="s">
        <v>35</v>
      </c>
      <c r="BP227" s="1201" t="s">
        <v>35</v>
      </c>
      <c r="BQ227" s="1222" t="s">
        <v>35</v>
      </c>
      <c r="BR227" s="1243" t="s">
        <v>35</v>
      </c>
      <c r="BS227" s="1201" t="s">
        <v>35</v>
      </c>
      <c r="BT227" s="1201" t="s">
        <v>35</v>
      </c>
      <c r="BU227" s="1201" t="s">
        <v>35</v>
      </c>
      <c r="BV227" s="1201" t="s">
        <v>35</v>
      </c>
      <c r="BW227" s="1201" t="s">
        <v>35</v>
      </c>
      <c r="BX227" s="1201" t="s">
        <v>35</v>
      </c>
      <c r="BY227" s="1262" t="s">
        <v>35</v>
      </c>
      <c r="BZ227" s="1262" t="s">
        <v>35</v>
      </c>
      <c r="CA227" s="1262" t="s">
        <v>35</v>
      </c>
      <c r="CB227" s="1262" t="s">
        <v>35</v>
      </c>
      <c r="CC227" s="2121"/>
      <c r="CD227" s="2121"/>
      <c r="CE227" s="2121"/>
      <c r="CF227" s="2121"/>
      <c r="CG227" s="2121"/>
      <c r="CH227" s="2121"/>
      <c r="CI227" s="2121"/>
      <c r="CJ227" s="2121"/>
      <c r="CK227" s="2121"/>
      <c r="CL227" s="2121"/>
      <c r="CM227" s="2121"/>
      <c r="CN227" s="2121"/>
      <c r="CO227" s="2121"/>
      <c r="CP227" s="2121"/>
      <c r="CQ227" s="2121"/>
      <c r="CR227" s="2121"/>
      <c r="CS227" s="2121"/>
      <c r="CT227" s="2121"/>
      <c r="CU227" s="2121"/>
      <c r="CV227" s="2121"/>
      <c r="CW227" s="2121"/>
      <c r="CX227" s="2121"/>
      <c r="CY227" s="2121"/>
      <c r="CZ227" s="2121"/>
    </row>
    <row r="228" s="135" customFormat="true" ht="15" customHeight="true" x14ac:dyDescent="0.2">
      <c r="A228" s="2719"/>
      <c r="B228" s="2000" t="s">
        <v>376</v>
      </c>
      <c r="C228" s="1944">
        <v>0</v>
      </c>
      <c r="D228" s="1945">
        <v>0</v>
      </c>
      <c r="E228" s="1945">
        <v>0.1</v>
      </c>
      <c r="F228" s="1945">
        <v>0.4</v>
      </c>
      <c r="G228" s="1946">
        <v>1.8</v>
      </c>
      <c r="H228" s="1947">
        <v>0.1</v>
      </c>
      <c r="I228" s="1945">
        <v>0.5</v>
      </c>
      <c r="J228" s="1945">
        <v>0.8</v>
      </c>
      <c r="K228" s="1945">
        <v>1.3</v>
      </c>
      <c r="L228" s="1948">
        <v>2.9</v>
      </c>
      <c r="M228" s="1949">
        <v>0</v>
      </c>
      <c r="N228" s="1945">
        <v>0</v>
      </c>
      <c r="O228" s="1945">
        <v>0</v>
      </c>
      <c r="P228" s="1945">
        <v>0</v>
      </c>
      <c r="Q228" s="1946">
        <v>0.3</v>
      </c>
      <c r="R228" s="1947">
        <v>2.4</v>
      </c>
      <c r="S228" s="1945">
        <v>0.2</v>
      </c>
      <c r="T228" s="1945">
        <v>0.1</v>
      </c>
      <c r="U228" s="1945">
        <v>0</v>
      </c>
      <c r="V228" s="1945">
        <v>0</v>
      </c>
      <c r="W228" s="1945">
        <v>0</v>
      </c>
      <c r="X228" s="1945">
        <v>0.1</v>
      </c>
      <c r="Y228" s="1945">
        <v>0.1</v>
      </c>
      <c r="Z228" s="1945">
        <v>0</v>
      </c>
      <c r="AA228" s="1945">
        <v>0.2</v>
      </c>
      <c r="AB228" s="2261">
        <v>0.2</v>
      </c>
      <c r="AC228" s="312"/>
      <c r="AD228" s="312"/>
      <c r="AE228" s="312"/>
      <c r="AF228" s="312"/>
      <c r="AG228" s="312"/>
      <c r="AH228" s="312"/>
      <c r="AI228" s="312"/>
      <c r="AJ228" s="312"/>
      <c r="AK228" s="312"/>
      <c r="AL228" s="312"/>
      <c r="AM228" s="312"/>
      <c r="AN228" s="312"/>
      <c r="AO228" s="312"/>
      <c r="AP228" s="312"/>
      <c r="AQ228" s="312"/>
      <c r="AR228" s="312"/>
      <c r="AS228" s="312"/>
      <c r="AT228" s="312"/>
      <c r="AU228" s="312"/>
      <c r="AV228" s="312"/>
      <c r="AW228" s="312"/>
      <c r="AX228" s="312"/>
      <c r="AY228" s="312"/>
      <c r="AZ228" s="646"/>
      <c r="BA228" s="2529"/>
      <c r="BB228" s="161" t="s">
        <v>91</v>
      </c>
      <c r="BC228" s="1181" t="s">
        <v>35</v>
      </c>
      <c r="BD228" s="1201" t="s">
        <v>35</v>
      </c>
      <c r="BE228" s="1201" t="s">
        <v>35</v>
      </c>
      <c r="BF228" s="1201" t="s">
        <v>35</v>
      </c>
      <c r="BG228" s="1222" t="s">
        <v>35</v>
      </c>
      <c r="BH228" s="1243" t="s">
        <v>35</v>
      </c>
      <c r="BI228" s="1201" t="s">
        <v>35</v>
      </c>
      <c r="BJ228" s="1201" t="s">
        <v>35</v>
      </c>
      <c r="BK228" s="1201" t="s">
        <v>35</v>
      </c>
      <c r="BL228" s="1222" t="s">
        <v>35</v>
      </c>
      <c r="BM228" s="1243" t="s">
        <v>35</v>
      </c>
      <c r="BN228" s="1201" t="s">
        <v>35</v>
      </c>
      <c r="BO228" s="1201" t="s">
        <v>35</v>
      </c>
      <c r="BP228" s="1201" t="s">
        <v>35</v>
      </c>
      <c r="BQ228" s="1222" t="s">
        <v>35</v>
      </c>
      <c r="BR228" s="1243" t="s">
        <v>35</v>
      </c>
      <c r="BS228" s="1201" t="s">
        <v>35</v>
      </c>
      <c r="BT228" s="1201" t="s">
        <v>35</v>
      </c>
      <c r="BU228" s="1201" t="s">
        <v>35</v>
      </c>
      <c r="BV228" s="1201" t="s">
        <v>35</v>
      </c>
      <c r="BW228" s="1201" t="s">
        <v>35</v>
      </c>
      <c r="BX228" s="1201" t="s">
        <v>35</v>
      </c>
      <c r="BY228" s="1262" t="s">
        <v>35</v>
      </c>
      <c r="BZ228" s="1262" t="s">
        <v>35</v>
      </c>
      <c r="CA228" s="1262" t="s">
        <v>35</v>
      </c>
      <c r="CB228" s="1262" t="s">
        <v>35</v>
      </c>
      <c r="CC228" s="2121"/>
      <c r="CD228" s="2121"/>
      <c r="CE228" s="2121"/>
      <c r="CF228" s="2121"/>
      <c r="CG228" s="2121"/>
      <c r="CH228" s="2121"/>
      <c r="CI228" s="2121"/>
      <c r="CJ228" s="2121"/>
      <c r="CK228" s="2121"/>
      <c r="CL228" s="2121"/>
      <c r="CM228" s="2121"/>
      <c r="CN228" s="2121"/>
      <c r="CO228" s="2121"/>
      <c r="CP228" s="2121"/>
      <c r="CQ228" s="2121"/>
      <c r="CR228" s="2121"/>
      <c r="CS228" s="2121"/>
      <c r="CT228" s="2121"/>
      <c r="CU228" s="2121"/>
      <c r="CV228" s="2121"/>
      <c r="CW228" s="2121"/>
      <c r="CX228" s="2121"/>
      <c r="CY228" s="2121"/>
      <c r="CZ228" s="2121"/>
    </row>
    <row r="229" s="135" customFormat="true" ht="15" customHeight="true" x14ac:dyDescent="0.2">
      <c r="A229" s="2720"/>
      <c r="B229" s="2003" t="s">
        <v>377</v>
      </c>
      <c r="C229" s="1950">
        <v>2.5</v>
      </c>
      <c r="D229" s="1951">
        <v>2.2999999999999998</v>
      </c>
      <c r="E229" s="1951">
        <v>1.9</v>
      </c>
      <c r="F229" s="1951">
        <v>1.8</v>
      </c>
      <c r="G229" s="1952">
        <v>1.6</v>
      </c>
      <c r="H229" s="1953">
        <v>1.7</v>
      </c>
      <c r="I229" s="1951">
        <v>1.4</v>
      </c>
      <c r="J229" s="1951">
        <v>1.6</v>
      </c>
      <c r="K229" s="1951">
        <v>1.7</v>
      </c>
      <c r="L229" s="1954">
        <v>1</v>
      </c>
      <c r="M229" s="1955">
        <v>2.6</v>
      </c>
      <c r="N229" s="1951">
        <v>2.5</v>
      </c>
      <c r="O229" s="1951">
        <v>2.2999999999999998</v>
      </c>
      <c r="P229" s="1951">
        <v>1.9</v>
      </c>
      <c r="Q229" s="1952">
        <v>2.5</v>
      </c>
      <c r="R229" s="1953">
        <v>1.4</v>
      </c>
      <c r="S229" s="1951">
        <v>2.6</v>
      </c>
      <c r="T229" s="1951">
        <v>2.8</v>
      </c>
      <c r="U229" s="1951">
        <v>2.5</v>
      </c>
      <c r="V229" s="1951">
        <v>1.3</v>
      </c>
      <c r="W229" s="1951">
        <v>2.4</v>
      </c>
      <c r="X229" s="1951">
        <v>2.9</v>
      </c>
      <c r="Y229" s="1951">
        <v>1.9</v>
      </c>
      <c r="Z229" s="1951">
        <v>2.2000000000000002</v>
      </c>
      <c r="AA229" s="1951">
        <v>1.7</v>
      </c>
      <c r="AB229" s="2262">
        <v>1.3</v>
      </c>
      <c r="AC229" s="312"/>
      <c r="AD229" s="312"/>
      <c r="AE229" s="312"/>
      <c r="AF229" s="312"/>
      <c r="AG229" s="312"/>
      <c r="AH229" s="312"/>
      <c r="AI229" s="312"/>
      <c r="AJ229" s="312"/>
      <c r="AK229" s="312"/>
      <c r="AL229" s="312"/>
      <c r="AM229" s="312"/>
      <c r="AN229" s="312"/>
      <c r="AO229" s="312"/>
      <c r="AP229" s="312"/>
      <c r="AQ229" s="312"/>
      <c r="AR229" s="312"/>
      <c r="AS229" s="312"/>
      <c r="AT229" s="312"/>
      <c r="AU229" s="312"/>
      <c r="AV229" s="312"/>
      <c r="AW229" s="312"/>
      <c r="AX229" s="312"/>
      <c r="AY229" s="312"/>
      <c r="AZ229" s="646"/>
      <c r="BA229" s="2529"/>
      <c r="BB229" s="161" t="s">
        <v>92</v>
      </c>
      <c r="BC229" s="1181" t="s">
        <v>35</v>
      </c>
      <c r="BD229" s="1201" t="s">
        <v>35</v>
      </c>
      <c r="BE229" s="1201" t="s">
        <v>35</v>
      </c>
      <c r="BF229" s="1201" t="s">
        <v>35</v>
      </c>
      <c r="BG229" s="1222" t="s">
        <v>35</v>
      </c>
      <c r="BH229" s="1243" t="s">
        <v>35</v>
      </c>
      <c r="BI229" s="1201" t="s">
        <v>35</v>
      </c>
      <c r="BJ229" s="1201" t="s">
        <v>35</v>
      </c>
      <c r="BK229" s="1201" t="s">
        <v>35</v>
      </c>
      <c r="BL229" s="1222" t="s">
        <v>35</v>
      </c>
      <c r="BM229" s="1243" t="s">
        <v>35</v>
      </c>
      <c r="BN229" s="1201" t="s">
        <v>35</v>
      </c>
      <c r="BO229" s="1201" t="s">
        <v>35</v>
      </c>
      <c r="BP229" s="1201" t="s">
        <v>35</v>
      </c>
      <c r="BQ229" s="1222" t="s">
        <v>35</v>
      </c>
      <c r="BR229" s="1243" t="s">
        <v>35</v>
      </c>
      <c r="BS229" s="1201" t="s">
        <v>35</v>
      </c>
      <c r="BT229" s="1201" t="s">
        <v>35</v>
      </c>
      <c r="BU229" s="1201" t="s">
        <v>35</v>
      </c>
      <c r="BV229" s="1201" t="s">
        <v>35</v>
      </c>
      <c r="BW229" s="1201" t="s">
        <v>35</v>
      </c>
      <c r="BX229" s="1201" t="s">
        <v>35</v>
      </c>
      <c r="BY229" s="1262" t="s">
        <v>35</v>
      </c>
      <c r="BZ229" s="1262" t="s">
        <v>35</v>
      </c>
      <c r="CA229" s="1262" t="s">
        <v>35</v>
      </c>
      <c r="CB229" s="1262" t="s">
        <v>35</v>
      </c>
      <c r="CC229" s="2121"/>
      <c r="CD229" s="2121"/>
      <c r="CE229" s="2121"/>
      <c r="CF229" s="2121"/>
      <c r="CG229" s="2121"/>
      <c r="CH229" s="2121"/>
      <c r="CI229" s="2121"/>
      <c r="CJ229" s="2121"/>
      <c r="CK229" s="2121"/>
      <c r="CL229" s="2121"/>
      <c r="CM229" s="2121"/>
      <c r="CN229" s="2121"/>
      <c r="CO229" s="2121"/>
      <c r="CP229" s="2121"/>
      <c r="CQ229" s="2121"/>
      <c r="CR229" s="2121"/>
      <c r="CS229" s="2121"/>
      <c r="CT229" s="2121"/>
      <c r="CU229" s="2121"/>
      <c r="CV229" s="2121"/>
      <c r="CW229" s="2121"/>
      <c r="CX229" s="2121"/>
      <c r="CY229" s="2121"/>
      <c r="CZ229" s="2121"/>
    </row>
    <row r="230" s="135" customFormat="true" ht="15" customHeight="true" x14ac:dyDescent="0.2">
      <c r="A230" s="719"/>
      <c r="B230" s="842"/>
      <c r="C230" s="1912"/>
      <c r="D230" s="726"/>
      <c r="E230" s="726"/>
      <c r="F230" s="726"/>
      <c r="G230" s="795"/>
      <c r="H230" s="1913"/>
      <c r="I230" s="726"/>
      <c r="J230" s="726"/>
      <c r="K230" s="726"/>
      <c r="L230" s="750"/>
      <c r="M230" s="1912"/>
      <c r="N230" s="726"/>
      <c r="O230" s="726"/>
      <c r="P230" s="726"/>
      <c r="Q230" s="795"/>
      <c r="R230" s="1913"/>
      <c r="S230" s="726"/>
      <c r="T230" s="726"/>
      <c r="U230" s="726"/>
      <c r="V230" s="726"/>
      <c r="W230" s="726"/>
      <c r="X230" s="726"/>
      <c r="Y230" s="726"/>
      <c r="Z230" s="726"/>
      <c r="AA230" s="726"/>
      <c r="AB230" s="750"/>
      <c r="AC230" s="312"/>
      <c r="AD230" s="312"/>
      <c r="AE230" s="312"/>
      <c r="AF230" s="312"/>
      <c r="AG230" s="312"/>
      <c r="AH230" s="312"/>
      <c r="AI230" s="312"/>
      <c r="AJ230" s="312"/>
      <c r="AK230" s="312"/>
      <c r="AL230" s="312"/>
      <c r="AM230" s="312"/>
      <c r="AN230" s="312"/>
      <c r="AO230" s="312"/>
      <c r="AP230" s="312"/>
      <c r="AQ230" s="312"/>
      <c r="AR230" s="312"/>
      <c r="AS230" s="312"/>
      <c r="AT230" s="312"/>
      <c r="AU230" s="312"/>
      <c r="AV230" s="312"/>
      <c r="AW230" s="312"/>
      <c r="AX230" s="312"/>
      <c r="AY230" s="312"/>
      <c r="AZ230" s="646"/>
      <c r="BA230" s="2529"/>
      <c r="BB230" s="161" t="s">
        <v>93</v>
      </c>
      <c r="BC230" s="1181" t="s">
        <v>35</v>
      </c>
      <c r="BD230" s="1201" t="s">
        <v>35</v>
      </c>
      <c r="BE230" s="1201" t="s">
        <v>35</v>
      </c>
      <c r="BF230" s="1201" t="s">
        <v>35</v>
      </c>
      <c r="BG230" s="1222" t="s">
        <v>35</v>
      </c>
      <c r="BH230" s="1243" t="s">
        <v>35</v>
      </c>
      <c r="BI230" s="1201" t="s">
        <v>35</v>
      </c>
      <c r="BJ230" s="1201" t="s">
        <v>35</v>
      </c>
      <c r="BK230" s="1201" t="s">
        <v>35</v>
      </c>
      <c r="BL230" s="1222" t="s">
        <v>35</v>
      </c>
      <c r="BM230" s="1243" t="s">
        <v>35</v>
      </c>
      <c r="BN230" s="1201" t="s">
        <v>35</v>
      </c>
      <c r="BO230" s="1201" t="s">
        <v>35</v>
      </c>
      <c r="BP230" s="1201" t="s">
        <v>35</v>
      </c>
      <c r="BQ230" s="1222" t="s">
        <v>35</v>
      </c>
      <c r="BR230" s="1243" t="s">
        <v>35</v>
      </c>
      <c r="BS230" s="1201" t="s">
        <v>35</v>
      </c>
      <c r="BT230" s="1201" t="s">
        <v>35</v>
      </c>
      <c r="BU230" s="1201" t="s">
        <v>35</v>
      </c>
      <c r="BV230" s="1201" t="s">
        <v>35</v>
      </c>
      <c r="BW230" s="1201" t="s">
        <v>35</v>
      </c>
      <c r="BX230" s="1201" t="s">
        <v>35</v>
      </c>
      <c r="BY230" s="1262" t="s">
        <v>35</v>
      </c>
      <c r="BZ230" s="1262" t="s">
        <v>35</v>
      </c>
      <c r="CA230" s="1262" t="s">
        <v>35</v>
      </c>
      <c r="CB230" s="1262" t="s">
        <v>35</v>
      </c>
      <c r="CC230" s="2121"/>
      <c r="CD230" s="2121"/>
      <c r="CE230" s="2121"/>
      <c r="CF230" s="2121"/>
      <c r="CG230" s="2121"/>
      <c r="CH230" s="2121"/>
      <c r="CI230" s="2121"/>
      <c r="CJ230" s="2121"/>
      <c r="CK230" s="2121"/>
      <c r="CL230" s="2121"/>
      <c r="CM230" s="2121"/>
      <c r="CN230" s="2121"/>
      <c r="CO230" s="2121"/>
      <c r="CP230" s="2121"/>
      <c r="CQ230" s="2121"/>
      <c r="CR230" s="2121"/>
      <c r="CS230" s="2121"/>
      <c r="CT230" s="2121"/>
      <c r="CU230" s="2121"/>
      <c r="CV230" s="2121"/>
      <c r="CW230" s="2121"/>
      <c r="CX230" s="2121"/>
      <c r="CY230" s="2121"/>
      <c r="CZ230" s="2121"/>
    </row>
    <row r="231" s="135" customFormat="true" ht="15" customHeight="true" x14ac:dyDescent="0.2">
      <c r="A231" s="1822"/>
      <c r="B231" s="2004"/>
      <c r="C231" s="1777"/>
      <c r="D231" s="1778"/>
      <c r="E231" s="1778"/>
      <c r="F231" s="1778"/>
      <c r="G231" s="1812"/>
      <c r="H231" s="1803"/>
      <c r="I231" s="1778"/>
      <c r="J231" s="1778"/>
      <c r="K231" s="1778"/>
      <c r="L231" s="1783"/>
      <c r="M231" s="1793"/>
      <c r="N231" s="1778"/>
      <c r="O231" s="1778"/>
      <c r="P231" s="1778"/>
      <c r="Q231" s="1812"/>
      <c r="R231" s="1803"/>
      <c r="S231" s="1778"/>
      <c r="T231" s="1778"/>
      <c r="U231" s="1778"/>
      <c r="V231" s="1778"/>
      <c r="W231" s="1778"/>
      <c r="X231" s="1778"/>
      <c r="Y231" s="1778"/>
      <c r="Z231" s="1778"/>
      <c r="AA231" s="1778"/>
      <c r="AB231" s="2263"/>
      <c r="AC231" s="312"/>
      <c r="AD231" s="312"/>
      <c r="AE231" s="312"/>
      <c r="AF231" s="312"/>
      <c r="AG231" s="312"/>
      <c r="AH231" s="312"/>
      <c r="AI231" s="312"/>
      <c r="AJ231" s="312"/>
      <c r="AK231" s="312"/>
      <c r="AL231" s="312"/>
      <c r="AM231" s="312"/>
      <c r="AN231" s="312"/>
      <c r="AO231" s="312"/>
      <c r="AP231" s="312"/>
      <c r="AQ231" s="312"/>
      <c r="AR231" s="312"/>
      <c r="AS231" s="312"/>
      <c r="AT231" s="312"/>
      <c r="AU231" s="312"/>
      <c r="AV231" s="312"/>
      <c r="AW231" s="312"/>
      <c r="AX231" s="312"/>
      <c r="AY231" s="312"/>
      <c r="AZ231" s="646"/>
      <c r="BA231" s="2770" t="s">
        <v>373</v>
      </c>
      <c r="BB231" s="161" t="s">
        <v>388</v>
      </c>
      <c r="BC231" s="345">
        <v>166</v>
      </c>
      <c r="BD231" s="309">
        <v>244</v>
      </c>
      <c r="BE231" s="309">
        <v>327</v>
      </c>
      <c r="BF231" s="309">
        <v>516</v>
      </c>
      <c r="BG231" s="346">
        <v>902</v>
      </c>
      <c r="BH231" s="354">
        <v>148</v>
      </c>
      <c r="BI231" s="309">
        <v>189</v>
      </c>
      <c r="BJ231" s="309">
        <v>237</v>
      </c>
      <c r="BK231" s="309">
        <v>326</v>
      </c>
      <c r="BL231" s="346">
        <v>437</v>
      </c>
      <c r="BM231" s="354">
        <v>107</v>
      </c>
      <c r="BN231" s="309">
        <v>107</v>
      </c>
      <c r="BO231" s="309">
        <v>146</v>
      </c>
      <c r="BP231" s="309">
        <v>153</v>
      </c>
      <c r="BQ231" s="346">
        <v>305</v>
      </c>
      <c r="BR231" s="354">
        <v>650</v>
      </c>
      <c r="BS231" s="309">
        <v>211</v>
      </c>
      <c r="BT231" s="309">
        <v>155</v>
      </c>
      <c r="BU231" s="309">
        <v>72</v>
      </c>
      <c r="BV231" s="309">
        <v>98</v>
      </c>
      <c r="BW231" s="309">
        <v>224</v>
      </c>
      <c r="BX231" s="309">
        <v>121</v>
      </c>
      <c r="BY231" s="310">
        <v>172</v>
      </c>
      <c r="BZ231" s="310">
        <v>166</v>
      </c>
      <c r="CA231" s="310">
        <v>136</v>
      </c>
      <c r="CB231" s="310">
        <v>150</v>
      </c>
      <c r="CC231" s="2122"/>
      <c r="CD231" s="2122"/>
      <c r="CE231" s="2122"/>
      <c r="CF231" s="2122"/>
      <c r="CG231" s="2122"/>
      <c r="CH231" s="2122"/>
      <c r="CI231" s="2122"/>
      <c r="CJ231" s="2122"/>
      <c r="CK231" s="2122"/>
      <c r="CL231" s="2122"/>
      <c r="CM231" s="2122"/>
      <c r="CN231" s="2122"/>
      <c r="CO231" s="2122"/>
      <c r="CP231" s="2122"/>
      <c r="CQ231" s="2122"/>
      <c r="CR231" s="2122"/>
      <c r="CS231" s="2122"/>
      <c r="CT231" s="2122"/>
      <c r="CU231" s="2122"/>
      <c r="CV231" s="2122"/>
      <c r="CW231" s="2122"/>
      <c r="CX231" s="2122"/>
      <c r="CY231" s="2122"/>
      <c r="CZ231" s="2122"/>
    </row>
    <row r="232" s="135" customFormat="true" ht="15" customHeight="true" x14ac:dyDescent="0.2">
      <c r="A232" s="1823"/>
      <c r="B232" s="2005"/>
      <c r="C232" s="1779"/>
      <c r="D232" s="1780"/>
      <c r="E232" s="1780"/>
      <c r="F232" s="1780"/>
      <c r="G232" s="1813"/>
      <c r="H232" s="1804"/>
      <c r="I232" s="1780"/>
      <c r="J232" s="1780"/>
      <c r="K232" s="1780"/>
      <c r="L232" s="1784"/>
      <c r="M232" s="1794"/>
      <c r="N232" s="1780"/>
      <c r="O232" s="1780"/>
      <c r="P232" s="1780"/>
      <c r="Q232" s="1813"/>
      <c r="R232" s="1804"/>
      <c r="S232" s="1780"/>
      <c r="T232" s="1780"/>
      <c r="U232" s="1780"/>
      <c r="V232" s="1780"/>
      <c r="W232" s="1780"/>
      <c r="X232" s="1780"/>
      <c r="Y232" s="1780"/>
      <c r="Z232" s="1780"/>
      <c r="AA232" s="1780"/>
      <c r="AB232" s="2264"/>
      <c r="AC232" s="312"/>
      <c r="AD232" s="312"/>
      <c r="AE232" s="312"/>
      <c r="AF232" s="312"/>
      <c r="AG232" s="312"/>
      <c r="AH232" s="312"/>
      <c r="AI232" s="312"/>
      <c r="AJ232" s="312"/>
      <c r="AK232" s="312"/>
      <c r="AL232" s="312"/>
      <c r="AM232" s="312"/>
      <c r="AN232" s="312"/>
      <c r="AO232" s="312"/>
      <c r="AP232" s="312"/>
      <c r="AQ232" s="312"/>
      <c r="AR232" s="312"/>
      <c r="AS232" s="312"/>
      <c r="AT232" s="312"/>
      <c r="AU232" s="312"/>
      <c r="AV232" s="312"/>
      <c r="AW232" s="312"/>
      <c r="AX232" s="312"/>
      <c r="AY232" s="312"/>
      <c r="AZ232" s="646"/>
      <c r="BA232" s="2770"/>
      <c r="BB232" s="161" t="s">
        <v>389</v>
      </c>
      <c r="BC232" s="345">
        <v>2428</v>
      </c>
      <c r="BD232" s="309">
        <v>2070</v>
      </c>
      <c r="BE232" s="309">
        <v>1893</v>
      </c>
      <c r="BF232" s="309">
        <v>1482</v>
      </c>
      <c r="BG232" s="346">
        <v>945</v>
      </c>
      <c r="BH232" s="354">
        <v>722</v>
      </c>
      <c r="BI232" s="309">
        <v>605</v>
      </c>
      <c r="BJ232" s="309">
        <v>512</v>
      </c>
      <c r="BK232" s="309">
        <v>413</v>
      </c>
      <c r="BL232" s="346">
        <v>266</v>
      </c>
      <c r="BM232" s="354">
        <v>1529</v>
      </c>
      <c r="BN232" s="309">
        <v>1369</v>
      </c>
      <c r="BO232" s="309">
        <v>1288</v>
      </c>
      <c r="BP232" s="309">
        <v>1160</v>
      </c>
      <c r="BQ232" s="346">
        <v>954</v>
      </c>
      <c r="BR232" s="354">
        <v>829</v>
      </c>
      <c r="BS232" s="309">
        <v>1111</v>
      </c>
      <c r="BT232" s="309">
        <v>766</v>
      </c>
      <c r="BU232" s="309">
        <v>749</v>
      </c>
      <c r="BV232" s="309">
        <v>697</v>
      </c>
      <c r="BW232" s="309">
        <v>693</v>
      </c>
      <c r="BX232" s="309">
        <v>635</v>
      </c>
      <c r="BY232" s="310">
        <v>868</v>
      </c>
      <c r="BZ232" s="310">
        <v>975</v>
      </c>
      <c r="CA232" s="310">
        <v>757</v>
      </c>
      <c r="CB232" s="310">
        <v>738</v>
      </c>
      <c r="CC232" s="2122"/>
      <c r="CD232" s="2122"/>
      <c r="CE232" s="2122"/>
      <c r="CF232" s="2122"/>
      <c r="CG232" s="2122"/>
      <c r="CH232" s="2122"/>
      <c r="CI232" s="2122"/>
      <c r="CJ232" s="2122"/>
      <c r="CK232" s="2122"/>
      <c r="CL232" s="2122"/>
      <c r="CM232" s="2122"/>
      <c r="CN232" s="2122"/>
      <c r="CO232" s="2122"/>
      <c r="CP232" s="2122"/>
      <c r="CQ232" s="2122"/>
      <c r="CR232" s="2122"/>
      <c r="CS232" s="2122"/>
      <c r="CT232" s="2122"/>
      <c r="CU232" s="2122"/>
      <c r="CV232" s="2122"/>
      <c r="CW232" s="2122"/>
      <c r="CX232" s="2122"/>
      <c r="CY232" s="2122"/>
      <c r="CZ232" s="2122"/>
    </row>
    <row r="233" s="135" customFormat="true" ht="15" customHeight="true" x14ac:dyDescent="0.2">
      <c r="A233" s="1824"/>
      <c r="B233" s="2006"/>
      <c r="C233" s="1956"/>
      <c r="D233" s="1957"/>
      <c r="E233" s="1957"/>
      <c r="F233" s="1957"/>
      <c r="G233" s="1958"/>
      <c r="H233" s="1959"/>
      <c r="I233" s="1957"/>
      <c r="J233" s="1957"/>
      <c r="K233" s="1957"/>
      <c r="L233" s="1960"/>
      <c r="M233" s="1961"/>
      <c r="N233" s="1957"/>
      <c r="O233" s="1957"/>
      <c r="P233" s="1957"/>
      <c r="Q233" s="1958"/>
      <c r="R233" s="1959"/>
      <c r="S233" s="1957"/>
      <c r="T233" s="1957"/>
      <c r="U233" s="1957"/>
      <c r="V233" s="1957"/>
      <c r="W233" s="1957"/>
      <c r="X233" s="1957"/>
      <c r="Y233" s="1957"/>
      <c r="Z233" s="1957"/>
      <c r="AA233" s="1957"/>
      <c r="AB233" s="2265"/>
      <c r="AC233" s="312"/>
      <c r="AD233" s="312"/>
      <c r="AE233" s="312"/>
      <c r="AF233" s="312"/>
      <c r="AG233" s="312"/>
      <c r="AH233" s="312"/>
      <c r="AI233" s="312"/>
      <c r="AJ233" s="312"/>
      <c r="AK233" s="312"/>
      <c r="AL233" s="312"/>
      <c r="AM233" s="312"/>
      <c r="AN233" s="312"/>
      <c r="AO233" s="312"/>
      <c r="AP233" s="312"/>
      <c r="AQ233" s="312"/>
      <c r="AR233" s="312"/>
      <c r="AS233" s="312"/>
      <c r="AT233" s="312"/>
      <c r="AU233" s="312"/>
      <c r="AV233" s="312"/>
      <c r="AW233" s="312"/>
      <c r="AX233" s="312"/>
      <c r="AY233" s="312"/>
      <c r="AZ233" s="646"/>
      <c r="BA233" s="2770"/>
      <c r="BB233" s="161" t="s">
        <v>375</v>
      </c>
      <c r="BC233" s="345">
        <v>699</v>
      </c>
      <c r="BD233" s="309">
        <v>542</v>
      </c>
      <c r="BE233" s="309">
        <v>437</v>
      </c>
      <c r="BF233" s="309">
        <v>288</v>
      </c>
      <c r="BG233" s="346">
        <v>137</v>
      </c>
      <c r="BH233" s="354">
        <v>212</v>
      </c>
      <c r="BI233" s="309">
        <v>141</v>
      </c>
      <c r="BJ233" s="309">
        <v>92</v>
      </c>
      <c r="BK233" s="309">
        <v>67</v>
      </c>
      <c r="BL233" s="346">
        <v>36</v>
      </c>
      <c r="BM233" s="354">
        <v>458</v>
      </c>
      <c r="BN233" s="309">
        <v>350</v>
      </c>
      <c r="BO233" s="309">
        <v>314</v>
      </c>
      <c r="BP233" s="309">
        <v>268</v>
      </c>
      <c r="BQ233" s="346">
        <v>165</v>
      </c>
      <c r="BR233" s="354">
        <v>135</v>
      </c>
      <c r="BS233" s="309">
        <v>331</v>
      </c>
      <c r="BT233" s="309">
        <v>180</v>
      </c>
      <c r="BU233" s="309">
        <v>163</v>
      </c>
      <c r="BV233" s="309">
        <v>148</v>
      </c>
      <c r="BW233" s="309">
        <v>222</v>
      </c>
      <c r="BX233" s="309">
        <v>145</v>
      </c>
      <c r="BY233" s="310">
        <v>219</v>
      </c>
      <c r="BZ233" s="310">
        <v>169</v>
      </c>
      <c r="CA233" s="310">
        <v>219</v>
      </c>
      <c r="CB233" s="310">
        <v>172</v>
      </c>
      <c r="CC233" s="2122"/>
      <c r="CD233" s="2122"/>
      <c r="CE233" s="2122"/>
      <c r="CF233" s="2122"/>
      <c r="CG233" s="2122"/>
      <c r="CH233" s="2122"/>
      <c r="CI233" s="2122"/>
      <c r="CJ233" s="2122"/>
      <c r="CK233" s="2122"/>
      <c r="CL233" s="2122"/>
      <c r="CM233" s="2122"/>
      <c r="CN233" s="2122"/>
      <c r="CO233" s="2122"/>
      <c r="CP233" s="2122"/>
      <c r="CQ233" s="2122"/>
      <c r="CR233" s="2122"/>
      <c r="CS233" s="2122"/>
      <c r="CT233" s="2122"/>
      <c r="CU233" s="2122"/>
      <c r="CV233" s="2122"/>
      <c r="CW233" s="2122"/>
      <c r="CX233" s="2122"/>
      <c r="CY233" s="2122"/>
      <c r="CZ233" s="2122"/>
    </row>
    <row r="234" s="135" customFormat="true" ht="15" customHeight="true" x14ac:dyDescent="0.2">
      <c r="A234" s="1825"/>
      <c r="B234" s="2007"/>
      <c r="C234" s="1962"/>
      <c r="D234" s="1963"/>
      <c r="E234" s="1963"/>
      <c r="F234" s="1963"/>
      <c r="G234" s="1964"/>
      <c r="H234" s="1965"/>
      <c r="I234" s="1963"/>
      <c r="J234" s="1963"/>
      <c r="K234" s="1963"/>
      <c r="L234" s="1966"/>
      <c r="M234" s="1967"/>
      <c r="N234" s="1963"/>
      <c r="O234" s="1963"/>
      <c r="P234" s="1963"/>
      <c r="Q234" s="1964"/>
      <c r="R234" s="1965"/>
      <c r="S234" s="1963"/>
      <c r="T234" s="1963"/>
      <c r="U234" s="1963"/>
      <c r="V234" s="1963"/>
      <c r="W234" s="1963"/>
      <c r="X234" s="1963"/>
      <c r="Y234" s="1963"/>
      <c r="Z234" s="1963"/>
      <c r="AA234" s="1963"/>
      <c r="AB234" s="2266"/>
      <c r="AC234" s="312"/>
      <c r="AD234" s="312"/>
      <c r="AE234" s="312"/>
      <c r="AF234" s="312"/>
      <c r="AG234" s="312"/>
      <c r="AH234" s="312"/>
      <c r="AI234" s="312"/>
      <c r="AJ234" s="312"/>
      <c r="AK234" s="312"/>
      <c r="AL234" s="312"/>
      <c r="AM234" s="312"/>
      <c r="AN234" s="312"/>
      <c r="AO234" s="312"/>
      <c r="AP234" s="312"/>
      <c r="AQ234" s="312"/>
      <c r="AR234" s="312"/>
      <c r="AS234" s="312"/>
      <c r="AT234" s="312"/>
      <c r="AU234" s="312"/>
      <c r="AV234" s="312"/>
      <c r="AW234" s="312"/>
      <c r="AX234" s="312"/>
      <c r="AY234" s="312"/>
      <c r="AZ234" s="646"/>
      <c r="BA234" s="2770"/>
      <c r="BB234" s="161" t="s">
        <v>376</v>
      </c>
      <c r="BC234" s="345">
        <v>0</v>
      </c>
      <c r="BD234" s="309">
        <v>0</v>
      </c>
      <c r="BE234" s="309">
        <v>4</v>
      </c>
      <c r="BF234" s="309">
        <v>10</v>
      </c>
      <c r="BG234" s="346">
        <v>36</v>
      </c>
      <c r="BH234" s="354">
        <v>1</v>
      </c>
      <c r="BI234" s="309">
        <v>5</v>
      </c>
      <c r="BJ234" s="309">
        <v>7</v>
      </c>
      <c r="BK234" s="309">
        <v>11</v>
      </c>
      <c r="BL234" s="346">
        <v>22</v>
      </c>
      <c r="BM234" s="354">
        <v>0</v>
      </c>
      <c r="BN234" s="309">
        <v>0</v>
      </c>
      <c r="BO234" s="309">
        <v>0</v>
      </c>
      <c r="BP234" s="309">
        <v>0</v>
      </c>
      <c r="BQ234" s="346">
        <v>4</v>
      </c>
      <c r="BR234" s="354">
        <v>40</v>
      </c>
      <c r="BS234" s="309">
        <v>3</v>
      </c>
      <c r="BT234" s="309">
        <v>1</v>
      </c>
      <c r="BU234" s="309">
        <v>0</v>
      </c>
      <c r="BV234" s="309">
        <v>0</v>
      </c>
      <c r="BW234" s="309">
        <v>0</v>
      </c>
      <c r="BX234" s="309">
        <v>1</v>
      </c>
      <c r="BY234" s="310">
        <v>1</v>
      </c>
      <c r="BZ234" s="310">
        <v>0</v>
      </c>
      <c r="CA234" s="310">
        <v>2</v>
      </c>
      <c r="CB234" s="310">
        <v>2</v>
      </c>
      <c r="CC234" s="2122"/>
      <c r="CD234" s="2122"/>
      <c r="CE234" s="2122"/>
      <c r="CF234" s="2122"/>
      <c r="CG234" s="2122"/>
      <c r="CH234" s="2122"/>
      <c r="CI234" s="2122"/>
      <c r="CJ234" s="2122"/>
      <c r="CK234" s="2122"/>
      <c r="CL234" s="2122"/>
      <c r="CM234" s="2122"/>
      <c r="CN234" s="2122"/>
      <c r="CO234" s="2122"/>
      <c r="CP234" s="2122"/>
      <c r="CQ234" s="2122"/>
      <c r="CR234" s="2122"/>
      <c r="CS234" s="2122"/>
      <c r="CT234" s="2122"/>
      <c r="CU234" s="2122"/>
      <c r="CV234" s="2122"/>
      <c r="CW234" s="2122"/>
      <c r="CX234" s="2122"/>
      <c r="CY234" s="2122"/>
      <c r="CZ234" s="2122"/>
    </row>
    <row r="235" s="135" customFormat="true" ht="15" customHeight="true" x14ac:dyDescent="0.2">
      <c r="A235" s="1825"/>
      <c r="B235" s="2007"/>
      <c r="C235" s="1962"/>
      <c r="D235" s="1963"/>
      <c r="E235" s="1963"/>
      <c r="F235" s="1963"/>
      <c r="G235" s="1964"/>
      <c r="H235" s="1965"/>
      <c r="I235" s="1963"/>
      <c r="J235" s="1963"/>
      <c r="K235" s="1963"/>
      <c r="L235" s="1966"/>
      <c r="M235" s="1967"/>
      <c r="N235" s="1963"/>
      <c r="O235" s="1963"/>
      <c r="P235" s="1963"/>
      <c r="Q235" s="1964"/>
      <c r="R235" s="1965"/>
      <c r="S235" s="1963"/>
      <c r="T235" s="1963"/>
      <c r="U235" s="1963"/>
      <c r="V235" s="1963"/>
      <c r="W235" s="1963"/>
      <c r="X235" s="1963"/>
      <c r="Y235" s="1963"/>
      <c r="Z235" s="1963"/>
      <c r="AA235" s="1963"/>
      <c r="AB235" s="2266"/>
      <c r="AC235" s="312"/>
      <c r="AD235" s="312"/>
      <c r="AE235" s="312"/>
      <c r="AF235" s="312"/>
      <c r="AG235" s="312"/>
      <c r="AH235" s="312"/>
      <c r="AI235" s="312"/>
      <c r="AJ235" s="312"/>
      <c r="AK235" s="312"/>
      <c r="AL235" s="312"/>
      <c r="AM235" s="312"/>
      <c r="AN235" s="312"/>
      <c r="AO235" s="312"/>
      <c r="AP235" s="312"/>
      <c r="AQ235" s="312"/>
      <c r="AR235" s="312"/>
      <c r="AS235" s="312"/>
      <c r="AT235" s="312"/>
      <c r="AU235" s="312"/>
      <c r="AV235" s="312"/>
      <c r="AW235" s="312"/>
      <c r="AX235" s="312"/>
      <c r="AY235" s="312"/>
      <c r="AZ235" s="646"/>
      <c r="BA235" s="2770"/>
      <c r="BB235" s="161" t="s">
        <v>377</v>
      </c>
      <c r="BC235" s="345">
        <v>85</v>
      </c>
      <c r="BD235" s="309">
        <v>67</v>
      </c>
      <c r="BE235" s="309">
        <v>52</v>
      </c>
      <c r="BF235" s="309">
        <v>43</v>
      </c>
      <c r="BG235" s="346">
        <v>32</v>
      </c>
      <c r="BH235" s="354">
        <v>19</v>
      </c>
      <c r="BI235" s="309">
        <v>13</v>
      </c>
      <c r="BJ235" s="309">
        <v>14</v>
      </c>
      <c r="BK235" s="309">
        <v>14</v>
      </c>
      <c r="BL235" s="346">
        <v>8</v>
      </c>
      <c r="BM235" s="354">
        <v>56</v>
      </c>
      <c r="BN235" s="309">
        <v>47</v>
      </c>
      <c r="BO235" s="309">
        <v>41</v>
      </c>
      <c r="BP235" s="309">
        <v>31</v>
      </c>
      <c r="BQ235" s="346">
        <v>36</v>
      </c>
      <c r="BR235" s="354">
        <v>23</v>
      </c>
      <c r="BS235" s="309">
        <v>45</v>
      </c>
      <c r="BT235" s="309">
        <v>32</v>
      </c>
      <c r="BU235" s="309">
        <v>25</v>
      </c>
      <c r="BV235" s="309">
        <v>12</v>
      </c>
      <c r="BW235" s="309">
        <v>28</v>
      </c>
      <c r="BX235" s="309">
        <v>27</v>
      </c>
      <c r="BY235" s="310">
        <v>24</v>
      </c>
      <c r="BZ235" s="310">
        <v>30</v>
      </c>
      <c r="CA235" s="310">
        <v>19</v>
      </c>
      <c r="CB235" s="310">
        <v>14</v>
      </c>
      <c r="CC235" s="2122"/>
      <c r="CD235" s="2122"/>
      <c r="CE235" s="2122"/>
      <c r="CF235" s="2122"/>
      <c r="CG235" s="2122"/>
      <c r="CH235" s="2122"/>
      <c r="CI235" s="2122"/>
      <c r="CJ235" s="2122"/>
      <c r="CK235" s="2122"/>
      <c r="CL235" s="2122"/>
      <c r="CM235" s="2122"/>
      <c r="CN235" s="2122"/>
      <c r="CO235" s="2122"/>
      <c r="CP235" s="2122"/>
      <c r="CQ235" s="2122"/>
      <c r="CR235" s="2122"/>
      <c r="CS235" s="2122"/>
      <c r="CT235" s="2122"/>
      <c r="CU235" s="2122"/>
      <c r="CV235" s="2122"/>
      <c r="CW235" s="2122"/>
      <c r="CX235" s="2122"/>
      <c r="CY235" s="2122"/>
      <c r="CZ235" s="2122"/>
    </row>
    <row r="236" s="135" customFormat="true" ht="15" customHeight="true" x14ac:dyDescent="0.2">
      <c r="A236" s="1825"/>
      <c r="B236" s="2007"/>
      <c r="C236" s="1962"/>
      <c r="D236" s="1963"/>
      <c r="E236" s="1963"/>
      <c r="F236" s="1963"/>
      <c r="G236" s="1964"/>
      <c r="H236" s="1965"/>
      <c r="I236" s="1963"/>
      <c r="J236" s="1963"/>
      <c r="K236" s="1963"/>
      <c r="L236" s="1966"/>
      <c r="M236" s="1967"/>
      <c r="N236" s="1963"/>
      <c r="O236" s="1963"/>
      <c r="P236" s="1963"/>
      <c r="Q236" s="1964"/>
      <c r="R236" s="1965"/>
      <c r="S236" s="1963"/>
      <c r="T236" s="1963"/>
      <c r="U236" s="1963"/>
      <c r="V236" s="1963"/>
      <c r="W236" s="1963"/>
      <c r="X236" s="1963"/>
      <c r="Y236" s="1963"/>
      <c r="Z236" s="1963"/>
      <c r="AA236" s="1963"/>
      <c r="AB236" s="2266"/>
      <c r="AC236" s="312"/>
      <c r="AD236" s="312"/>
      <c r="AE236" s="312"/>
      <c r="AF236" s="312"/>
      <c r="AG236" s="312"/>
      <c r="AH236" s="312"/>
      <c r="AI236" s="312"/>
      <c r="AJ236" s="312"/>
      <c r="AK236" s="312"/>
      <c r="AL236" s="312"/>
      <c r="AM236" s="312"/>
      <c r="AN236" s="312"/>
      <c r="AO236" s="312"/>
      <c r="AP236" s="312"/>
      <c r="AQ236" s="312"/>
      <c r="AR236" s="312"/>
      <c r="AS236" s="312"/>
      <c r="AT236" s="312"/>
      <c r="AU236" s="312"/>
      <c r="AV236" s="312"/>
      <c r="AW236" s="312"/>
      <c r="AX236" s="312"/>
      <c r="AY236" s="312"/>
      <c r="AZ236" s="646"/>
      <c r="BA236" s="2771"/>
      <c r="BB236" s="161" t="s">
        <v>181</v>
      </c>
      <c r="BC236" s="345">
        <v>3378</v>
      </c>
      <c r="BD236" s="309">
        <v>2923</v>
      </c>
      <c r="BE236" s="309">
        <v>2713</v>
      </c>
      <c r="BF236" s="309">
        <v>2339</v>
      </c>
      <c r="BG236" s="346">
        <v>2052</v>
      </c>
      <c r="BH236" s="354">
        <v>1102</v>
      </c>
      <c r="BI236" s="309">
        <v>953</v>
      </c>
      <c r="BJ236" s="309">
        <v>862</v>
      </c>
      <c r="BK236" s="309">
        <v>831</v>
      </c>
      <c r="BL236" s="346">
        <v>769</v>
      </c>
      <c r="BM236" s="354">
        <v>2150</v>
      </c>
      <c r="BN236" s="309">
        <v>1873</v>
      </c>
      <c r="BO236" s="309">
        <v>1789</v>
      </c>
      <c r="BP236" s="309">
        <v>1612</v>
      </c>
      <c r="BQ236" s="346">
        <v>1464</v>
      </c>
      <c r="BR236" s="354">
        <v>1677</v>
      </c>
      <c r="BS236" s="309">
        <v>1701</v>
      </c>
      <c r="BT236" s="309">
        <v>1134</v>
      </c>
      <c r="BU236" s="309">
        <v>1009</v>
      </c>
      <c r="BV236" s="309">
        <v>955</v>
      </c>
      <c r="BW236" s="309">
        <v>1167</v>
      </c>
      <c r="BX236" s="309">
        <v>929</v>
      </c>
      <c r="BY236" s="310">
        <v>1284</v>
      </c>
      <c r="BZ236" s="310">
        <v>1340</v>
      </c>
      <c r="CA236" s="310">
        <v>1133</v>
      </c>
      <c r="CB236" s="310">
        <v>1076</v>
      </c>
      <c r="CC236" s="2122"/>
      <c r="CD236" s="2122"/>
      <c r="CE236" s="2122"/>
      <c r="CF236" s="2122"/>
      <c r="CG236" s="2122"/>
      <c r="CH236" s="2122"/>
      <c r="CI236" s="2122"/>
      <c r="CJ236" s="2122"/>
      <c r="CK236" s="2122"/>
      <c r="CL236" s="2122"/>
      <c r="CM236" s="2122"/>
      <c r="CN236" s="2122"/>
      <c r="CO236" s="2122"/>
      <c r="CP236" s="2122"/>
      <c r="CQ236" s="2122"/>
      <c r="CR236" s="2122"/>
      <c r="CS236" s="2122"/>
      <c r="CT236" s="2122"/>
      <c r="CU236" s="2122"/>
      <c r="CV236" s="2122"/>
      <c r="CW236" s="2122"/>
      <c r="CX236" s="2122"/>
      <c r="CY236" s="2122"/>
      <c r="CZ236" s="2122"/>
    </row>
    <row r="237" s="135" customFormat="true" ht="15" customHeight="true" x14ac:dyDescent="0.2">
      <c r="A237" s="1825"/>
      <c r="B237" s="2007"/>
      <c r="C237" s="1962"/>
      <c r="D237" s="1963"/>
      <c r="E237" s="1963"/>
      <c r="F237" s="1963"/>
      <c r="G237" s="1964"/>
      <c r="H237" s="1965"/>
      <c r="I237" s="1963"/>
      <c r="J237" s="1963"/>
      <c r="K237" s="1963"/>
      <c r="L237" s="1966"/>
      <c r="M237" s="1967"/>
      <c r="N237" s="1963"/>
      <c r="O237" s="1963"/>
      <c r="P237" s="1963"/>
      <c r="Q237" s="1964"/>
      <c r="R237" s="1965"/>
      <c r="S237" s="1963"/>
      <c r="T237" s="1963"/>
      <c r="U237" s="1963"/>
      <c r="V237" s="1963"/>
      <c r="W237" s="1963"/>
      <c r="X237" s="1963"/>
      <c r="Y237" s="1963"/>
      <c r="Z237" s="1963"/>
      <c r="AA237" s="1963"/>
      <c r="AB237" s="2266"/>
      <c r="AC237" s="312"/>
      <c r="AD237" s="312"/>
      <c r="AE237" s="312"/>
      <c r="AF237" s="312"/>
      <c r="AG237" s="312"/>
      <c r="AH237" s="312"/>
      <c r="AI237" s="312"/>
      <c r="AJ237" s="312"/>
      <c r="AK237" s="312"/>
      <c r="AL237" s="312"/>
      <c r="AM237" s="312"/>
      <c r="AN237" s="312"/>
      <c r="AO237" s="312"/>
      <c r="AP237" s="312"/>
      <c r="AQ237" s="312"/>
      <c r="AR237" s="312"/>
      <c r="AS237" s="312"/>
      <c r="AT237" s="312"/>
      <c r="AU237" s="312"/>
      <c r="AV237" s="312"/>
      <c r="AW237" s="312"/>
      <c r="AX237" s="312"/>
      <c r="AY237" s="312"/>
      <c r="AZ237" s="64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2122"/>
      <c r="CD237" s="2122"/>
      <c r="CE237" s="2122"/>
      <c r="CF237" s="2122"/>
      <c r="CG237" s="2122"/>
      <c r="CH237" s="2122"/>
      <c r="CI237" s="2122"/>
      <c r="CJ237" s="2122"/>
      <c r="CK237" s="2122"/>
      <c r="CL237" s="2122"/>
      <c r="CM237" s="2122"/>
      <c r="CN237" s="2122"/>
      <c r="CO237" s="2122"/>
      <c r="CP237" s="2122"/>
      <c r="CQ237" s="2122"/>
      <c r="CR237" s="2122"/>
      <c r="CS237" s="2122"/>
      <c r="CT237" s="2122"/>
      <c r="CU237" s="2122"/>
      <c r="CV237" s="2122"/>
      <c r="CW237" s="2122"/>
      <c r="CX237" s="2122"/>
      <c r="CY237" s="2122"/>
      <c r="CZ237" s="2122"/>
    </row>
    <row r="238" s="135" customFormat="true" ht="15" customHeight="true" x14ac:dyDescent="0.2">
      <c r="A238" s="1825"/>
      <c r="B238" s="2007"/>
      <c r="C238" s="1962"/>
      <c r="D238" s="1963"/>
      <c r="E238" s="1963"/>
      <c r="F238" s="1963"/>
      <c r="G238" s="1964"/>
      <c r="H238" s="1965"/>
      <c r="I238" s="1963"/>
      <c r="J238" s="1963"/>
      <c r="K238" s="1963"/>
      <c r="L238" s="1966"/>
      <c r="M238" s="1967"/>
      <c r="N238" s="1963"/>
      <c r="O238" s="1963"/>
      <c r="P238" s="1963"/>
      <c r="Q238" s="1964"/>
      <c r="R238" s="1965"/>
      <c r="S238" s="1963"/>
      <c r="T238" s="1963"/>
      <c r="U238" s="1963"/>
      <c r="V238" s="1963"/>
      <c r="W238" s="1963"/>
      <c r="X238" s="1963"/>
      <c r="Y238" s="1963"/>
      <c r="Z238" s="1963"/>
      <c r="AA238" s="1963"/>
      <c r="AB238" s="2266"/>
      <c r="AC238" s="312"/>
      <c r="AD238" s="312"/>
      <c r="AE238" s="312"/>
      <c r="AF238" s="312"/>
      <c r="AG238" s="312"/>
      <c r="AH238" s="312"/>
      <c r="AI238" s="312"/>
      <c r="AJ238" s="312"/>
      <c r="AK238" s="312"/>
      <c r="AL238" s="312"/>
      <c r="AM238" s="312"/>
      <c r="AN238" s="312"/>
      <c r="AO238" s="312"/>
      <c r="AP238" s="312"/>
      <c r="AQ238" s="312"/>
      <c r="AR238" s="312"/>
      <c r="AS238" s="312"/>
      <c r="AT238" s="312"/>
      <c r="AU238" s="312"/>
      <c r="AV238" s="312"/>
      <c r="AW238" s="312"/>
      <c r="AX238" s="312"/>
      <c r="AY238" s="312"/>
      <c r="AZ238" s="64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2122"/>
      <c r="CD238" s="2122"/>
      <c r="CE238" s="2122"/>
      <c r="CF238" s="2122"/>
      <c r="CG238" s="2122"/>
      <c r="CH238" s="2122"/>
      <c r="CI238" s="2122"/>
      <c r="CJ238" s="2122"/>
      <c r="CK238" s="2122"/>
      <c r="CL238" s="2122"/>
      <c r="CM238" s="2122"/>
      <c r="CN238" s="2122"/>
      <c r="CO238" s="2122"/>
      <c r="CP238" s="2122"/>
      <c r="CQ238" s="2122"/>
      <c r="CR238" s="2122"/>
      <c r="CS238" s="2122"/>
      <c r="CT238" s="2122"/>
      <c r="CU238" s="2122"/>
      <c r="CV238" s="2122"/>
      <c r="CW238" s="2122"/>
      <c r="CX238" s="2122"/>
      <c r="CY238" s="2122"/>
      <c r="CZ238" s="2122"/>
    </row>
    <row r="239" s="135" customFormat="true" ht="15" customHeight="true" x14ac:dyDescent="0.2">
      <c r="A239" s="1825"/>
      <c r="B239" s="2007"/>
      <c r="C239" s="1962"/>
      <c r="D239" s="1963"/>
      <c r="E239" s="1963"/>
      <c r="F239" s="1963"/>
      <c r="G239" s="1964"/>
      <c r="H239" s="1965"/>
      <c r="I239" s="1963"/>
      <c r="J239" s="1963"/>
      <c r="K239" s="1963"/>
      <c r="L239" s="1966"/>
      <c r="M239" s="1967"/>
      <c r="N239" s="1963"/>
      <c r="O239" s="1963"/>
      <c r="P239" s="1963"/>
      <c r="Q239" s="1964"/>
      <c r="R239" s="1965"/>
      <c r="S239" s="1963"/>
      <c r="T239" s="1963"/>
      <c r="U239" s="1963"/>
      <c r="V239" s="1963"/>
      <c r="W239" s="1963"/>
      <c r="X239" s="1963"/>
      <c r="Y239" s="1963"/>
      <c r="Z239" s="1963"/>
      <c r="AA239" s="1963"/>
      <c r="AB239" s="2266"/>
      <c r="AC239" s="312"/>
      <c r="AD239" s="312"/>
      <c r="AE239" s="312"/>
      <c r="AF239" s="312"/>
      <c r="AG239" s="312"/>
      <c r="AH239" s="312"/>
      <c r="AI239" s="312"/>
      <c r="AJ239" s="312"/>
      <c r="AK239" s="312"/>
      <c r="AL239" s="312"/>
      <c r="AM239" s="312"/>
      <c r="AN239" s="312"/>
      <c r="AO239" s="312"/>
      <c r="AP239" s="312"/>
      <c r="AQ239" s="312"/>
      <c r="AR239" s="312"/>
      <c r="AS239" s="312"/>
      <c r="AT239" s="312"/>
      <c r="AU239" s="312"/>
      <c r="AV239" s="312"/>
      <c r="AW239" s="312"/>
      <c r="AX239" s="312"/>
      <c r="AY239" s="312"/>
      <c r="AZ239" s="64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2122"/>
      <c r="CD239" s="2122"/>
      <c r="CE239" s="2122"/>
      <c r="CF239" s="2122"/>
      <c r="CG239" s="2122"/>
      <c r="CH239" s="2122"/>
      <c r="CI239" s="2122"/>
      <c r="CJ239" s="2122"/>
      <c r="CK239" s="2122"/>
      <c r="CL239" s="2122"/>
      <c r="CM239" s="2122"/>
      <c r="CN239" s="2122"/>
      <c r="CO239" s="2122"/>
      <c r="CP239" s="2122"/>
      <c r="CQ239" s="2122"/>
      <c r="CR239" s="2122"/>
      <c r="CS239" s="2122"/>
      <c r="CT239" s="2122"/>
      <c r="CU239" s="2122"/>
      <c r="CV239" s="2122"/>
      <c r="CW239" s="2122"/>
      <c r="CX239" s="2122"/>
      <c r="CY239" s="2122"/>
      <c r="CZ239" s="2122"/>
    </row>
    <row r="240" s="135" customFormat="true" ht="15" customHeight="true" x14ac:dyDescent="0.2">
      <c r="A240" s="1825"/>
      <c r="B240" s="2007"/>
      <c r="C240" s="1962"/>
      <c r="D240" s="1963"/>
      <c r="E240" s="1963"/>
      <c r="F240" s="1963"/>
      <c r="G240" s="1964"/>
      <c r="H240" s="1965"/>
      <c r="I240" s="1963"/>
      <c r="J240" s="1963"/>
      <c r="K240" s="1963"/>
      <c r="L240" s="1966"/>
      <c r="M240" s="1967"/>
      <c r="N240" s="1963"/>
      <c r="O240" s="1963"/>
      <c r="P240" s="1963"/>
      <c r="Q240" s="1964"/>
      <c r="R240" s="1965"/>
      <c r="S240" s="1963"/>
      <c r="T240" s="1963"/>
      <c r="U240" s="1963"/>
      <c r="V240" s="1963"/>
      <c r="W240" s="1963"/>
      <c r="X240" s="1963"/>
      <c r="Y240" s="1963"/>
      <c r="Z240" s="1963"/>
      <c r="AA240" s="1963"/>
      <c r="AB240" s="2266"/>
      <c r="AC240" s="312"/>
      <c r="AD240" s="312"/>
      <c r="AE240" s="312"/>
      <c r="AF240" s="312"/>
      <c r="AG240" s="312"/>
      <c r="AH240" s="312"/>
      <c r="AI240" s="312"/>
      <c r="AJ240" s="312"/>
      <c r="AK240" s="312"/>
      <c r="AL240" s="312"/>
      <c r="AM240" s="312"/>
      <c r="AN240" s="312"/>
      <c r="AO240" s="312"/>
      <c r="AP240" s="312"/>
      <c r="AQ240" s="312"/>
      <c r="AR240" s="312"/>
      <c r="AS240" s="312"/>
      <c r="AT240" s="312"/>
      <c r="AU240" s="312"/>
      <c r="AV240" s="312"/>
      <c r="AW240" s="312"/>
      <c r="AX240" s="312"/>
      <c r="AY240" s="312"/>
      <c r="AZ240" s="64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2122"/>
      <c r="CD240" s="2122"/>
      <c r="CE240" s="2122"/>
      <c r="CF240" s="2122"/>
      <c r="CG240" s="2122"/>
      <c r="CH240" s="2122"/>
      <c r="CI240" s="2122"/>
      <c r="CJ240" s="2122"/>
      <c r="CK240" s="2122"/>
      <c r="CL240" s="2122"/>
      <c r="CM240" s="2122"/>
      <c r="CN240" s="2122"/>
      <c r="CO240" s="2122"/>
      <c r="CP240" s="2122"/>
      <c r="CQ240" s="2122"/>
      <c r="CR240" s="2122"/>
      <c r="CS240" s="2122"/>
      <c r="CT240" s="2122"/>
      <c r="CU240" s="2122"/>
      <c r="CV240" s="2122"/>
      <c r="CW240" s="2122"/>
      <c r="CX240" s="2122"/>
      <c r="CY240" s="2122"/>
      <c r="CZ240" s="2122"/>
    </row>
    <row r="241" s="135" customFormat="true" ht="15" customHeight="true" x14ac:dyDescent="0.2">
      <c r="A241" s="1826"/>
      <c r="B241" s="2008"/>
      <c r="C241" s="1968"/>
      <c r="D241" s="1969"/>
      <c r="E241" s="1969"/>
      <c r="F241" s="1969"/>
      <c r="G241" s="1970"/>
      <c r="H241" s="1971"/>
      <c r="I241" s="1969"/>
      <c r="J241" s="1969"/>
      <c r="K241" s="1969"/>
      <c r="L241" s="1972"/>
      <c r="M241" s="1973"/>
      <c r="N241" s="1969"/>
      <c r="O241" s="1969"/>
      <c r="P241" s="1969"/>
      <c r="Q241" s="1970"/>
      <c r="R241" s="1971"/>
      <c r="S241" s="1969"/>
      <c r="T241" s="1969"/>
      <c r="U241" s="1969"/>
      <c r="V241" s="1969"/>
      <c r="W241" s="1969"/>
      <c r="X241" s="1969"/>
      <c r="Y241" s="1969"/>
      <c r="Z241" s="1969"/>
      <c r="AA241" s="1969"/>
      <c r="AB241" s="2267"/>
      <c r="AC241" s="312"/>
      <c r="AD241" s="312"/>
      <c r="AE241" s="312"/>
      <c r="AF241" s="312"/>
      <c r="AG241" s="312"/>
      <c r="AH241" s="312"/>
      <c r="AI241" s="312"/>
      <c r="AJ241" s="312"/>
      <c r="AK241" s="312"/>
      <c r="AL241" s="312"/>
      <c r="AM241" s="312"/>
      <c r="AN241" s="312"/>
      <c r="AO241" s="312"/>
      <c r="AP241" s="312"/>
      <c r="AQ241" s="312"/>
      <c r="AR241" s="312"/>
      <c r="AS241" s="312"/>
      <c r="AT241" s="312"/>
      <c r="AU241" s="312"/>
      <c r="AV241" s="312"/>
      <c r="AW241" s="312"/>
      <c r="AX241" s="312"/>
      <c r="AY241" s="312"/>
      <c r="AZ241" s="64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2122"/>
      <c r="CD241" s="2122"/>
      <c r="CE241" s="2122"/>
      <c r="CF241" s="2122"/>
      <c r="CG241" s="2122"/>
      <c r="CH241" s="2122"/>
      <c r="CI241" s="2122"/>
      <c r="CJ241" s="2122"/>
      <c r="CK241" s="2122"/>
      <c r="CL241" s="2122"/>
      <c r="CM241" s="2122"/>
      <c r="CN241" s="2122"/>
      <c r="CO241" s="2122"/>
      <c r="CP241" s="2122"/>
      <c r="CQ241" s="2122"/>
      <c r="CR241" s="2122"/>
      <c r="CS241" s="2122"/>
      <c r="CT241" s="2122"/>
      <c r="CU241" s="2122"/>
      <c r="CV241" s="2122"/>
      <c r="CW241" s="2122"/>
      <c r="CX241" s="2122"/>
      <c r="CY241" s="2122"/>
      <c r="CZ241" s="2122"/>
    </row>
    <row r="242" s="135" customFormat="true" ht="15" customHeight="true" x14ac:dyDescent="0.2">
      <c r="A242" s="719"/>
      <c r="B242" s="842"/>
      <c r="C242" s="1912"/>
      <c r="D242" s="726"/>
      <c r="E242" s="726"/>
      <c r="F242" s="726"/>
      <c r="G242" s="795"/>
      <c r="H242" s="1913"/>
      <c r="I242" s="726"/>
      <c r="J242" s="726"/>
      <c r="K242" s="726"/>
      <c r="L242" s="750"/>
      <c r="M242" s="1912"/>
      <c r="N242" s="726"/>
      <c r="O242" s="726"/>
      <c r="P242" s="726"/>
      <c r="Q242" s="795"/>
      <c r="R242" s="1913"/>
      <c r="S242" s="726"/>
      <c r="T242" s="726"/>
      <c r="U242" s="726"/>
      <c r="V242" s="726"/>
      <c r="W242" s="726"/>
      <c r="X242" s="726"/>
      <c r="Y242" s="726"/>
      <c r="Z242" s="726"/>
      <c r="AA242" s="726"/>
      <c r="AB242" s="750"/>
      <c r="AC242" s="312"/>
      <c r="AD242" s="312"/>
      <c r="AE242" s="312"/>
      <c r="AF242" s="312"/>
      <c r="AG242" s="312"/>
      <c r="AH242" s="312"/>
      <c r="AI242" s="312"/>
      <c r="AJ242" s="312"/>
      <c r="AK242" s="312"/>
      <c r="AL242" s="312"/>
      <c r="AM242" s="312"/>
      <c r="AN242" s="312"/>
      <c r="AO242" s="312"/>
      <c r="AP242" s="312"/>
      <c r="AQ242" s="312"/>
      <c r="AR242" s="312"/>
      <c r="AS242" s="312"/>
      <c r="AT242" s="312"/>
      <c r="AU242" s="312"/>
      <c r="AV242" s="312"/>
      <c r="AW242" s="312"/>
      <c r="AX242" s="312"/>
      <c r="AY242" s="312"/>
      <c r="AZ242" s="64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2122"/>
      <c r="CD242" s="2122"/>
      <c r="CE242" s="2122"/>
      <c r="CF242" s="2122"/>
      <c r="CG242" s="2122"/>
      <c r="CH242" s="2122"/>
      <c r="CI242" s="2122"/>
      <c r="CJ242" s="2122"/>
      <c r="CK242" s="2122"/>
      <c r="CL242" s="2122"/>
      <c r="CM242" s="2122"/>
      <c r="CN242" s="2122"/>
      <c r="CO242" s="2122"/>
      <c r="CP242" s="2122"/>
      <c r="CQ242" s="2122"/>
      <c r="CR242" s="2122"/>
      <c r="CS242" s="2122"/>
      <c r="CT242" s="2122"/>
      <c r="CU242" s="2122"/>
      <c r="CV242" s="2122"/>
      <c r="CW242" s="2122"/>
      <c r="CX242" s="2122"/>
      <c r="CY242" s="2122"/>
      <c r="CZ242" s="2122"/>
    </row>
    <row r="243" s="135" customFormat="true" ht="15" customHeight="true" x14ac:dyDescent="0.2">
      <c r="A243" s="719"/>
      <c r="B243" s="842"/>
      <c r="C243" s="1912"/>
      <c r="D243" s="726"/>
      <c r="E243" s="726"/>
      <c r="F243" s="726"/>
      <c r="G243" s="795"/>
      <c r="H243" s="1913"/>
      <c r="I243" s="726"/>
      <c r="J243" s="726"/>
      <c r="K243" s="726"/>
      <c r="L243" s="750"/>
      <c r="M243" s="1912"/>
      <c r="N243" s="726"/>
      <c r="O243" s="726"/>
      <c r="P243" s="726"/>
      <c r="Q243" s="795"/>
      <c r="R243" s="1913"/>
      <c r="S243" s="726"/>
      <c r="T243" s="726"/>
      <c r="U243" s="726"/>
      <c r="V243" s="726"/>
      <c r="W243" s="726"/>
      <c r="X243" s="726"/>
      <c r="Y243" s="726"/>
      <c r="Z243" s="726"/>
      <c r="AA243" s="726"/>
      <c r="AB243" s="750"/>
      <c r="AC243" s="312"/>
      <c r="AD243" s="312"/>
      <c r="AE243" s="312"/>
      <c r="AF243" s="312"/>
      <c r="AG243" s="312"/>
      <c r="AH243" s="312"/>
      <c r="AI243" s="312"/>
      <c r="AJ243" s="312"/>
      <c r="AK243" s="312"/>
      <c r="AL243" s="312"/>
      <c r="AM243" s="312"/>
      <c r="AN243" s="312"/>
      <c r="AO243" s="312"/>
      <c r="AP243" s="312"/>
      <c r="AQ243" s="312"/>
      <c r="AR243" s="312"/>
      <c r="AS243" s="312"/>
      <c r="AT243" s="312"/>
      <c r="AU243" s="312"/>
      <c r="AV243" s="312"/>
      <c r="AW243" s="312"/>
      <c r="AX243" s="312"/>
      <c r="AY243" s="312"/>
      <c r="AZ243" s="64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2122"/>
      <c r="CD243" s="2122"/>
      <c r="CE243" s="2122"/>
      <c r="CF243" s="2122"/>
      <c r="CG243" s="2122"/>
      <c r="CH243" s="2122"/>
      <c r="CI243" s="2122"/>
      <c r="CJ243" s="2122"/>
      <c r="CK243" s="2122"/>
      <c r="CL243" s="2122"/>
      <c r="CM243" s="2122"/>
      <c r="CN243" s="2122"/>
      <c r="CO243" s="2122"/>
      <c r="CP243" s="2122"/>
      <c r="CQ243" s="2122"/>
      <c r="CR243" s="2122"/>
      <c r="CS243" s="2122"/>
      <c r="CT243" s="2122"/>
      <c r="CU243" s="2122"/>
      <c r="CV243" s="2122"/>
      <c r="CW243" s="2122"/>
      <c r="CX243" s="2122"/>
      <c r="CY243" s="2122"/>
      <c r="CZ243" s="2122"/>
    </row>
    <row r="244" s="135" customFormat="true" ht="15" customHeight="true" x14ac:dyDescent="0.2">
      <c r="A244" s="719"/>
      <c r="B244" s="842"/>
      <c r="C244" s="1912"/>
      <c r="D244" s="726"/>
      <c r="E244" s="726"/>
      <c r="F244" s="726"/>
      <c r="G244" s="795"/>
      <c r="H244" s="1913"/>
      <c r="I244" s="726"/>
      <c r="J244" s="726"/>
      <c r="K244" s="726"/>
      <c r="L244" s="750"/>
      <c r="M244" s="1912"/>
      <c r="N244" s="726"/>
      <c r="O244" s="726"/>
      <c r="P244" s="726"/>
      <c r="Q244" s="795"/>
      <c r="R244" s="1913"/>
      <c r="S244" s="726"/>
      <c r="T244" s="726"/>
      <c r="U244" s="726"/>
      <c r="V244" s="726"/>
      <c r="W244" s="726"/>
      <c r="X244" s="726"/>
      <c r="Y244" s="726"/>
      <c r="Z244" s="726"/>
      <c r="AA244" s="726"/>
      <c r="AB244" s="750"/>
      <c r="AC244" s="312"/>
      <c r="AD244" s="312"/>
      <c r="AE244" s="312"/>
      <c r="AF244" s="312"/>
      <c r="AG244" s="312"/>
      <c r="AH244" s="312"/>
      <c r="AI244" s="312"/>
      <c r="AJ244" s="312"/>
      <c r="AK244" s="312"/>
      <c r="AL244" s="312"/>
      <c r="AM244" s="312"/>
      <c r="AN244" s="312"/>
      <c r="AO244" s="312"/>
      <c r="AP244" s="312"/>
      <c r="AQ244" s="312"/>
      <c r="AR244" s="312"/>
      <c r="AS244" s="312"/>
      <c r="AT244" s="312"/>
      <c r="AU244" s="312"/>
      <c r="AV244" s="312"/>
      <c r="AW244" s="312"/>
      <c r="AX244" s="312"/>
      <c r="AY244" s="312"/>
      <c r="AZ244" s="64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2122"/>
      <c r="CD244" s="2122"/>
      <c r="CE244" s="2122"/>
      <c r="CF244" s="2122"/>
      <c r="CG244" s="2122"/>
      <c r="CH244" s="2122"/>
      <c r="CI244" s="2122"/>
      <c r="CJ244" s="2122"/>
      <c r="CK244" s="2122"/>
      <c r="CL244" s="2122"/>
      <c r="CM244" s="2122"/>
      <c r="CN244" s="2122"/>
      <c r="CO244" s="2122"/>
      <c r="CP244" s="2122"/>
      <c r="CQ244" s="2122"/>
      <c r="CR244" s="2122"/>
      <c r="CS244" s="2122"/>
      <c r="CT244" s="2122"/>
      <c r="CU244" s="2122"/>
      <c r="CV244" s="2122"/>
      <c r="CW244" s="2122"/>
      <c r="CX244" s="2122"/>
      <c r="CY244" s="2122"/>
      <c r="CZ244" s="2122"/>
    </row>
    <row r="245" s="135" customFormat="true" ht="15" customHeight="true" x14ac:dyDescent="0.2">
      <c r="A245" s="719"/>
      <c r="B245" s="842"/>
      <c r="C245" s="1912"/>
      <c r="D245" s="726"/>
      <c r="E245" s="726"/>
      <c r="F245" s="726"/>
      <c r="G245" s="795"/>
      <c r="H245" s="1913"/>
      <c r="I245" s="726"/>
      <c r="J245" s="726"/>
      <c r="K245" s="726"/>
      <c r="L245" s="750"/>
      <c r="M245" s="1912"/>
      <c r="N245" s="726"/>
      <c r="O245" s="726"/>
      <c r="P245" s="726"/>
      <c r="Q245" s="795"/>
      <c r="R245" s="1913"/>
      <c r="S245" s="726"/>
      <c r="T245" s="726"/>
      <c r="U245" s="726"/>
      <c r="V245" s="726"/>
      <c r="W245" s="726"/>
      <c r="X245" s="726"/>
      <c r="Y245" s="726"/>
      <c r="Z245" s="726"/>
      <c r="AA245" s="726"/>
      <c r="AB245" s="750"/>
      <c r="AC245" s="312"/>
      <c r="AD245" s="312"/>
      <c r="AE245" s="312"/>
      <c r="AF245" s="312"/>
      <c r="AG245" s="312"/>
      <c r="AH245" s="312"/>
      <c r="AI245" s="312"/>
      <c r="AJ245" s="312"/>
      <c r="AK245" s="312"/>
      <c r="AL245" s="312"/>
      <c r="AM245" s="312"/>
      <c r="AN245" s="312"/>
      <c r="AO245" s="312"/>
      <c r="AP245" s="312"/>
      <c r="AQ245" s="312"/>
      <c r="AR245" s="312"/>
      <c r="AS245" s="312"/>
      <c r="AT245" s="312"/>
      <c r="AU245" s="312"/>
      <c r="AV245" s="312"/>
      <c r="AW245" s="312"/>
      <c r="AX245" s="312"/>
      <c r="AY245" s="312"/>
      <c r="AZ245" s="64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2122"/>
      <c r="CD245" s="2122"/>
      <c r="CE245" s="2122"/>
      <c r="CF245" s="2122"/>
      <c r="CG245" s="2122"/>
      <c r="CH245" s="2122"/>
      <c r="CI245" s="2122"/>
      <c r="CJ245" s="2122"/>
      <c r="CK245" s="2122"/>
      <c r="CL245" s="2122"/>
      <c r="CM245" s="2122"/>
      <c r="CN245" s="2122"/>
      <c r="CO245" s="2122"/>
      <c r="CP245" s="2122"/>
      <c r="CQ245" s="2122"/>
      <c r="CR245" s="2122"/>
      <c r="CS245" s="2122"/>
      <c r="CT245" s="2122"/>
      <c r="CU245" s="2122"/>
      <c r="CV245" s="2122"/>
      <c r="CW245" s="2122"/>
      <c r="CX245" s="2122"/>
      <c r="CY245" s="2122"/>
      <c r="CZ245" s="2122"/>
    </row>
    <row r="246" s="135" customFormat="true" ht="15" customHeight="true" x14ac:dyDescent="0.2">
      <c r="A246" s="719"/>
      <c r="B246" s="842"/>
      <c r="C246" s="1912"/>
      <c r="D246" s="726"/>
      <c r="E246" s="726"/>
      <c r="F246" s="726"/>
      <c r="G246" s="795"/>
      <c r="H246" s="1913"/>
      <c r="I246" s="726"/>
      <c r="J246" s="726"/>
      <c r="K246" s="726"/>
      <c r="L246" s="750"/>
      <c r="M246" s="1912"/>
      <c r="N246" s="726"/>
      <c r="O246" s="726"/>
      <c r="P246" s="726"/>
      <c r="Q246" s="795"/>
      <c r="R246" s="1913"/>
      <c r="S246" s="726"/>
      <c r="T246" s="726"/>
      <c r="U246" s="726"/>
      <c r="V246" s="726"/>
      <c r="W246" s="726"/>
      <c r="X246" s="726"/>
      <c r="Y246" s="726"/>
      <c r="Z246" s="726"/>
      <c r="AA246" s="726"/>
      <c r="AB246" s="750"/>
      <c r="AC246" s="312"/>
      <c r="AD246" s="312"/>
      <c r="AE246" s="312"/>
      <c r="AF246" s="312"/>
      <c r="AG246" s="312"/>
      <c r="AH246" s="312"/>
      <c r="AI246" s="312"/>
      <c r="AJ246" s="312"/>
      <c r="AK246" s="312"/>
      <c r="AL246" s="312"/>
      <c r="AM246" s="312"/>
      <c r="AN246" s="312"/>
      <c r="AO246" s="312"/>
      <c r="AP246" s="312"/>
      <c r="AQ246" s="312"/>
      <c r="AR246" s="312"/>
      <c r="AS246" s="312"/>
      <c r="AT246" s="312"/>
      <c r="AU246" s="312"/>
      <c r="AV246" s="312"/>
      <c r="AW246" s="312"/>
      <c r="AX246" s="312"/>
      <c r="AY246" s="312"/>
      <c r="AZ246" s="64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2122"/>
      <c r="CD246" s="2122"/>
      <c r="CE246" s="2122"/>
      <c r="CF246" s="2122"/>
      <c r="CG246" s="2122"/>
      <c r="CH246" s="2122"/>
      <c r="CI246" s="2122"/>
      <c r="CJ246" s="2122"/>
      <c r="CK246" s="2122"/>
      <c r="CL246" s="2122"/>
      <c r="CM246" s="2122"/>
      <c r="CN246" s="2122"/>
      <c r="CO246" s="2122"/>
      <c r="CP246" s="2122"/>
      <c r="CQ246" s="2122"/>
      <c r="CR246" s="2122"/>
      <c r="CS246" s="2122"/>
      <c r="CT246" s="2122"/>
      <c r="CU246" s="2122"/>
      <c r="CV246" s="2122"/>
      <c r="CW246" s="2122"/>
      <c r="CX246" s="2122"/>
      <c r="CY246" s="2122"/>
      <c r="CZ246" s="2122"/>
    </row>
    <row r="247" s="135" customFormat="true" ht="15" customHeight="true" x14ac:dyDescent="0.2">
      <c r="A247" s="719"/>
      <c r="B247" s="842"/>
      <c r="C247" s="1912"/>
      <c r="D247" s="726"/>
      <c r="E247" s="726"/>
      <c r="F247" s="726"/>
      <c r="G247" s="795"/>
      <c r="H247" s="1913"/>
      <c r="I247" s="726"/>
      <c r="J247" s="726"/>
      <c r="K247" s="726"/>
      <c r="L247" s="750"/>
      <c r="M247" s="1912"/>
      <c r="N247" s="726"/>
      <c r="O247" s="726"/>
      <c r="P247" s="726"/>
      <c r="Q247" s="795"/>
      <c r="R247" s="1913"/>
      <c r="S247" s="726"/>
      <c r="T247" s="726"/>
      <c r="U247" s="726"/>
      <c r="V247" s="726"/>
      <c r="W247" s="726"/>
      <c r="X247" s="726"/>
      <c r="Y247" s="726"/>
      <c r="Z247" s="726"/>
      <c r="AA247" s="726"/>
      <c r="AB247" s="750"/>
      <c r="AC247" s="312"/>
      <c r="AD247" s="312"/>
      <c r="AE247" s="312"/>
      <c r="AF247" s="312"/>
      <c r="AG247" s="312"/>
      <c r="AH247" s="312"/>
      <c r="AI247" s="312"/>
      <c r="AJ247" s="312"/>
      <c r="AK247" s="312"/>
      <c r="AL247" s="312"/>
      <c r="AM247" s="312"/>
      <c r="AN247" s="312"/>
      <c r="AO247" s="312"/>
      <c r="AP247" s="312"/>
      <c r="AQ247" s="312"/>
      <c r="AR247" s="312"/>
      <c r="AS247" s="312"/>
      <c r="AT247" s="312"/>
      <c r="AU247" s="312"/>
      <c r="AV247" s="312"/>
      <c r="AW247" s="312"/>
      <c r="AX247" s="312"/>
      <c r="AY247" s="312"/>
      <c r="AZ247" s="64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2122"/>
      <c r="CD247" s="2122"/>
      <c r="CE247" s="2122"/>
      <c r="CF247" s="2122"/>
      <c r="CG247" s="2122"/>
      <c r="CH247" s="2122"/>
      <c r="CI247" s="2122"/>
      <c r="CJ247" s="2122"/>
      <c r="CK247" s="2122"/>
      <c r="CL247" s="2122"/>
      <c r="CM247" s="2122"/>
      <c r="CN247" s="2122"/>
      <c r="CO247" s="2122"/>
      <c r="CP247" s="2122"/>
      <c r="CQ247" s="2122"/>
      <c r="CR247" s="2122"/>
      <c r="CS247" s="2122"/>
      <c r="CT247" s="2122"/>
      <c r="CU247" s="2122"/>
      <c r="CV247" s="2122"/>
      <c r="CW247" s="2122"/>
      <c r="CX247" s="2122"/>
      <c r="CY247" s="2122"/>
      <c r="CZ247" s="2122"/>
    </row>
    <row r="248" s="135" customFormat="true" ht="15" customHeight="true" x14ac:dyDescent="0.2">
      <c r="A248" s="724"/>
      <c r="B248" s="863"/>
      <c r="C248" s="1974"/>
      <c r="D248" s="874"/>
      <c r="E248" s="874"/>
      <c r="F248" s="874"/>
      <c r="G248" s="875"/>
      <c r="H248" s="1975"/>
      <c r="I248" s="874"/>
      <c r="J248" s="874"/>
      <c r="K248" s="874"/>
      <c r="L248" s="1976"/>
      <c r="M248" s="1974"/>
      <c r="N248" s="874"/>
      <c r="O248" s="874"/>
      <c r="P248" s="874"/>
      <c r="Q248" s="875"/>
      <c r="R248" s="1975"/>
      <c r="S248" s="874"/>
      <c r="T248" s="874"/>
      <c r="U248" s="874"/>
      <c r="V248" s="874"/>
      <c r="W248" s="874"/>
      <c r="X248" s="874"/>
      <c r="Y248" s="874"/>
      <c r="Z248" s="874"/>
      <c r="AA248" s="874"/>
      <c r="AB248" s="1976"/>
      <c r="AC248" s="312"/>
      <c r="AD248" s="312"/>
      <c r="AE248" s="312"/>
      <c r="AF248" s="312"/>
      <c r="AG248" s="312"/>
      <c r="AH248" s="312"/>
      <c r="AI248" s="312"/>
      <c r="AJ248" s="312"/>
      <c r="AK248" s="312"/>
      <c r="AL248" s="312"/>
      <c r="AM248" s="312"/>
      <c r="AN248" s="312"/>
      <c r="AO248" s="312"/>
      <c r="AP248" s="312"/>
      <c r="AQ248" s="312"/>
      <c r="AR248" s="312"/>
      <c r="AS248" s="312"/>
      <c r="AT248" s="312"/>
      <c r="AU248" s="312"/>
      <c r="AV248" s="312"/>
      <c r="AW248" s="312"/>
      <c r="AX248" s="312"/>
      <c r="AY248" s="312"/>
      <c r="AZ248" s="64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2122"/>
      <c r="CD248" s="2122"/>
      <c r="CE248" s="2122"/>
      <c r="CF248" s="2122"/>
      <c r="CG248" s="2122"/>
      <c r="CH248" s="2122"/>
      <c r="CI248" s="2122"/>
      <c r="CJ248" s="2122"/>
      <c r="CK248" s="2122"/>
      <c r="CL248" s="2122"/>
      <c r="CM248" s="2122"/>
      <c r="CN248" s="2122"/>
      <c r="CO248" s="2122"/>
      <c r="CP248" s="2122"/>
      <c r="CQ248" s="2122"/>
      <c r="CR248" s="2122"/>
      <c r="CS248" s="2122"/>
      <c r="CT248" s="2122"/>
      <c r="CU248" s="2122"/>
      <c r="CV248" s="2122"/>
      <c r="CW248" s="2122"/>
      <c r="CX248" s="2122"/>
      <c r="CY248" s="2122"/>
      <c r="CZ248" s="2122"/>
    </row>
    <row r="249" s="135" customFormat="true" ht="250.15" customHeight="true" x14ac:dyDescent="0.2">
      <c r="AC249" s="646"/>
      <c r="AD249" s="646"/>
      <c r="AE249" s="646"/>
      <c r="AF249" s="646"/>
      <c r="AG249" s="646"/>
      <c r="AH249" s="646"/>
      <c r="AI249" s="646"/>
      <c r="AJ249" s="646"/>
      <c r="AK249" s="646"/>
      <c r="AL249" s="646"/>
      <c r="AM249" s="646"/>
      <c r="AN249" s="646"/>
      <c r="AO249" s="646"/>
      <c r="AP249" s="646"/>
      <c r="AQ249" s="646"/>
      <c r="AR249" s="646"/>
      <c r="AS249" s="646"/>
      <c r="AT249" s="646"/>
      <c r="AU249" s="646"/>
      <c r="AV249" s="646"/>
      <c r="AW249" s="646"/>
      <c r="AX249" s="646"/>
      <c r="AY249" s="646"/>
      <c r="AZ249" s="64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425" customFormat="true" ht="19.15" customHeight="true" x14ac:dyDescent="0.2">
      <c r="AC250" s="619"/>
      <c r="AD250" s="619"/>
      <c r="AE250" s="619"/>
      <c r="AF250" s="619"/>
      <c r="AG250" s="619"/>
      <c r="AH250" s="619"/>
      <c r="AI250" s="619"/>
      <c r="AJ250" s="619"/>
      <c r="AK250" s="619"/>
      <c r="AL250" s="619"/>
      <c r="AM250" s="619"/>
      <c r="AN250" s="619"/>
      <c r="AO250" s="619"/>
      <c r="AP250" s="619"/>
      <c r="AQ250" s="619"/>
      <c r="AR250" s="619"/>
      <c r="AS250" s="619"/>
      <c r="AT250" s="619"/>
      <c r="AU250" s="619"/>
      <c r="AV250" s="619"/>
      <c r="AW250" s="619"/>
      <c r="AX250" s="619"/>
      <c r="AY250" s="619"/>
      <c r="AZ250" s="619"/>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425" customFormat="true" ht="12.75" x14ac:dyDescent="0.2">
      <c r="AC251" s="619"/>
      <c r="AD251" s="619"/>
      <c r="AE251" s="619"/>
      <c r="AF251" s="619"/>
      <c r="AG251" s="619"/>
      <c r="AH251" s="619"/>
      <c r="AI251" s="619"/>
      <c r="AJ251" s="619"/>
      <c r="AK251" s="619"/>
      <c r="AL251" s="619"/>
      <c r="AM251" s="619"/>
      <c r="AN251" s="619"/>
      <c r="AO251" s="619"/>
      <c r="AP251" s="619"/>
      <c r="AQ251" s="619"/>
      <c r="AR251" s="619"/>
      <c r="AS251" s="619"/>
      <c r="AT251" s="619"/>
      <c r="AU251" s="619"/>
      <c r="AV251" s="619"/>
      <c r="AW251" s="619"/>
      <c r="AX251" s="619"/>
      <c r="AY251" s="619"/>
      <c r="AZ251" s="619"/>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425" customFormat="true" ht="12.75" x14ac:dyDescent="0.2">
      <c r="AC252" s="619"/>
      <c r="AD252" s="619"/>
      <c r="AE252" s="619"/>
      <c r="AF252" s="619"/>
      <c r="AG252" s="619"/>
      <c r="AH252" s="619"/>
      <c r="AI252" s="619"/>
      <c r="AJ252" s="619"/>
      <c r="AK252" s="619"/>
      <c r="AL252" s="619"/>
      <c r="AM252" s="619"/>
      <c r="AN252" s="619"/>
      <c r="AO252" s="619"/>
      <c r="AP252" s="619"/>
      <c r="AQ252" s="619"/>
      <c r="AR252" s="619"/>
      <c r="AS252" s="619"/>
      <c r="AT252" s="619"/>
      <c r="AU252" s="619"/>
      <c r="AV252" s="619"/>
      <c r="AW252" s="619"/>
      <c r="AX252" s="619"/>
      <c r="AY252" s="619"/>
      <c r="AZ252" s="619"/>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425" customFormat="true" ht="12.75" x14ac:dyDescent="0.2">
      <c r="AC253" s="619"/>
      <c r="AD253" s="619"/>
      <c r="AE253" s="619"/>
      <c r="AF253" s="619"/>
      <c r="AG253" s="619"/>
      <c r="AH253" s="619"/>
      <c r="AI253" s="619"/>
      <c r="AJ253" s="619"/>
      <c r="AK253" s="619"/>
      <c r="AL253" s="619"/>
      <c r="AM253" s="619"/>
      <c r="AN253" s="619"/>
      <c r="AO253" s="619"/>
      <c r="AP253" s="619"/>
      <c r="AQ253" s="619"/>
      <c r="AR253" s="619"/>
      <c r="AS253" s="619"/>
      <c r="AT253" s="619"/>
      <c r="AU253" s="619"/>
      <c r="AV253" s="619"/>
      <c r="AW253" s="619"/>
      <c r="AX253" s="619"/>
      <c r="AY253" s="619"/>
      <c r="AZ253" s="619"/>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425" customFormat="true" ht="12.75" x14ac:dyDescent="0.2">
      <c r="AC254" s="619"/>
      <c r="AD254" s="619"/>
      <c r="AE254" s="619"/>
      <c r="AF254" s="619"/>
      <c r="AG254" s="619"/>
      <c r="AH254" s="619"/>
      <c r="AI254" s="619"/>
      <c r="AJ254" s="619"/>
      <c r="AK254" s="619"/>
      <c r="AL254" s="619"/>
      <c r="AM254" s="619"/>
      <c r="AN254" s="619"/>
      <c r="AO254" s="619"/>
      <c r="AP254" s="619"/>
      <c r="AQ254" s="619"/>
      <c r="AR254" s="619"/>
      <c r="AS254" s="619"/>
      <c r="AT254" s="619"/>
      <c r="AU254" s="619"/>
      <c r="AV254" s="619"/>
      <c r="AW254" s="619"/>
      <c r="AX254" s="619"/>
      <c r="AY254" s="619"/>
      <c r="AZ254" s="619"/>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425" customFormat="true" ht="12.75" x14ac:dyDescent="0.2">
      <c r="AC255" s="619"/>
      <c r="AD255" s="619"/>
      <c r="AE255" s="619"/>
      <c r="AF255" s="619"/>
      <c r="AG255" s="619"/>
      <c r="AH255" s="619"/>
      <c r="AI255" s="619"/>
      <c r="AJ255" s="619"/>
      <c r="AK255" s="619"/>
      <c r="AL255" s="619"/>
      <c r="AM255" s="619"/>
      <c r="AN255" s="619"/>
      <c r="AO255" s="619"/>
      <c r="AP255" s="619"/>
      <c r="AQ255" s="619"/>
      <c r="AR255" s="619"/>
      <c r="AS255" s="619"/>
      <c r="AT255" s="619"/>
      <c r="AU255" s="619"/>
      <c r="AV255" s="619"/>
      <c r="AW255" s="619"/>
      <c r="AX255" s="619"/>
      <c r="AY255" s="619"/>
      <c r="AZ255" s="619"/>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425" customFormat="true" ht="12.75" x14ac:dyDescent="0.2">
      <c r="AC256" s="619"/>
      <c r="AD256" s="619"/>
      <c r="AE256" s="619"/>
      <c r="AF256" s="619"/>
      <c r="AG256" s="619"/>
      <c r="AH256" s="619"/>
      <c r="AI256" s="619"/>
      <c r="AJ256" s="619"/>
      <c r="AK256" s="619"/>
      <c r="AL256" s="619"/>
      <c r="AM256" s="619"/>
      <c r="AN256" s="619"/>
      <c r="AO256" s="619"/>
      <c r="AP256" s="619"/>
      <c r="AQ256" s="619"/>
      <c r="AR256" s="619"/>
      <c r="AS256" s="619"/>
      <c r="AT256" s="619"/>
      <c r="AU256" s="619"/>
      <c r="AV256" s="619"/>
      <c r="AW256" s="619"/>
      <c r="AX256" s="619"/>
      <c r="AY256" s="619"/>
      <c r="AZ256" s="619"/>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425" customFormat="true" ht="18" customHeight="true" x14ac:dyDescent="0.2">
      <c r="AC257" s="619"/>
      <c r="AD257" s="619"/>
      <c r="AE257" s="619"/>
      <c r="AF257" s="619"/>
      <c r="AG257" s="619"/>
      <c r="AH257" s="619"/>
      <c r="AI257" s="619"/>
      <c r="AJ257" s="619"/>
      <c r="AK257" s="619"/>
      <c r="AL257" s="619"/>
      <c r="AM257" s="619"/>
      <c r="AN257" s="619"/>
      <c r="AO257" s="619"/>
      <c r="AP257" s="619"/>
      <c r="AQ257" s="619"/>
      <c r="AR257" s="619"/>
      <c r="AS257" s="619"/>
      <c r="AT257" s="619"/>
      <c r="AU257" s="619"/>
      <c r="AV257" s="619"/>
      <c r="AW257" s="619"/>
      <c r="AX257" s="619"/>
      <c r="AY257" s="619"/>
      <c r="AZ257" s="619"/>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425" customFormat="true" ht="18" customHeight="true" x14ac:dyDescent="0.2">
      <c r="AC258" s="619"/>
      <c r="AD258" s="619"/>
      <c r="AE258" s="619"/>
      <c r="AF258" s="619"/>
      <c r="AG258" s="619"/>
      <c r="AH258" s="619"/>
      <c r="AI258" s="619"/>
      <c r="AJ258" s="619"/>
      <c r="AK258" s="619"/>
      <c r="AL258" s="619"/>
      <c r="AM258" s="619"/>
      <c r="AN258" s="619"/>
      <c r="AO258" s="619"/>
      <c r="AP258" s="619"/>
      <c r="AQ258" s="619"/>
      <c r="AR258" s="619"/>
      <c r="AS258" s="619"/>
      <c r="AT258" s="619"/>
      <c r="AU258" s="619"/>
      <c r="AV258" s="619"/>
      <c r="AW258" s="619"/>
      <c r="AX258" s="619"/>
      <c r="AY258" s="619"/>
      <c r="AZ258" s="619"/>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135" customFormat="true" ht="15" customHeight="true" x14ac:dyDescent="0.2">
      <c r="AC259" s="646"/>
      <c r="AD259" s="646"/>
      <c r="AE259" s="646"/>
      <c r="AF259" s="646"/>
      <c r="AG259" s="646"/>
      <c r="AH259" s="646"/>
      <c r="AI259" s="646"/>
      <c r="AJ259" s="646"/>
      <c r="AK259" s="646"/>
      <c r="AL259" s="646"/>
      <c r="AM259" s="646"/>
      <c r="AN259" s="646"/>
      <c r="AO259" s="646"/>
      <c r="AP259" s="646"/>
      <c r="AQ259" s="646"/>
      <c r="AR259" s="646"/>
      <c r="AS259" s="646"/>
      <c r="AT259" s="646"/>
      <c r="AU259" s="646"/>
      <c r="AV259" s="646"/>
      <c r="AW259" s="646"/>
      <c r="AX259" s="646"/>
      <c r="AY259" s="646"/>
      <c r="AZ259" s="646"/>
      <c r="BA259" s="217" t="s">
        <v>128</v>
      </c>
      <c r="BB259" s="137" t="s">
        <v>85</v>
      </c>
      <c r="BC259" s="2530" t="s">
        <v>114</v>
      </c>
      <c r="BD259" s="2531"/>
      <c r="BE259" s="2531"/>
      <c r="BF259" s="2531"/>
      <c r="BG259" s="2532"/>
      <c r="BH259" s="2533" t="s">
        <v>38</v>
      </c>
      <c r="BI259" s="2531"/>
      <c r="BJ259" s="2531"/>
      <c r="BK259" s="2531"/>
      <c r="BL259" s="2532"/>
      <c r="BM259" s="2533" t="s">
        <v>37</v>
      </c>
      <c r="BN259" s="2531"/>
      <c r="BO259" s="2531"/>
      <c r="BP259" s="2531"/>
      <c r="BQ259" s="2534"/>
      <c r="BR259" s="2037" t="s">
        <v>137</v>
      </c>
      <c r="BS259" s="2038"/>
      <c r="BT259" s="2038"/>
      <c r="BU259" s="2038"/>
      <c r="BV259" s="2038"/>
      <c r="BW259" s="2038"/>
      <c r="BX259" s="2038"/>
      <c r="BY259" s="2039"/>
      <c r="BZ259" s="313"/>
      <c r="CA259" s="313"/>
      <c r="CB259" s="313"/>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135" customFormat="true" ht="24" x14ac:dyDescent="0.2">
      <c r="AC260" s="646"/>
      <c r="AD260" s="646"/>
      <c r="AE260" s="646"/>
      <c r="AF260" s="646"/>
      <c r="AG260" s="646"/>
      <c r="AH260" s="646"/>
      <c r="AI260" s="646"/>
      <c r="AJ260" s="646"/>
      <c r="AK260" s="646"/>
      <c r="AL260" s="646"/>
      <c r="AM260" s="646"/>
      <c r="AN260" s="646"/>
      <c r="AO260" s="646"/>
      <c r="AP260" s="646"/>
      <c r="AQ260" s="646"/>
      <c r="AR260" s="646"/>
      <c r="AS260" s="646"/>
      <c r="AT260" s="646"/>
      <c r="AU260" s="646"/>
      <c r="AV260" s="646"/>
      <c r="AW260" s="646"/>
      <c r="AX260" s="646"/>
      <c r="AY260" s="646"/>
      <c r="AZ260" s="64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380</v>
      </c>
      <c r="BS260" s="178" t="s">
        <v>332</v>
      </c>
      <c r="BT260" s="178" t="s">
        <v>334</v>
      </c>
      <c r="BU260" s="178" t="s">
        <v>335</v>
      </c>
      <c r="BV260" s="178" t="s">
        <v>336</v>
      </c>
      <c r="BW260" s="178" t="s">
        <v>337</v>
      </c>
      <c r="BX260" s="178" t="s">
        <v>338</v>
      </c>
      <c r="BY260" s="179" t="s">
        <v>339</v>
      </c>
      <c r="BZ260" s="179" t="s">
        <v>381</v>
      </c>
      <c r="CA260" s="179" t="s">
        <v>340</v>
      </c>
      <c r="CB260" s="179" t="s">
        <v>341</v>
      </c>
      <c r="CC260" s="2123"/>
      <c r="CD260" s="2123"/>
      <c r="CE260" s="2123"/>
      <c r="CF260" s="2123"/>
      <c r="CG260" s="2123"/>
      <c r="CH260" s="2123"/>
      <c r="CI260" s="2123"/>
      <c r="CJ260" s="2123"/>
      <c r="CK260" s="2123"/>
      <c r="CL260" s="2123"/>
      <c r="CM260" s="2123"/>
      <c r="CN260" s="2123"/>
      <c r="CO260" s="2123"/>
      <c r="CP260" s="2123"/>
      <c r="CQ260" s="2123"/>
      <c r="CR260" s="2123"/>
      <c r="CS260" s="2123"/>
      <c r="CT260" s="2123"/>
      <c r="CU260" s="2123"/>
      <c r="CV260" s="2123"/>
      <c r="CW260" s="2123"/>
      <c r="CX260" s="2123"/>
      <c r="CY260" s="2123"/>
      <c r="CZ260" s="2123"/>
    </row>
    <row r="261" s="135" customFormat="true" ht="15" customHeight="true" x14ac:dyDescent="0.2">
      <c r="AC261" s="646"/>
      <c r="AD261" s="646"/>
      <c r="AE261" s="646"/>
      <c r="AF261" s="646"/>
      <c r="AG261" s="646"/>
      <c r="AH261" s="646"/>
      <c r="AI261" s="646"/>
      <c r="AJ261" s="646"/>
      <c r="AK261" s="646"/>
      <c r="AL261" s="646"/>
      <c r="AM261" s="646"/>
      <c r="AN261" s="646"/>
      <c r="AO261" s="646"/>
      <c r="AP261" s="646"/>
      <c r="AQ261" s="646"/>
      <c r="AR261" s="646"/>
      <c r="AS261" s="646"/>
      <c r="AT261" s="646"/>
      <c r="AU261" s="646"/>
      <c r="AV261" s="646"/>
      <c r="AW261" s="646"/>
      <c r="AX261" s="646"/>
      <c r="AY261" s="646"/>
      <c r="AZ261" s="646"/>
      <c r="BA261" s="2535" t="s">
        <v>73</v>
      </c>
      <c r="BB261" s="294" t="s">
        <v>49</v>
      </c>
      <c r="BC261" s="1182" t="s">
        <v>35</v>
      </c>
      <c r="BD261" s="1202" t="s">
        <v>35</v>
      </c>
      <c r="BE261" s="1202" t="s">
        <v>35</v>
      </c>
      <c r="BF261" s="1202" t="s">
        <v>35</v>
      </c>
      <c r="BG261" s="1223" t="s">
        <v>35</v>
      </c>
      <c r="BH261" s="1244" t="s">
        <v>35</v>
      </c>
      <c r="BI261" s="1202" t="s">
        <v>35</v>
      </c>
      <c r="BJ261" s="1202" t="s">
        <v>35</v>
      </c>
      <c r="BK261" s="1202" t="s">
        <v>35</v>
      </c>
      <c r="BL261" s="1223" t="s">
        <v>35</v>
      </c>
      <c r="BM261" s="1244" t="s">
        <v>35</v>
      </c>
      <c r="BN261" s="1202" t="s">
        <v>35</v>
      </c>
      <c r="BO261" s="1202" t="s">
        <v>35</v>
      </c>
      <c r="BP261" s="1202" t="s">
        <v>35</v>
      </c>
      <c r="BQ261" s="1223" t="s">
        <v>35</v>
      </c>
      <c r="BR261" s="1244" t="s">
        <v>35</v>
      </c>
      <c r="BS261" s="1202" t="s">
        <v>35</v>
      </c>
      <c r="BT261" s="1202" t="s">
        <v>35</v>
      </c>
      <c r="BU261" s="1202" t="s">
        <v>35</v>
      </c>
      <c r="BV261" s="1202" t="s">
        <v>35</v>
      </c>
      <c r="BW261" s="1202" t="s">
        <v>35</v>
      </c>
      <c r="BX261" s="1202" t="s">
        <v>35</v>
      </c>
      <c r="BY261" s="1263" t="s">
        <v>35</v>
      </c>
      <c r="BZ261" s="1263" t="s">
        <v>35</v>
      </c>
      <c r="CA261" s="1263" t="s">
        <v>35</v>
      </c>
      <c r="CB261" s="1263" t="s">
        <v>35</v>
      </c>
      <c r="CC261" s="2124"/>
      <c r="CD261" s="2124"/>
      <c r="CE261" s="2124"/>
      <c r="CF261" s="2124"/>
      <c r="CG261" s="2124"/>
      <c r="CH261" s="2124"/>
      <c r="CI261" s="2124"/>
      <c r="CJ261" s="2124"/>
      <c r="CK261" s="2124"/>
      <c r="CL261" s="2124"/>
      <c r="CM261" s="2124"/>
      <c r="CN261" s="2124"/>
      <c r="CO261" s="2124"/>
      <c r="CP261" s="2124"/>
      <c r="CQ261" s="2124"/>
      <c r="CR261" s="2124"/>
      <c r="CS261" s="2124"/>
      <c r="CT261" s="2124"/>
      <c r="CU261" s="2124"/>
      <c r="CV261" s="2124"/>
      <c r="CW261" s="2124"/>
      <c r="CX261" s="2124"/>
      <c r="CY261" s="2124"/>
      <c r="CZ261" s="2124"/>
    </row>
    <row r="262" s="135" customFormat="true" ht="15" customHeight="true" x14ac:dyDescent="0.2">
      <c r="AC262" s="646"/>
      <c r="AD262" s="646"/>
      <c r="AE262" s="646"/>
      <c r="AF262" s="646"/>
      <c r="AG262" s="646"/>
      <c r="AH262" s="646"/>
      <c r="AI262" s="646"/>
      <c r="AJ262" s="646"/>
      <c r="AK262" s="646"/>
      <c r="AL262" s="646"/>
      <c r="AM262" s="646"/>
      <c r="AN262" s="646"/>
      <c r="AO262" s="646"/>
      <c r="AP262" s="646"/>
      <c r="AQ262" s="646"/>
      <c r="AR262" s="646"/>
      <c r="AS262" s="646"/>
      <c r="AT262" s="646"/>
      <c r="AU262" s="646"/>
      <c r="AV262" s="646"/>
      <c r="AW262" s="646"/>
      <c r="AX262" s="646"/>
      <c r="AY262" s="646"/>
      <c r="AZ262" s="646"/>
      <c r="BA262" s="2536"/>
      <c r="BB262" s="295" t="s">
        <v>48</v>
      </c>
      <c r="BC262" s="1183" t="s">
        <v>35</v>
      </c>
      <c r="BD262" s="1203" t="s">
        <v>35</v>
      </c>
      <c r="BE262" s="1203" t="s">
        <v>35</v>
      </c>
      <c r="BF262" s="1203" t="s">
        <v>35</v>
      </c>
      <c r="BG262" s="1224" t="s">
        <v>35</v>
      </c>
      <c r="BH262" s="1245" t="s">
        <v>35</v>
      </c>
      <c r="BI262" s="1203" t="s">
        <v>35</v>
      </c>
      <c r="BJ262" s="1203" t="s">
        <v>35</v>
      </c>
      <c r="BK262" s="1203" t="s">
        <v>35</v>
      </c>
      <c r="BL262" s="1224" t="s">
        <v>35</v>
      </c>
      <c r="BM262" s="1245" t="s">
        <v>35</v>
      </c>
      <c r="BN262" s="1203" t="s">
        <v>35</v>
      </c>
      <c r="BO262" s="1203" t="s">
        <v>35</v>
      </c>
      <c r="BP262" s="1203" t="s">
        <v>35</v>
      </c>
      <c r="BQ262" s="1224" t="s">
        <v>35</v>
      </c>
      <c r="BR262" s="1245" t="s">
        <v>35</v>
      </c>
      <c r="BS262" s="1203" t="s">
        <v>35</v>
      </c>
      <c r="BT262" s="1203" t="s">
        <v>35</v>
      </c>
      <c r="BU262" s="1203" t="s">
        <v>35</v>
      </c>
      <c r="BV262" s="1203" t="s">
        <v>35</v>
      </c>
      <c r="BW262" s="1203" t="s">
        <v>35</v>
      </c>
      <c r="BX262" s="1203" t="s">
        <v>35</v>
      </c>
      <c r="BY262" s="1264" t="s">
        <v>35</v>
      </c>
      <c r="BZ262" s="1264" t="s">
        <v>35</v>
      </c>
      <c r="CA262" s="1264" t="s">
        <v>35</v>
      </c>
      <c r="CB262" s="1264" t="s">
        <v>35</v>
      </c>
      <c r="CC262" s="2125"/>
      <c r="CD262" s="2125"/>
      <c r="CE262" s="2125"/>
      <c r="CF262" s="2125"/>
      <c r="CG262" s="2125"/>
      <c r="CH262" s="2125"/>
      <c r="CI262" s="2125"/>
      <c r="CJ262" s="2125"/>
      <c r="CK262" s="2125"/>
      <c r="CL262" s="2125"/>
      <c r="CM262" s="2125"/>
      <c r="CN262" s="2125"/>
      <c r="CO262" s="2125"/>
      <c r="CP262" s="2125"/>
      <c r="CQ262" s="2125"/>
      <c r="CR262" s="2125"/>
      <c r="CS262" s="2125"/>
      <c r="CT262" s="2125"/>
      <c r="CU262" s="2125"/>
      <c r="CV262" s="2125"/>
      <c r="CW262" s="2125"/>
      <c r="CX262" s="2125"/>
      <c r="CY262" s="2125"/>
      <c r="CZ262" s="2125"/>
    </row>
    <row r="263" s="135" customFormat="true" ht="15" customHeight="true" x14ac:dyDescent="0.2">
      <c r="AC263" s="646"/>
      <c r="AD263" s="646"/>
      <c r="AE263" s="646"/>
      <c r="AF263" s="646"/>
      <c r="AG263" s="646"/>
      <c r="AH263" s="646"/>
      <c r="AI263" s="646"/>
      <c r="AJ263" s="646"/>
      <c r="AK263" s="646"/>
      <c r="AL263" s="646"/>
      <c r="AM263" s="646"/>
      <c r="AN263" s="646"/>
      <c r="AO263" s="646"/>
      <c r="AP263" s="646"/>
      <c r="AQ263" s="646"/>
      <c r="AR263" s="646"/>
      <c r="AS263" s="646"/>
      <c r="AT263" s="646"/>
      <c r="AU263" s="646"/>
      <c r="AV263" s="646"/>
      <c r="AW263" s="646"/>
      <c r="AX263" s="646"/>
      <c r="AY263" s="646"/>
      <c r="AZ263" s="646"/>
      <c r="BA263" s="2536"/>
      <c r="BB263" s="295" t="s">
        <v>112</v>
      </c>
      <c r="BC263" s="1183" t="s">
        <v>35</v>
      </c>
      <c r="BD263" s="1203" t="s">
        <v>35</v>
      </c>
      <c r="BE263" s="1203" t="s">
        <v>35</v>
      </c>
      <c r="BF263" s="1203" t="s">
        <v>35</v>
      </c>
      <c r="BG263" s="1224" t="s">
        <v>35</v>
      </c>
      <c r="BH263" s="1245" t="s">
        <v>35</v>
      </c>
      <c r="BI263" s="1203" t="s">
        <v>35</v>
      </c>
      <c r="BJ263" s="1203" t="s">
        <v>35</v>
      </c>
      <c r="BK263" s="1203" t="s">
        <v>35</v>
      </c>
      <c r="BL263" s="1224" t="s">
        <v>35</v>
      </c>
      <c r="BM263" s="1245" t="s">
        <v>35</v>
      </c>
      <c r="BN263" s="1203" t="s">
        <v>35</v>
      </c>
      <c r="BO263" s="1203" t="s">
        <v>35</v>
      </c>
      <c r="BP263" s="1203" t="s">
        <v>35</v>
      </c>
      <c r="BQ263" s="1224" t="s">
        <v>35</v>
      </c>
      <c r="BR263" s="1245" t="s">
        <v>35</v>
      </c>
      <c r="BS263" s="1203" t="s">
        <v>35</v>
      </c>
      <c r="BT263" s="1203" t="s">
        <v>35</v>
      </c>
      <c r="BU263" s="1203" t="s">
        <v>35</v>
      </c>
      <c r="BV263" s="1203" t="s">
        <v>35</v>
      </c>
      <c r="BW263" s="1203" t="s">
        <v>35</v>
      </c>
      <c r="BX263" s="1203" t="s">
        <v>35</v>
      </c>
      <c r="BY263" s="1264" t="s">
        <v>35</v>
      </c>
      <c r="BZ263" s="1264" t="s">
        <v>35</v>
      </c>
      <c r="CA263" s="1264" t="s">
        <v>35</v>
      </c>
      <c r="CB263" s="1264" t="s">
        <v>35</v>
      </c>
      <c r="CC263" s="2125"/>
      <c r="CD263" s="2125"/>
      <c r="CE263" s="2125"/>
      <c r="CF263" s="2125"/>
      <c r="CG263" s="2125"/>
      <c r="CH263" s="2125"/>
      <c r="CI263" s="2125"/>
      <c r="CJ263" s="2125"/>
      <c r="CK263" s="2125"/>
      <c r="CL263" s="2125"/>
      <c r="CM263" s="2125"/>
      <c r="CN263" s="2125"/>
      <c r="CO263" s="2125"/>
      <c r="CP263" s="2125"/>
      <c r="CQ263" s="2125"/>
      <c r="CR263" s="2125"/>
      <c r="CS263" s="2125"/>
      <c r="CT263" s="2125"/>
      <c r="CU263" s="2125"/>
      <c r="CV263" s="2125"/>
      <c r="CW263" s="2125"/>
      <c r="CX263" s="2125"/>
      <c r="CY263" s="2125"/>
      <c r="CZ263" s="2125"/>
    </row>
    <row r="264" s="135" customFormat="true" ht="15" customHeight="true" x14ac:dyDescent="0.2">
      <c r="AC264" s="646"/>
      <c r="AD264" s="646"/>
      <c r="AE264" s="646"/>
      <c r="AF264" s="646"/>
      <c r="AG264" s="646"/>
      <c r="AH264" s="646"/>
      <c r="AI264" s="646"/>
      <c r="AJ264" s="646"/>
      <c r="AK264" s="646"/>
      <c r="AL264" s="646"/>
      <c r="AM264" s="646"/>
      <c r="AN264" s="646"/>
      <c r="AO264" s="646"/>
      <c r="AP264" s="646"/>
      <c r="AQ264" s="646"/>
      <c r="AR264" s="646"/>
      <c r="AS264" s="646"/>
      <c r="AT264" s="646"/>
      <c r="AU264" s="646"/>
      <c r="AV264" s="646"/>
      <c r="AW264" s="646"/>
      <c r="AX264" s="646"/>
      <c r="AY264" s="646"/>
      <c r="AZ264" s="646"/>
      <c r="BA264" s="2536" t="s">
        <v>74</v>
      </c>
      <c r="BB264" s="295" t="s">
        <v>88</v>
      </c>
      <c r="BC264" s="1183" t="s">
        <v>35</v>
      </c>
      <c r="BD264" s="1203" t="s">
        <v>35</v>
      </c>
      <c r="BE264" s="1203" t="s">
        <v>35</v>
      </c>
      <c r="BF264" s="1203" t="s">
        <v>35</v>
      </c>
      <c r="BG264" s="1224" t="s">
        <v>35</v>
      </c>
      <c r="BH264" s="1245" t="s">
        <v>35</v>
      </c>
      <c r="BI264" s="1203" t="s">
        <v>35</v>
      </c>
      <c r="BJ264" s="1203" t="s">
        <v>35</v>
      </c>
      <c r="BK264" s="1203" t="s">
        <v>35</v>
      </c>
      <c r="BL264" s="1224" t="s">
        <v>35</v>
      </c>
      <c r="BM264" s="1245" t="s">
        <v>35</v>
      </c>
      <c r="BN264" s="1203" t="s">
        <v>35</v>
      </c>
      <c r="BO264" s="1203" t="s">
        <v>35</v>
      </c>
      <c r="BP264" s="1203" t="s">
        <v>35</v>
      </c>
      <c r="BQ264" s="1224" t="s">
        <v>35</v>
      </c>
      <c r="BR264" s="1245" t="s">
        <v>35</v>
      </c>
      <c r="BS264" s="1203" t="s">
        <v>35</v>
      </c>
      <c r="BT264" s="1203" t="s">
        <v>35</v>
      </c>
      <c r="BU264" s="1203" t="s">
        <v>35</v>
      </c>
      <c r="BV264" s="1203" t="s">
        <v>35</v>
      </c>
      <c r="BW264" s="1203" t="s">
        <v>35</v>
      </c>
      <c r="BX264" s="1203" t="s">
        <v>35</v>
      </c>
      <c r="BY264" s="1264" t="s">
        <v>35</v>
      </c>
      <c r="BZ264" s="1264" t="s">
        <v>35</v>
      </c>
      <c r="CA264" s="1264" t="s">
        <v>35</v>
      </c>
      <c r="CB264" s="1264" t="s">
        <v>35</v>
      </c>
      <c r="CC264" s="2125"/>
      <c r="CD264" s="2125"/>
      <c r="CE264" s="2125"/>
      <c r="CF264" s="2125"/>
      <c r="CG264" s="2125"/>
      <c r="CH264" s="2125"/>
      <c r="CI264" s="2125"/>
      <c r="CJ264" s="2125"/>
      <c r="CK264" s="2125"/>
      <c r="CL264" s="2125"/>
      <c r="CM264" s="2125"/>
      <c r="CN264" s="2125"/>
      <c r="CO264" s="2125"/>
      <c r="CP264" s="2125"/>
      <c r="CQ264" s="2125"/>
      <c r="CR264" s="2125"/>
      <c r="CS264" s="2125"/>
      <c r="CT264" s="2125"/>
      <c r="CU264" s="2125"/>
      <c r="CV264" s="2125"/>
      <c r="CW264" s="2125"/>
      <c r="CX264" s="2125"/>
      <c r="CY264" s="2125"/>
      <c r="CZ264" s="2125"/>
    </row>
    <row r="265" s="135" customFormat="true" ht="15" customHeight="true" x14ac:dyDescent="0.2">
      <c r="AC265" s="646"/>
      <c r="AD265" s="646"/>
      <c r="AE265" s="646"/>
      <c r="AF265" s="646"/>
      <c r="AG265" s="646"/>
      <c r="AH265" s="646"/>
      <c r="AI265" s="646"/>
      <c r="AJ265" s="646"/>
      <c r="AK265" s="646"/>
      <c r="AL265" s="646"/>
      <c r="AM265" s="646"/>
      <c r="AN265" s="646"/>
      <c r="AO265" s="646"/>
      <c r="AP265" s="646"/>
      <c r="AQ265" s="646"/>
      <c r="AR265" s="646"/>
      <c r="AS265" s="646"/>
      <c r="AT265" s="646"/>
      <c r="AU265" s="646"/>
      <c r="AV265" s="646"/>
      <c r="AW265" s="646"/>
      <c r="AX265" s="646"/>
      <c r="AY265" s="646"/>
      <c r="AZ265" s="646"/>
      <c r="BA265" s="2536"/>
      <c r="BB265" s="295" t="s">
        <v>89</v>
      </c>
      <c r="BC265" s="1183" t="s">
        <v>35</v>
      </c>
      <c r="BD265" s="1203" t="s">
        <v>35</v>
      </c>
      <c r="BE265" s="1203" t="s">
        <v>35</v>
      </c>
      <c r="BF265" s="1203" t="s">
        <v>35</v>
      </c>
      <c r="BG265" s="1224" t="s">
        <v>35</v>
      </c>
      <c r="BH265" s="1245" t="s">
        <v>35</v>
      </c>
      <c r="BI265" s="1203" t="s">
        <v>35</v>
      </c>
      <c r="BJ265" s="1203" t="s">
        <v>35</v>
      </c>
      <c r="BK265" s="1203" t="s">
        <v>35</v>
      </c>
      <c r="BL265" s="1224" t="s">
        <v>35</v>
      </c>
      <c r="BM265" s="1245" t="s">
        <v>35</v>
      </c>
      <c r="BN265" s="1203" t="s">
        <v>35</v>
      </c>
      <c r="BO265" s="1203" t="s">
        <v>35</v>
      </c>
      <c r="BP265" s="1203" t="s">
        <v>35</v>
      </c>
      <c r="BQ265" s="1224" t="s">
        <v>35</v>
      </c>
      <c r="BR265" s="1245" t="s">
        <v>35</v>
      </c>
      <c r="BS265" s="1203" t="s">
        <v>35</v>
      </c>
      <c r="BT265" s="1203" t="s">
        <v>35</v>
      </c>
      <c r="BU265" s="1203" t="s">
        <v>35</v>
      </c>
      <c r="BV265" s="1203" t="s">
        <v>35</v>
      </c>
      <c r="BW265" s="1203" t="s">
        <v>35</v>
      </c>
      <c r="BX265" s="1203" t="s">
        <v>35</v>
      </c>
      <c r="BY265" s="1264" t="s">
        <v>35</v>
      </c>
      <c r="BZ265" s="1264" t="s">
        <v>35</v>
      </c>
      <c r="CA265" s="1264" t="s">
        <v>35</v>
      </c>
      <c r="CB265" s="1264" t="s">
        <v>35</v>
      </c>
      <c r="CC265" s="2125"/>
      <c r="CD265" s="2125"/>
      <c r="CE265" s="2125"/>
      <c r="CF265" s="2125"/>
      <c r="CG265" s="2125"/>
      <c r="CH265" s="2125"/>
      <c r="CI265" s="2125"/>
      <c r="CJ265" s="2125"/>
      <c r="CK265" s="2125"/>
      <c r="CL265" s="2125"/>
      <c r="CM265" s="2125"/>
      <c r="CN265" s="2125"/>
      <c r="CO265" s="2125"/>
      <c r="CP265" s="2125"/>
      <c r="CQ265" s="2125"/>
      <c r="CR265" s="2125"/>
      <c r="CS265" s="2125"/>
      <c r="CT265" s="2125"/>
      <c r="CU265" s="2125"/>
      <c r="CV265" s="2125"/>
      <c r="CW265" s="2125"/>
      <c r="CX265" s="2125"/>
      <c r="CY265" s="2125"/>
      <c r="CZ265" s="2125"/>
    </row>
    <row r="266" s="135" customFormat="true" ht="15" customHeight="true" x14ac:dyDescent="0.2">
      <c r="AC266" s="646"/>
      <c r="AD266" s="646"/>
      <c r="AE266" s="646"/>
      <c r="AF266" s="646"/>
      <c r="AG266" s="646"/>
      <c r="AH266" s="646"/>
      <c r="AI266" s="646"/>
      <c r="AJ266" s="646"/>
      <c r="AK266" s="646"/>
      <c r="AL266" s="646"/>
      <c r="AM266" s="646"/>
      <c r="AN266" s="646"/>
      <c r="AO266" s="646"/>
      <c r="AP266" s="646"/>
      <c r="AQ266" s="646"/>
      <c r="AR266" s="646"/>
      <c r="AS266" s="646"/>
      <c r="AT266" s="646"/>
      <c r="AU266" s="646"/>
      <c r="AV266" s="646"/>
      <c r="AW266" s="646"/>
      <c r="AX266" s="646"/>
      <c r="AY266" s="646"/>
      <c r="AZ266" s="646"/>
      <c r="BA266" s="2536"/>
      <c r="BB266" s="295" t="s">
        <v>90</v>
      </c>
      <c r="BC266" s="1183" t="s">
        <v>35</v>
      </c>
      <c r="BD266" s="1203" t="s">
        <v>35</v>
      </c>
      <c r="BE266" s="1203" t="s">
        <v>35</v>
      </c>
      <c r="BF266" s="1203" t="s">
        <v>35</v>
      </c>
      <c r="BG266" s="1224" t="s">
        <v>35</v>
      </c>
      <c r="BH266" s="1245" t="s">
        <v>35</v>
      </c>
      <c r="BI266" s="1203" t="s">
        <v>35</v>
      </c>
      <c r="BJ266" s="1203" t="s">
        <v>35</v>
      </c>
      <c r="BK266" s="1203" t="s">
        <v>35</v>
      </c>
      <c r="BL266" s="1224" t="s">
        <v>35</v>
      </c>
      <c r="BM266" s="1245" t="s">
        <v>35</v>
      </c>
      <c r="BN266" s="1203" t="s">
        <v>35</v>
      </c>
      <c r="BO266" s="1203" t="s">
        <v>35</v>
      </c>
      <c r="BP266" s="1203" t="s">
        <v>35</v>
      </c>
      <c r="BQ266" s="1224" t="s">
        <v>35</v>
      </c>
      <c r="BR266" s="1245" t="s">
        <v>35</v>
      </c>
      <c r="BS266" s="1203" t="s">
        <v>35</v>
      </c>
      <c r="BT266" s="1203" t="s">
        <v>35</v>
      </c>
      <c r="BU266" s="1203" t="s">
        <v>35</v>
      </c>
      <c r="BV266" s="1203" t="s">
        <v>35</v>
      </c>
      <c r="BW266" s="1203" t="s">
        <v>35</v>
      </c>
      <c r="BX266" s="1203" t="s">
        <v>35</v>
      </c>
      <c r="BY266" s="1264" t="s">
        <v>35</v>
      </c>
      <c r="BZ266" s="1264" t="s">
        <v>35</v>
      </c>
      <c r="CA266" s="1264" t="s">
        <v>35</v>
      </c>
      <c r="CB266" s="1264" t="s">
        <v>35</v>
      </c>
      <c r="CC266" s="2125"/>
      <c r="CD266" s="2125"/>
      <c r="CE266" s="2125"/>
      <c r="CF266" s="2125"/>
      <c r="CG266" s="2125"/>
      <c r="CH266" s="2125"/>
      <c r="CI266" s="2125"/>
      <c r="CJ266" s="2125"/>
      <c r="CK266" s="2125"/>
      <c r="CL266" s="2125"/>
      <c r="CM266" s="2125"/>
      <c r="CN266" s="2125"/>
      <c r="CO266" s="2125"/>
      <c r="CP266" s="2125"/>
      <c r="CQ266" s="2125"/>
      <c r="CR266" s="2125"/>
      <c r="CS266" s="2125"/>
      <c r="CT266" s="2125"/>
      <c r="CU266" s="2125"/>
      <c r="CV266" s="2125"/>
      <c r="CW266" s="2125"/>
      <c r="CX266" s="2125"/>
      <c r="CY266" s="2125"/>
      <c r="CZ266" s="2125"/>
    </row>
    <row r="267" s="135" customFormat="true" ht="15" customHeight="true" x14ac:dyDescent="0.2">
      <c r="AC267" s="646"/>
      <c r="AD267" s="646"/>
      <c r="AE267" s="646"/>
      <c r="AF267" s="646"/>
      <c r="AG267" s="646"/>
      <c r="AH267" s="646"/>
      <c r="AI267" s="646"/>
      <c r="AJ267" s="646"/>
      <c r="AK267" s="646"/>
      <c r="AL267" s="646"/>
      <c r="AM267" s="646"/>
      <c r="AN267" s="646"/>
      <c r="AO267" s="646"/>
      <c r="AP267" s="646"/>
      <c r="AQ267" s="646"/>
      <c r="AR267" s="646"/>
      <c r="AS267" s="646"/>
      <c r="AT267" s="646"/>
      <c r="AU267" s="646"/>
      <c r="AV267" s="646"/>
      <c r="AW267" s="646"/>
      <c r="AX267" s="646"/>
      <c r="AY267" s="646"/>
      <c r="AZ267" s="646"/>
      <c r="BA267" s="2536"/>
      <c r="BB267" s="295" t="s">
        <v>112</v>
      </c>
      <c r="BC267" s="1183" t="s">
        <v>35</v>
      </c>
      <c r="BD267" s="1203" t="s">
        <v>35</v>
      </c>
      <c r="BE267" s="1203" t="s">
        <v>35</v>
      </c>
      <c r="BF267" s="1203" t="s">
        <v>35</v>
      </c>
      <c r="BG267" s="1224" t="s">
        <v>35</v>
      </c>
      <c r="BH267" s="1245" t="s">
        <v>35</v>
      </c>
      <c r="BI267" s="1203" t="s">
        <v>35</v>
      </c>
      <c r="BJ267" s="1203" t="s">
        <v>35</v>
      </c>
      <c r="BK267" s="1203" t="s">
        <v>35</v>
      </c>
      <c r="BL267" s="1224" t="s">
        <v>35</v>
      </c>
      <c r="BM267" s="1245" t="s">
        <v>35</v>
      </c>
      <c r="BN267" s="1203" t="s">
        <v>35</v>
      </c>
      <c r="BO267" s="1203" t="s">
        <v>35</v>
      </c>
      <c r="BP267" s="1203" t="s">
        <v>35</v>
      </c>
      <c r="BQ267" s="1224" t="s">
        <v>35</v>
      </c>
      <c r="BR267" s="1245" t="s">
        <v>35</v>
      </c>
      <c r="BS267" s="1203" t="s">
        <v>35</v>
      </c>
      <c r="BT267" s="1203" t="s">
        <v>35</v>
      </c>
      <c r="BU267" s="1203" t="s">
        <v>35</v>
      </c>
      <c r="BV267" s="1203" t="s">
        <v>35</v>
      </c>
      <c r="BW267" s="1203" t="s">
        <v>35</v>
      </c>
      <c r="BX267" s="1203" t="s">
        <v>35</v>
      </c>
      <c r="BY267" s="1264" t="s">
        <v>35</v>
      </c>
      <c r="BZ267" s="1264" t="s">
        <v>35</v>
      </c>
      <c r="CA267" s="1264" t="s">
        <v>35</v>
      </c>
      <c r="CB267" s="1264" t="s">
        <v>35</v>
      </c>
      <c r="CC267" s="2125"/>
      <c r="CD267" s="2125"/>
      <c r="CE267" s="2125"/>
      <c r="CF267" s="2125"/>
      <c r="CG267" s="2125"/>
      <c r="CH267" s="2125"/>
      <c r="CI267" s="2125"/>
      <c r="CJ267" s="2125"/>
      <c r="CK267" s="2125"/>
      <c r="CL267" s="2125"/>
      <c r="CM267" s="2125"/>
      <c r="CN267" s="2125"/>
      <c r="CO267" s="2125"/>
      <c r="CP267" s="2125"/>
      <c r="CQ267" s="2125"/>
      <c r="CR267" s="2125"/>
      <c r="CS267" s="2125"/>
      <c r="CT267" s="2125"/>
      <c r="CU267" s="2125"/>
      <c r="CV267" s="2125"/>
      <c r="CW267" s="2125"/>
      <c r="CX267" s="2125"/>
      <c r="CY267" s="2125"/>
      <c r="CZ267" s="2125"/>
    </row>
    <row r="268" s="135" customFormat="true" ht="15" customHeight="true" x14ac:dyDescent="0.2">
      <c r="AC268" s="646"/>
      <c r="AD268" s="646"/>
      <c r="AE268" s="646"/>
      <c r="AF268" s="646"/>
      <c r="AG268" s="646"/>
      <c r="AH268" s="646"/>
      <c r="AI268" s="646"/>
      <c r="AJ268" s="646"/>
      <c r="AK268" s="646"/>
      <c r="AL268" s="646"/>
      <c r="AM268" s="646"/>
      <c r="AN268" s="646"/>
      <c r="AO268" s="646"/>
      <c r="AP268" s="646"/>
      <c r="AQ268" s="646"/>
      <c r="AR268" s="646"/>
      <c r="AS268" s="646"/>
      <c r="AT268" s="646"/>
      <c r="AU268" s="646"/>
      <c r="AV268" s="646"/>
      <c r="AW268" s="646"/>
      <c r="AX268" s="646"/>
      <c r="AY268" s="646"/>
      <c r="AZ268" s="646"/>
      <c r="BA268" s="2536" t="s">
        <v>115</v>
      </c>
      <c r="BB268" s="295" t="s">
        <v>88</v>
      </c>
      <c r="BC268" s="1183" t="s">
        <v>35</v>
      </c>
      <c r="BD268" s="1203" t="s">
        <v>35</v>
      </c>
      <c r="BE268" s="1203" t="s">
        <v>35</v>
      </c>
      <c r="BF268" s="1203" t="s">
        <v>35</v>
      </c>
      <c r="BG268" s="1224" t="s">
        <v>35</v>
      </c>
      <c r="BH268" s="1245" t="s">
        <v>35</v>
      </c>
      <c r="BI268" s="1203" t="s">
        <v>35</v>
      </c>
      <c r="BJ268" s="1203" t="s">
        <v>35</v>
      </c>
      <c r="BK268" s="1203" t="s">
        <v>35</v>
      </c>
      <c r="BL268" s="1224" t="s">
        <v>35</v>
      </c>
      <c r="BM268" s="1245" t="s">
        <v>35</v>
      </c>
      <c r="BN268" s="1203" t="s">
        <v>35</v>
      </c>
      <c r="BO268" s="1203" t="s">
        <v>35</v>
      </c>
      <c r="BP268" s="1203" t="s">
        <v>35</v>
      </c>
      <c r="BQ268" s="1224" t="s">
        <v>35</v>
      </c>
      <c r="BR268" s="1245" t="s">
        <v>35</v>
      </c>
      <c r="BS268" s="1203" t="s">
        <v>35</v>
      </c>
      <c r="BT268" s="1203" t="s">
        <v>35</v>
      </c>
      <c r="BU268" s="1203" t="s">
        <v>35</v>
      </c>
      <c r="BV268" s="1203" t="s">
        <v>35</v>
      </c>
      <c r="BW268" s="1203" t="s">
        <v>35</v>
      </c>
      <c r="BX268" s="1203" t="s">
        <v>35</v>
      </c>
      <c r="BY268" s="1264" t="s">
        <v>35</v>
      </c>
      <c r="BZ268" s="1264" t="s">
        <v>35</v>
      </c>
      <c r="CA268" s="1264" t="s">
        <v>35</v>
      </c>
      <c r="CB268" s="1264" t="s">
        <v>35</v>
      </c>
      <c r="CC268" s="2125"/>
      <c r="CD268" s="2125"/>
      <c r="CE268" s="2125"/>
      <c r="CF268" s="2125"/>
      <c r="CG268" s="2125"/>
      <c r="CH268" s="2125"/>
      <c r="CI268" s="2125"/>
      <c r="CJ268" s="2125"/>
      <c r="CK268" s="2125"/>
      <c r="CL268" s="2125"/>
      <c r="CM268" s="2125"/>
      <c r="CN268" s="2125"/>
      <c r="CO268" s="2125"/>
      <c r="CP268" s="2125"/>
      <c r="CQ268" s="2125"/>
      <c r="CR268" s="2125"/>
      <c r="CS268" s="2125"/>
      <c r="CT268" s="2125"/>
      <c r="CU268" s="2125"/>
      <c r="CV268" s="2125"/>
      <c r="CW268" s="2125"/>
      <c r="CX268" s="2125"/>
      <c r="CY268" s="2125"/>
      <c r="CZ268" s="2125"/>
    </row>
    <row r="269" s="135" customFormat="true" ht="15" customHeight="true" x14ac:dyDescent="0.2">
      <c r="AC269" s="646"/>
      <c r="AD269" s="646"/>
      <c r="AE269" s="646"/>
      <c r="AF269" s="646"/>
      <c r="AG269" s="646"/>
      <c r="AH269" s="646"/>
      <c r="AI269" s="646"/>
      <c r="AJ269" s="646"/>
      <c r="AK269" s="646"/>
      <c r="AL269" s="646"/>
      <c r="AM269" s="646"/>
      <c r="AN269" s="646"/>
      <c r="AO269" s="646"/>
      <c r="AP269" s="646"/>
      <c r="AQ269" s="646"/>
      <c r="AR269" s="646"/>
      <c r="AS269" s="646"/>
      <c r="AT269" s="646"/>
      <c r="AU269" s="646"/>
      <c r="AV269" s="646"/>
      <c r="AW269" s="646"/>
      <c r="AX269" s="646"/>
      <c r="AY269" s="646"/>
      <c r="AZ269" s="646"/>
      <c r="BA269" s="2536"/>
      <c r="BB269" s="295" t="s">
        <v>89</v>
      </c>
      <c r="BC269" s="1183" t="s">
        <v>35</v>
      </c>
      <c r="BD269" s="1203" t="s">
        <v>35</v>
      </c>
      <c r="BE269" s="1203" t="s">
        <v>35</v>
      </c>
      <c r="BF269" s="1203" t="s">
        <v>35</v>
      </c>
      <c r="BG269" s="1224" t="s">
        <v>35</v>
      </c>
      <c r="BH269" s="1245" t="s">
        <v>35</v>
      </c>
      <c r="BI269" s="1203" t="s">
        <v>35</v>
      </c>
      <c r="BJ269" s="1203" t="s">
        <v>35</v>
      </c>
      <c r="BK269" s="1203" t="s">
        <v>35</v>
      </c>
      <c r="BL269" s="1224" t="s">
        <v>35</v>
      </c>
      <c r="BM269" s="1245" t="s">
        <v>35</v>
      </c>
      <c r="BN269" s="1203" t="s">
        <v>35</v>
      </c>
      <c r="BO269" s="1203" t="s">
        <v>35</v>
      </c>
      <c r="BP269" s="1203" t="s">
        <v>35</v>
      </c>
      <c r="BQ269" s="1224" t="s">
        <v>35</v>
      </c>
      <c r="BR269" s="1245" t="s">
        <v>35</v>
      </c>
      <c r="BS269" s="1203" t="s">
        <v>35</v>
      </c>
      <c r="BT269" s="1203" t="s">
        <v>35</v>
      </c>
      <c r="BU269" s="1203" t="s">
        <v>35</v>
      </c>
      <c r="BV269" s="1203" t="s">
        <v>35</v>
      </c>
      <c r="BW269" s="1203" t="s">
        <v>35</v>
      </c>
      <c r="BX269" s="1203" t="s">
        <v>35</v>
      </c>
      <c r="BY269" s="1264" t="s">
        <v>35</v>
      </c>
      <c r="BZ269" s="1264" t="s">
        <v>35</v>
      </c>
      <c r="CA269" s="1264" t="s">
        <v>35</v>
      </c>
      <c r="CB269" s="1264" t="s">
        <v>35</v>
      </c>
      <c r="CC269" s="2125"/>
      <c r="CD269" s="2125"/>
      <c r="CE269" s="2125"/>
      <c r="CF269" s="2125"/>
      <c r="CG269" s="2125"/>
      <c r="CH269" s="2125"/>
      <c r="CI269" s="2125"/>
      <c r="CJ269" s="2125"/>
      <c r="CK269" s="2125"/>
      <c r="CL269" s="2125"/>
      <c r="CM269" s="2125"/>
      <c r="CN269" s="2125"/>
      <c r="CO269" s="2125"/>
      <c r="CP269" s="2125"/>
      <c r="CQ269" s="2125"/>
      <c r="CR269" s="2125"/>
      <c r="CS269" s="2125"/>
      <c r="CT269" s="2125"/>
      <c r="CU269" s="2125"/>
      <c r="CV269" s="2125"/>
      <c r="CW269" s="2125"/>
      <c r="CX269" s="2125"/>
      <c r="CY269" s="2125"/>
      <c r="CZ269" s="2125"/>
    </row>
    <row r="270" s="135" customFormat="true" ht="15" customHeight="true" x14ac:dyDescent="0.2">
      <c r="AC270" s="646"/>
      <c r="AD270" s="646"/>
      <c r="AE270" s="646"/>
      <c r="AF270" s="646"/>
      <c r="AG270" s="646"/>
      <c r="AH270" s="646"/>
      <c r="AI270" s="646"/>
      <c r="AJ270" s="646"/>
      <c r="AK270" s="646"/>
      <c r="AL270" s="646"/>
      <c r="AM270" s="646"/>
      <c r="AN270" s="646"/>
      <c r="AO270" s="646"/>
      <c r="AP270" s="646"/>
      <c r="AQ270" s="646"/>
      <c r="AR270" s="646"/>
      <c r="AS270" s="646"/>
      <c r="AT270" s="646"/>
      <c r="AU270" s="646"/>
      <c r="AV270" s="646"/>
      <c r="AW270" s="646"/>
      <c r="AX270" s="646"/>
      <c r="AY270" s="646"/>
      <c r="AZ270" s="646"/>
      <c r="BA270" s="2536"/>
      <c r="BB270" s="295" t="s">
        <v>90</v>
      </c>
      <c r="BC270" s="1183" t="s">
        <v>35</v>
      </c>
      <c r="BD270" s="1203" t="s">
        <v>35</v>
      </c>
      <c r="BE270" s="1203" t="s">
        <v>35</v>
      </c>
      <c r="BF270" s="1203" t="s">
        <v>35</v>
      </c>
      <c r="BG270" s="1224" t="s">
        <v>35</v>
      </c>
      <c r="BH270" s="1245" t="s">
        <v>35</v>
      </c>
      <c r="BI270" s="1203" t="s">
        <v>35</v>
      </c>
      <c r="BJ270" s="1203" t="s">
        <v>35</v>
      </c>
      <c r="BK270" s="1203" t="s">
        <v>35</v>
      </c>
      <c r="BL270" s="1224" t="s">
        <v>35</v>
      </c>
      <c r="BM270" s="1245" t="s">
        <v>35</v>
      </c>
      <c r="BN270" s="1203" t="s">
        <v>35</v>
      </c>
      <c r="BO270" s="1203" t="s">
        <v>35</v>
      </c>
      <c r="BP270" s="1203" t="s">
        <v>35</v>
      </c>
      <c r="BQ270" s="1224" t="s">
        <v>35</v>
      </c>
      <c r="BR270" s="1245" t="s">
        <v>35</v>
      </c>
      <c r="BS270" s="1203" t="s">
        <v>35</v>
      </c>
      <c r="BT270" s="1203" t="s">
        <v>35</v>
      </c>
      <c r="BU270" s="1203" t="s">
        <v>35</v>
      </c>
      <c r="BV270" s="1203" t="s">
        <v>35</v>
      </c>
      <c r="BW270" s="1203" t="s">
        <v>35</v>
      </c>
      <c r="BX270" s="1203" t="s">
        <v>35</v>
      </c>
      <c r="BY270" s="1264" t="s">
        <v>35</v>
      </c>
      <c r="BZ270" s="1264" t="s">
        <v>35</v>
      </c>
      <c r="CA270" s="1264" t="s">
        <v>35</v>
      </c>
      <c r="CB270" s="1264" t="s">
        <v>35</v>
      </c>
      <c r="CC270" s="2125"/>
      <c r="CD270" s="2125"/>
      <c r="CE270" s="2125"/>
      <c r="CF270" s="2125"/>
      <c r="CG270" s="2125"/>
      <c r="CH270" s="2125"/>
      <c r="CI270" s="2125"/>
      <c r="CJ270" s="2125"/>
      <c r="CK270" s="2125"/>
      <c r="CL270" s="2125"/>
      <c r="CM270" s="2125"/>
      <c r="CN270" s="2125"/>
      <c r="CO270" s="2125"/>
      <c r="CP270" s="2125"/>
      <c r="CQ270" s="2125"/>
      <c r="CR270" s="2125"/>
      <c r="CS270" s="2125"/>
      <c r="CT270" s="2125"/>
      <c r="CU270" s="2125"/>
      <c r="CV270" s="2125"/>
      <c r="CW270" s="2125"/>
      <c r="CX270" s="2125"/>
      <c r="CY270" s="2125"/>
      <c r="CZ270" s="2125"/>
    </row>
    <row r="271" s="135" customFormat="true" ht="15" customHeight="true" x14ac:dyDescent="0.2">
      <c r="AC271" s="646"/>
      <c r="AD271" s="646"/>
      <c r="AE271" s="646"/>
      <c r="AF271" s="646"/>
      <c r="AG271" s="646"/>
      <c r="AH271" s="646"/>
      <c r="AI271" s="646"/>
      <c r="AJ271" s="646"/>
      <c r="AK271" s="646"/>
      <c r="AL271" s="646"/>
      <c r="AM271" s="646"/>
      <c r="AN271" s="646"/>
      <c r="AO271" s="646"/>
      <c r="AP271" s="646"/>
      <c r="AQ271" s="646"/>
      <c r="AR271" s="646"/>
      <c r="AS271" s="646"/>
      <c r="AT271" s="646"/>
      <c r="AU271" s="646"/>
      <c r="AV271" s="646"/>
      <c r="AW271" s="646"/>
      <c r="AX271" s="646"/>
      <c r="AY271" s="646"/>
      <c r="AZ271" s="646"/>
      <c r="BA271" s="2536" t="s">
        <v>75</v>
      </c>
      <c r="BB271" s="295" t="s">
        <v>49</v>
      </c>
      <c r="BC271" s="1183" t="s">
        <v>35</v>
      </c>
      <c r="BD271" s="1204" t="s">
        <v>35</v>
      </c>
      <c r="BE271" s="1204" t="s">
        <v>35</v>
      </c>
      <c r="BF271" s="1204" t="s">
        <v>35</v>
      </c>
      <c r="BG271" s="1225" t="s">
        <v>35</v>
      </c>
      <c r="BH271" s="1183" t="s">
        <v>35</v>
      </c>
      <c r="BI271" s="1204" t="s">
        <v>35</v>
      </c>
      <c r="BJ271" s="1204" t="s">
        <v>35</v>
      </c>
      <c r="BK271" s="1204" t="s">
        <v>35</v>
      </c>
      <c r="BL271" s="1225" t="s">
        <v>35</v>
      </c>
      <c r="BM271" s="1183" t="s">
        <v>35</v>
      </c>
      <c r="BN271" s="1204" t="s">
        <v>35</v>
      </c>
      <c r="BO271" s="1204" t="s">
        <v>35</v>
      </c>
      <c r="BP271" s="1204" t="s">
        <v>35</v>
      </c>
      <c r="BQ271" s="1225" t="s">
        <v>35</v>
      </c>
      <c r="BR271" s="1183" t="s">
        <v>35</v>
      </c>
      <c r="BS271" s="1204" t="s">
        <v>35</v>
      </c>
      <c r="BT271" s="1204" t="s">
        <v>35</v>
      </c>
      <c r="BU271" s="1204" t="s">
        <v>35</v>
      </c>
      <c r="BV271" s="1204" t="s">
        <v>35</v>
      </c>
      <c r="BW271" s="1204" t="s">
        <v>35</v>
      </c>
      <c r="BX271" s="1204" t="s">
        <v>35</v>
      </c>
      <c r="BY271" s="1265" t="s">
        <v>35</v>
      </c>
      <c r="BZ271" s="1265" t="s">
        <v>35</v>
      </c>
      <c r="CA271" s="1265" t="s">
        <v>35</v>
      </c>
      <c r="CB271" s="1265" t="s">
        <v>35</v>
      </c>
      <c r="CC271" s="2126"/>
      <c r="CD271" s="2126"/>
      <c r="CE271" s="2126"/>
      <c r="CF271" s="2126"/>
      <c r="CG271" s="2126"/>
      <c r="CH271" s="2126"/>
      <c r="CI271" s="2126"/>
      <c r="CJ271" s="2126"/>
      <c r="CK271" s="2126"/>
      <c r="CL271" s="2126"/>
      <c r="CM271" s="2126"/>
      <c r="CN271" s="2126"/>
      <c r="CO271" s="2126"/>
      <c r="CP271" s="2126"/>
      <c r="CQ271" s="2126"/>
      <c r="CR271" s="2126"/>
      <c r="CS271" s="2126"/>
      <c r="CT271" s="2126"/>
      <c r="CU271" s="2126"/>
      <c r="CV271" s="2126"/>
      <c r="CW271" s="2126"/>
      <c r="CX271" s="2126"/>
      <c r="CY271" s="2126"/>
      <c r="CZ271" s="2126"/>
    </row>
    <row r="272" s="135" customFormat="true" ht="15" customHeight="true" x14ac:dyDescent="0.2">
      <c r="AC272" s="646"/>
      <c r="AD272" s="646"/>
      <c r="AE272" s="646"/>
      <c r="AF272" s="646"/>
      <c r="AG272" s="646"/>
      <c r="AH272" s="646"/>
      <c r="AI272" s="646"/>
      <c r="AJ272" s="646"/>
      <c r="AK272" s="646"/>
      <c r="AL272" s="646"/>
      <c r="AM272" s="646"/>
      <c r="AN272" s="646"/>
      <c r="AO272" s="646"/>
      <c r="AP272" s="646"/>
      <c r="AQ272" s="646"/>
      <c r="AR272" s="646"/>
      <c r="AS272" s="646"/>
      <c r="AT272" s="646"/>
      <c r="AU272" s="646"/>
      <c r="AV272" s="646"/>
      <c r="AW272" s="646"/>
      <c r="AX272" s="646"/>
      <c r="AY272" s="646"/>
      <c r="AZ272" s="646"/>
      <c r="BA272" s="2536"/>
      <c r="BB272" s="295" t="s">
        <v>48</v>
      </c>
      <c r="BC272" s="1183" t="s">
        <v>35</v>
      </c>
      <c r="BD272" s="1204" t="s">
        <v>35</v>
      </c>
      <c r="BE272" s="1204" t="s">
        <v>35</v>
      </c>
      <c r="BF272" s="1204" t="s">
        <v>35</v>
      </c>
      <c r="BG272" s="1225" t="s">
        <v>35</v>
      </c>
      <c r="BH272" s="1183" t="s">
        <v>35</v>
      </c>
      <c r="BI272" s="1204" t="s">
        <v>35</v>
      </c>
      <c r="BJ272" s="1204" t="s">
        <v>35</v>
      </c>
      <c r="BK272" s="1204" t="s">
        <v>35</v>
      </c>
      <c r="BL272" s="1225" t="s">
        <v>35</v>
      </c>
      <c r="BM272" s="1183" t="s">
        <v>35</v>
      </c>
      <c r="BN272" s="1204" t="s">
        <v>35</v>
      </c>
      <c r="BO272" s="1204" t="s">
        <v>35</v>
      </c>
      <c r="BP272" s="1204" t="s">
        <v>35</v>
      </c>
      <c r="BQ272" s="1225" t="s">
        <v>35</v>
      </c>
      <c r="BR272" s="1183" t="s">
        <v>35</v>
      </c>
      <c r="BS272" s="1204" t="s">
        <v>35</v>
      </c>
      <c r="BT272" s="1204" t="s">
        <v>35</v>
      </c>
      <c r="BU272" s="1204" t="s">
        <v>35</v>
      </c>
      <c r="BV272" s="1204" t="s">
        <v>35</v>
      </c>
      <c r="BW272" s="1204" t="s">
        <v>35</v>
      </c>
      <c r="BX272" s="1204" t="s">
        <v>35</v>
      </c>
      <c r="BY272" s="1265" t="s">
        <v>35</v>
      </c>
      <c r="BZ272" s="1265" t="s">
        <v>35</v>
      </c>
      <c r="CA272" s="1265" t="s">
        <v>35</v>
      </c>
      <c r="CB272" s="1265" t="s">
        <v>35</v>
      </c>
      <c r="CC272" s="2126"/>
      <c r="CD272" s="2126"/>
      <c r="CE272" s="2126"/>
      <c r="CF272" s="2126"/>
      <c r="CG272" s="2126"/>
      <c r="CH272" s="2126"/>
      <c r="CI272" s="2126"/>
      <c r="CJ272" s="2126"/>
      <c r="CK272" s="2126"/>
      <c r="CL272" s="2126"/>
      <c r="CM272" s="2126"/>
      <c r="CN272" s="2126"/>
      <c r="CO272" s="2126"/>
      <c r="CP272" s="2126"/>
      <c r="CQ272" s="2126"/>
      <c r="CR272" s="2126"/>
      <c r="CS272" s="2126"/>
      <c r="CT272" s="2126"/>
      <c r="CU272" s="2126"/>
      <c r="CV272" s="2126"/>
      <c r="CW272" s="2126"/>
      <c r="CX272" s="2126"/>
      <c r="CY272" s="2126"/>
      <c r="CZ272" s="2126"/>
    </row>
    <row r="273" s="135" customFormat="true" ht="15" customHeight="true" x14ac:dyDescent="0.2">
      <c r="AC273" s="646"/>
      <c r="AD273" s="646"/>
      <c r="AE273" s="646"/>
      <c r="AF273" s="646"/>
      <c r="AG273" s="646"/>
      <c r="AH273" s="646"/>
      <c r="AI273" s="646"/>
      <c r="AJ273" s="646"/>
      <c r="AK273" s="646"/>
      <c r="AL273" s="646"/>
      <c r="AM273" s="646"/>
      <c r="AN273" s="646"/>
      <c r="AO273" s="646"/>
      <c r="AP273" s="646"/>
      <c r="AQ273" s="646"/>
      <c r="AR273" s="646"/>
      <c r="AS273" s="646"/>
      <c r="AT273" s="646"/>
      <c r="AU273" s="646"/>
      <c r="AV273" s="646"/>
      <c r="AW273" s="646"/>
      <c r="AX273" s="646"/>
      <c r="AY273" s="646"/>
      <c r="AZ273" s="646"/>
      <c r="BA273" s="2536"/>
      <c r="BB273" s="295" t="s">
        <v>112</v>
      </c>
      <c r="BC273" s="1183" t="s">
        <v>35</v>
      </c>
      <c r="BD273" s="1204" t="s">
        <v>35</v>
      </c>
      <c r="BE273" s="1204" t="s">
        <v>35</v>
      </c>
      <c r="BF273" s="1204" t="s">
        <v>35</v>
      </c>
      <c r="BG273" s="1225" t="s">
        <v>35</v>
      </c>
      <c r="BH273" s="1183" t="s">
        <v>35</v>
      </c>
      <c r="BI273" s="1204" t="s">
        <v>35</v>
      </c>
      <c r="BJ273" s="1204" t="s">
        <v>35</v>
      </c>
      <c r="BK273" s="1204" t="s">
        <v>35</v>
      </c>
      <c r="BL273" s="1225" t="s">
        <v>35</v>
      </c>
      <c r="BM273" s="1183" t="s">
        <v>35</v>
      </c>
      <c r="BN273" s="1204" t="s">
        <v>35</v>
      </c>
      <c r="BO273" s="1204" t="s">
        <v>35</v>
      </c>
      <c r="BP273" s="1204" t="s">
        <v>35</v>
      </c>
      <c r="BQ273" s="1225" t="s">
        <v>35</v>
      </c>
      <c r="BR273" s="1183" t="s">
        <v>35</v>
      </c>
      <c r="BS273" s="1204" t="s">
        <v>35</v>
      </c>
      <c r="BT273" s="1204" t="s">
        <v>35</v>
      </c>
      <c r="BU273" s="1204" t="s">
        <v>35</v>
      </c>
      <c r="BV273" s="1204" t="s">
        <v>35</v>
      </c>
      <c r="BW273" s="1204" t="s">
        <v>35</v>
      </c>
      <c r="BX273" s="1204" t="s">
        <v>35</v>
      </c>
      <c r="BY273" s="1265" t="s">
        <v>35</v>
      </c>
      <c r="BZ273" s="1265" t="s">
        <v>35</v>
      </c>
      <c r="CA273" s="1265" t="s">
        <v>35</v>
      </c>
      <c r="CB273" s="1265" t="s">
        <v>35</v>
      </c>
      <c r="CC273" s="2126"/>
      <c r="CD273" s="2126"/>
      <c r="CE273" s="2126"/>
      <c r="CF273" s="2126"/>
      <c r="CG273" s="2126"/>
      <c r="CH273" s="2126"/>
      <c r="CI273" s="2126"/>
      <c r="CJ273" s="2126"/>
      <c r="CK273" s="2126"/>
      <c r="CL273" s="2126"/>
      <c r="CM273" s="2126"/>
      <c r="CN273" s="2126"/>
      <c r="CO273" s="2126"/>
      <c r="CP273" s="2126"/>
      <c r="CQ273" s="2126"/>
      <c r="CR273" s="2126"/>
      <c r="CS273" s="2126"/>
      <c r="CT273" s="2126"/>
      <c r="CU273" s="2126"/>
      <c r="CV273" s="2126"/>
      <c r="CW273" s="2126"/>
      <c r="CX273" s="2126"/>
      <c r="CY273" s="2126"/>
      <c r="CZ273" s="2126"/>
    </row>
    <row r="274" s="135" customFormat="true" ht="15" customHeight="true" x14ac:dyDescent="0.2">
      <c r="AC274" s="646"/>
      <c r="AD274" s="646"/>
      <c r="AE274" s="646"/>
      <c r="AF274" s="646"/>
      <c r="AG274" s="646"/>
      <c r="AH274" s="646"/>
      <c r="AI274" s="646"/>
      <c r="AJ274" s="646"/>
      <c r="AK274" s="646"/>
      <c r="AL274" s="646"/>
      <c r="AM274" s="646"/>
      <c r="AN274" s="646"/>
      <c r="AO274" s="646"/>
      <c r="AP274" s="646"/>
      <c r="AQ274" s="646"/>
      <c r="AR274" s="646"/>
      <c r="AS274" s="646"/>
      <c r="AT274" s="646"/>
      <c r="AU274" s="646"/>
      <c r="AV274" s="646"/>
      <c r="AW274" s="646"/>
      <c r="AX274" s="646"/>
      <c r="AY274" s="646"/>
      <c r="AZ274" s="646"/>
      <c r="BA274" s="2536" t="s">
        <v>76</v>
      </c>
      <c r="BB274" s="295" t="s">
        <v>49</v>
      </c>
      <c r="BC274" s="1183" t="s">
        <v>35</v>
      </c>
      <c r="BD274" s="1203" t="s">
        <v>35</v>
      </c>
      <c r="BE274" s="1203" t="s">
        <v>35</v>
      </c>
      <c r="BF274" s="1203" t="s">
        <v>35</v>
      </c>
      <c r="BG274" s="1224" t="s">
        <v>35</v>
      </c>
      <c r="BH274" s="1245" t="s">
        <v>35</v>
      </c>
      <c r="BI274" s="1203" t="s">
        <v>35</v>
      </c>
      <c r="BJ274" s="1203" t="s">
        <v>35</v>
      </c>
      <c r="BK274" s="1203" t="s">
        <v>35</v>
      </c>
      <c r="BL274" s="1224" t="s">
        <v>35</v>
      </c>
      <c r="BM274" s="1245" t="s">
        <v>35</v>
      </c>
      <c r="BN274" s="1203" t="s">
        <v>35</v>
      </c>
      <c r="BO274" s="1203" t="s">
        <v>35</v>
      </c>
      <c r="BP274" s="1203" t="s">
        <v>35</v>
      </c>
      <c r="BQ274" s="1224" t="s">
        <v>35</v>
      </c>
      <c r="BR274" s="1245" t="s">
        <v>35</v>
      </c>
      <c r="BS274" s="1203" t="s">
        <v>35</v>
      </c>
      <c r="BT274" s="1203" t="s">
        <v>35</v>
      </c>
      <c r="BU274" s="1203" t="s">
        <v>35</v>
      </c>
      <c r="BV274" s="1203" t="s">
        <v>35</v>
      </c>
      <c r="BW274" s="1203" t="s">
        <v>35</v>
      </c>
      <c r="BX274" s="1203" t="s">
        <v>35</v>
      </c>
      <c r="BY274" s="1264" t="s">
        <v>35</v>
      </c>
      <c r="BZ274" s="1264" t="s">
        <v>35</v>
      </c>
      <c r="CA274" s="1264" t="s">
        <v>35</v>
      </c>
      <c r="CB274" s="1264" t="s">
        <v>35</v>
      </c>
      <c r="CC274" s="2125"/>
      <c r="CD274" s="2125"/>
      <c r="CE274" s="2125"/>
      <c r="CF274" s="2125"/>
      <c r="CG274" s="2125"/>
      <c r="CH274" s="2125"/>
      <c r="CI274" s="2125"/>
      <c r="CJ274" s="2125"/>
      <c r="CK274" s="2125"/>
      <c r="CL274" s="2125"/>
      <c r="CM274" s="2125"/>
      <c r="CN274" s="2125"/>
      <c r="CO274" s="2125"/>
      <c r="CP274" s="2125"/>
      <c r="CQ274" s="2125"/>
      <c r="CR274" s="2125"/>
      <c r="CS274" s="2125"/>
      <c r="CT274" s="2125"/>
      <c r="CU274" s="2125"/>
      <c r="CV274" s="2125"/>
      <c r="CW274" s="2125"/>
      <c r="CX274" s="2125"/>
      <c r="CY274" s="2125"/>
      <c r="CZ274" s="2125"/>
    </row>
    <row r="275" s="135" customFormat="true" ht="15" customHeight="true" x14ac:dyDescent="0.2">
      <c r="AC275" s="646"/>
      <c r="AD275" s="646"/>
      <c r="AE275" s="646"/>
      <c r="AF275" s="646"/>
      <c r="AG275" s="646"/>
      <c r="AH275" s="646"/>
      <c r="AI275" s="646"/>
      <c r="AJ275" s="646"/>
      <c r="AK275" s="646"/>
      <c r="AL275" s="646"/>
      <c r="AM275" s="646"/>
      <c r="AN275" s="646"/>
      <c r="AO275" s="646"/>
      <c r="AP275" s="646"/>
      <c r="AQ275" s="646"/>
      <c r="AR275" s="646"/>
      <c r="AS275" s="646"/>
      <c r="AT275" s="646"/>
      <c r="AU275" s="646"/>
      <c r="AV275" s="646"/>
      <c r="AW275" s="646"/>
      <c r="AX275" s="646"/>
      <c r="AY275" s="646"/>
      <c r="AZ275" s="646"/>
      <c r="BA275" s="2536"/>
      <c r="BB275" s="295" t="s">
        <v>48</v>
      </c>
      <c r="BC275" s="1183" t="s">
        <v>35</v>
      </c>
      <c r="BD275" s="1203" t="s">
        <v>35</v>
      </c>
      <c r="BE275" s="1203" t="s">
        <v>35</v>
      </c>
      <c r="BF275" s="1203" t="s">
        <v>35</v>
      </c>
      <c r="BG275" s="1224" t="s">
        <v>35</v>
      </c>
      <c r="BH275" s="1245" t="s">
        <v>35</v>
      </c>
      <c r="BI275" s="1203" t="s">
        <v>35</v>
      </c>
      <c r="BJ275" s="1203" t="s">
        <v>35</v>
      </c>
      <c r="BK275" s="1203" t="s">
        <v>35</v>
      </c>
      <c r="BL275" s="1224" t="s">
        <v>35</v>
      </c>
      <c r="BM275" s="1245" t="s">
        <v>35</v>
      </c>
      <c r="BN275" s="1203" t="s">
        <v>35</v>
      </c>
      <c r="BO275" s="1203" t="s">
        <v>35</v>
      </c>
      <c r="BP275" s="1203" t="s">
        <v>35</v>
      </c>
      <c r="BQ275" s="1224" t="s">
        <v>35</v>
      </c>
      <c r="BR275" s="1245" t="s">
        <v>35</v>
      </c>
      <c r="BS275" s="1203" t="s">
        <v>35</v>
      </c>
      <c r="BT275" s="1203" t="s">
        <v>35</v>
      </c>
      <c r="BU275" s="1203" t="s">
        <v>35</v>
      </c>
      <c r="BV275" s="1203" t="s">
        <v>35</v>
      </c>
      <c r="BW275" s="1203" t="s">
        <v>35</v>
      </c>
      <c r="BX275" s="1203" t="s">
        <v>35</v>
      </c>
      <c r="BY275" s="1264" t="s">
        <v>35</v>
      </c>
      <c r="BZ275" s="1264" t="s">
        <v>35</v>
      </c>
      <c r="CA275" s="1264" t="s">
        <v>35</v>
      </c>
      <c r="CB275" s="1264" t="s">
        <v>35</v>
      </c>
      <c r="CC275" s="2125"/>
      <c r="CD275" s="2125"/>
      <c r="CE275" s="2125"/>
      <c r="CF275" s="2125"/>
      <c r="CG275" s="2125"/>
      <c r="CH275" s="2125"/>
      <c r="CI275" s="2125"/>
      <c r="CJ275" s="2125"/>
      <c r="CK275" s="2125"/>
      <c r="CL275" s="2125"/>
      <c r="CM275" s="2125"/>
      <c r="CN275" s="2125"/>
      <c r="CO275" s="2125"/>
      <c r="CP275" s="2125"/>
      <c r="CQ275" s="2125"/>
      <c r="CR275" s="2125"/>
      <c r="CS275" s="2125"/>
      <c r="CT275" s="2125"/>
      <c r="CU275" s="2125"/>
      <c r="CV275" s="2125"/>
      <c r="CW275" s="2125"/>
      <c r="CX275" s="2125"/>
      <c r="CY275" s="2125"/>
      <c r="CZ275" s="2125"/>
    </row>
    <row r="276" s="135" customFormat="true" ht="15" customHeight="true" x14ac:dyDescent="0.2">
      <c r="AC276" s="646"/>
      <c r="AD276" s="646"/>
      <c r="AE276" s="646"/>
      <c r="AF276" s="646"/>
      <c r="AG276" s="646"/>
      <c r="AH276" s="646"/>
      <c r="AI276" s="646"/>
      <c r="AJ276" s="646"/>
      <c r="AK276" s="646"/>
      <c r="AL276" s="646"/>
      <c r="AM276" s="646"/>
      <c r="AN276" s="646"/>
      <c r="AO276" s="646"/>
      <c r="AP276" s="646"/>
      <c r="AQ276" s="646"/>
      <c r="AR276" s="646"/>
      <c r="AS276" s="646"/>
      <c r="AT276" s="646"/>
      <c r="AU276" s="646"/>
      <c r="AV276" s="646"/>
      <c r="AW276" s="646"/>
      <c r="AX276" s="646"/>
      <c r="AY276" s="646"/>
      <c r="AZ276" s="646"/>
      <c r="BA276" s="2536"/>
      <c r="BB276" s="295" t="s">
        <v>113</v>
      </c>
      <c r="BC276" s="1183" t="s">
        <v>35</v>
      </c>
      <c r="BD276" s="1203" t="s">
        <v>35</v>
      </c>
      <c r="BE276" s="1203" t="s">
        <v>35</v>
      </c>
      <c r="BF276" s="1203" t="s">
        <v>35</v>
      </c>
      <c r="BG276" s="1224" t="s">
        <v>35</v>
      </c>
      <c r="BH276" s="1245" t="s">
        <v>35</v>
      </c>
      <c r="BI276" s="1203" t="s">
        <v>35</v>
      </c>
      <c r="BJ276" s="1203" t="s">
        <v>35</v>
      </c>
      <c r="BK276" s="1203" t="s">
        <v>35</v>
      </c>
      <c r="BL276" s="1224" t="s">
        <v>35</v>
      </c>
      <c r="BM276" s="1245" t="s">
        <v>35</v>
      </c>
      <c r="BN276" s="1203" t="s">
        <v>35</v>
      </c>
      <c r="BO276" s="1203" t="s">
        <v>35</v>
      </c>
      <c r="BP276" s="1203" t="s">
        <v>35</v>
      </c>
      <c r="BQ276" s="1224" t="s">
        <v>35</v>
      </c>
      <c r="BR276" s="1245" t="s">
        <v>35</v>
      </c>
      <c r="BS276" s="1203" t="s">
        <v>35</v>
      </c>
      <c r="BT276" s="1203" t="s">
        <v>35</v>
      </c>
      <c r="BU276" s="1203" t="s">
        <v>35</v>
      </c>
      <c r="BV276" s="1203" t="s">
        <v>35</v>
      </c>
      <c r="BW276" s="1203" t="s">
        <v>35</v>
      </c>
      <c r="BX276" s="1203" t="s">
        <v>35</v>
      </c>
      <c r="BY276" s="1264" t="s">
        <v>35</v>
      </c>
      <c r="BZ276" s="1264" t="s">
        <v>35</v>
      </c>
      <c r="CA276" s="1264" t="s">
        <v>35</v>
      </c>
      <c r="CB276" s="1264" t="s">
        <v>35</v>
      </c>
      <c r="CC276" s="2125"/>
      <c r="CD276" s="2125"/>
      <c r="CE276" s="2125"/>
      <c r="CF276" s="2125"/>
      <c r="CG276" s="2125"/>
      <c r="CH276" s="2125"/>
      <c r="CI276" s="2125"/>
      <c r="CJ276" s="2125"/>
      <c r="CK276" s="2125"/>
      <c r="CL276" s="2125"/>
      <c r="CM276" s="2125"/>
      <c r="CN276" s="2125"/>
      <c r="CO276" s="2125"/>
      <c r="CP276" s="2125"/>
      <c r="CQ276" s="2125"/>
      <c r="CR276" s="2125"/>
      <c r="CS276" s="2125"/>
      <c r="CT276" s="2125"/>
      <c r="CU276" s="2125"/>
      <c r="CV276" s="2125"/>
      <c r="CW276" s="2125"/>
      <c r="CX276" s="2125"/>
      <c r="CY276" s="2125"/>
      <c r="CZ276" s="2125"/>
    </row>
    <row r="277" s="135" customFormat="true" ht="15" customHeight="true" x14ac:dyDescent="0.2">
      <c r="AC277" s="646"/>
      <c r="AD277" s="646"/>
      <c r="AE277" s="646"/>
      <c r="AF277" s="646"/>
      <c r="AG277" s="646"/>
      <c r="AH277" s="646"/>
      <c r="AI277" s="646"/>
      <c r="AJ277" s="646"/>
      <c r="AK277" s="646"/>
      <c r="AL277" s="646"/>
      <c r="AM277" s="646"/>
      <c r="AN277" s="646"/>
      <c r="AO277" s="646"/>
      <c r="AP277" s="646"/>
      <c r="AQ277" s="646"/>
      <c r="AR277" s="646"/>
      <c r="AS277" s="646"/>
      <c r="AT277" s="646"/>
      <c r="AU277" s="646"/>
      <c r="AV277" s="646"/>
      <c r="AW277" s="646"/>
      <c r="AX277" s="646"/>
      <c r="AY277" s="646"/>
      <c r="AZ277" s="646"/>
      <c r="BA277" s="2536" t="s">
        <v>77</v>
      </c>
      <c r="BB277" s="295" t="s">
        <v>78</v>
      </c>
      <c r="BC277" s="1183" t="s">
        <v>35</v>
      </c>
      <c r="BD277" s="1203" t="s">
        <v>35</v>
      </c>
      <c r="BE277" s="1203" t="s">
        <v>35</v>
      </c>
      <c r="BF277" s="1203" t="s">
        <v>35</v>
      </c>
      <c r="BG277" s="1224" t="s">
        <v>35</v>
      </c>
      <c r="BH277" s="1245" t="s">
        <v>35</v>
      </c>
      <c r="BI277" s="1203" t="s">
        <v>35</v>
      </c>
      <c r="BJ277" s="1203" t="s">
        <v>35</v>
      </c>
      <c r="BK277" s="1203" t="s">
        <v>35</v>
      </c>
      <c r="BL277" s="1224" t="s">
        <v>35</v>
      </c>
      <c r="BM277" s="1245" t="s">
        <v>35</v>
      </c>
      <c r="BN277" s="1203" t="s">
        <v>35</v>
      </c>
      <c r="BO277" s="1203" t="s">
        <v>35</v>
      </c>
      <c r="BP277" s="1203" t="s">
        <v>35</v>
      </c>
      <c r="BQ277" s="1224" t="s">
        <v>35</v>
      </c>
      <c r="BR277" s="1245" t="s">
        <v>35</v>
      </c>
      <c r="BS277" s="1203" t="s">
        <v>35</v>
      </c>
      <c r="BT277" s="1203" t="s">
        <v>35</v>
      </c>
      <c r="BU277" s="1203" t="s">
        <v>35</v>
      </c>
      <c r="BV277" s="1203" t="s">
        <v>35</v>
      </c>
      <c r="BW277" s="1203" t="s">
        <v>35</v>
      </c>
      <c r="BX277" s="1203" t="s">
        <v>35</v>
      </c>
      <c r="BY277" s="1264" t="s">
        <v>35</v>
      </c>
      <c r="BZ277" s="1264" t="s">
        <v>35</v>
      </c>
      <c r="CA277" s="1264" t="s">
        <v>35</v>
      </c>
      <c r="CB277" s="1264" t="s">
        <v>35</v>
      </c>
      <c r="CC277" s="2125"/>
      <c r="CD277" s="2125"/>
      <c r="CE277" s="2125"/>
      <c r="CF277" s="2125"/>
      <c r="CG277" s="2125"/>
      <c r="CH277" s="2125"/>
      <c r="CI277" s="2125"/>
      <c r="CJ277" s="2125"/>
      <c r="CK277" s="2125"/>
      <c r="CL277" s="2125"/>
      <c r="CM277" s="2125"/>
      <c r="CN277" s="2125"/>
      <c r="CO277" s="2125"/>
      <c r="CP277" s="2125"/>
      <c r="CQ277" s="2125"/>
      <c r="CR277" s="2125"/>
      <c r="CS277" s="2125"/>
      <c r="CT277" s="2125"/>
      <c r="CU277" s="2125"/>
      <c r="CV277" s="2125"/>
      <c r="CW277" s="2125"/>
      <c r="CX277" s="2125"/>
      <c r="CY277" s="2125"/>
      <c r="CZ277" s="2125"/>
    </row>
    <row r="278" s="135" customFormat="true" ht="15" customHeight="true" x14ac:dyDescent="0.2">
      <c r="AC278" s="646"/>
      <c r="AD278" s="646"/>
      <c r="AE278" s="646"/>
      <c r="AF278" s="646"/>
      <c r="AG278" s="646"/>
      <c r="AH278" s="646"/>
      <c r="AI278" s="646"/>
      <c r="AJ278" s="646"/>
      <c r="AK278" s="646"/>
      <c r="AL278" s="646"/>
      <c r="AM278" s="646"/>
      <c r="AN278" s="646"/>
      <c r="AO278" s="646"/>
      <c r="AP278" s="646"/>
      <c r="AQ278" s="646"/>
      <c r="AR278" s="646"/>
      <c r="AS278" s="646"/>
      <c r="AT278" s="646"/>
      <c r="AU278" s="646"/>
      <c r="AV278" s="646"/>
      <c r="AW278" s="646"/>
      <c r="AX278" s="646"/>
      <c r="AY278" s="646"/>
      <c r="AZ278" s="646"/>
      <c r="BA278" s="2536"/>
      <c r="BB278" s="295" t="s">
        <v>79</v>
      </c>
      <c r="BC278" s="1183" t="s">
        <v>35</v>
      </c>
      <c r="BD278" s="1203" t="s">
        <v>35</v>
      </c>
      <c r="BE278" s="1203" t="s">
        <v>35</v>
      </c>
      <c r="BF278" s="1203" t="s">
        <v>35</v>
      </c>
      <c r="BG278" s="1224" t="s">
        <v>35</v>
      </c>
      <c r="BH278" s="1245" t="s">
        <v>35</v>
      </c>
      <c r="BI278" s="1203" t="s">
        <v>35</v>
      </c>
      <c r="BJ278" s="1203" t="s">
        <v>35</v>
      </c>
      <c r="BK278" s="1203" t="s">
        <v>35</v>
      </c>
      <c r="BL278" s="1224" t="s">
        <v>35</v>
      </c>
      <c r="BM278" s="1245" t="s">
        <v>35</v>
      </c>
      <c r="BN278" s="1203" t="s">
        <v>35</v>
      </c>
      <c r="BO278" s="1203" t="s">
        <v>35</v>
      </c>
      <c r="BP278" s="1203" t="s">
        <v>35</v>
      </c>
      <c r="BQ278" s="1224" t="s">
        <v>35</v>
      </c>
      <c r="BR278" s="1245" t="s">
        <v>35</v>
      </c>
      <c r="BS278" s="1203" t="s">
        <v>35</v>
      </c>
      <c r="BT278" s="1203" t="s">
        <v>35</v>
      </c>
      <c r="BU278" s="1203" t="s">
        <v>35</v>
      </c>
      <c r="BV278" s="1203" t="s">
        <v>35</v>
      </c>
      <c r="BW278" s="1203" t="s">
        <v>35</v>
      </c>
      <c r="BX278" s="1203" t="s">
        <v>35</v>
      </c>
      <c r="BY278" s="1264" t="s">
        <v>35</v>
      </c>
      <c r="BZ278" s="1264" t="s">
        <v>35</v>
      </c>
      <c r="CA278" s="1264" t="s">
        <v>35</v>
      </c>
      <c r="CB278" s="1264" t="s">
        <v>35</v>
      </c>
      <c r="CC278" s="2125"/>
      <c r="CD278" s="2125"/>
      <c r="CE278" s="2125"/>
      <c r="CF278" s="2125"/>
      <c r="CG278" s="2125"/>
      <c r="CH278" s="2125"/>
      <c r="CI278" s="2125"/>
      <c r="CJ278" s="2125"/>
      <c r="CK278" s="2125"/>
      <c r="CL278" s="2125"/>
      <c r="CM278" s="2125"/>
      <c r="CN278" s="2125"/>
      <c r="CO278" s="2125"/>
      <c r="CP278" s="2125"/>
      <c r="CQ278" s="2125"/>
      <c r="CR278" s="2125"/>
      <c r="CS278" s="2125"/>
      <c r="CT278" s="2125"/>
      <c r="CU278" s="2125"/>
      <c r="CV278" s="2125"/>
      <c r="CW278" s="2125"/>
      <c r="CX278" s="2125"/>
      <c r="CY278" s="2125"/>
      <c r="CZ278" s="2125"/>
    </row>
    <row r="279" s="135" customFormat="true" ht="15" customHeight="true" x14ac:dyDescent="0.2">
      <c r="AC279" s="646"/>
      <c r="AD279" s="646"/>
      <c r="AE279" s="646"/>
      <c r="AF279" s="646"/>
      <c r="AG279" s="646"/>
      <c r="AH279" s="646"/>
      <c r="AI279" s="646"/>
      <c r="AJ279" s="646"/>
      <c r="AK279" s="646"/>
      <c r="AL279" s="646"/>
      <c r="AM279" s="646"/>
      <c r="AN279" s="646"/>
      <c r="AO279" s="646"/>
      <c r="AP279" s="646"/>
      <c r="AQ279" s="646"/>
      <c r="AR279" s="646"/>
      <c r="AS279" s="646"/>
      <c r="AT279" s="646"/>
      <c r="AU279" s="646"/>
      <c r="AV279" s="646"/>
      <c r="AW279" s="646"/>
      <c r="AX279" s="646"/>
      <c r="AY279" s="646"/>
      <c r="AZ279" s="646"/>
      <c r="BA279" s="2536"/>
      <c r="BB279" s="295" t="s">
        <v>80</v>
      </c>
      <c r="BC279" s="1183" t="s">
        <v>35</v>
      </c>
      <c r="BD279" s="1204" t="s">
        <v>35</v>
      </c>
      <c r="BE279" s="1204" t="s">
        <v>35</v>
      </c>
      <c r="BF279" s="1204" t="s">
        <v>35</v>
      </c>
      <c r="BG279" s="1225" t="s">
        <v>35</v>
      </c>
      <c r="BH279" s="1183" t="s">
        <v>35</v>
      </c>
      <c r="BI279" s="1204" t="s">
        <v>35</v>
      </c>
      <c r="BJ279" s="1204" t="s">
        <v>35</v>
      </c>
      <c r="BK279" s="1204" t="s">
        <v>35</v>
      </c>
      <c r="BL279" s="1225" t="s">
        <v>35</v>
      </c>
      <c r="BM279" s="1183" t="s">
        <v>35</v>
      </c>
      <c r="BN279" s="1204" t="s">
        <v>35</v>
      </c>
      <c r="BO279" s="1204" t="s">
        <v>35</v>
      </c>
      <c r="BP279" s="1204" t="s">
        <v>35</v>
      </c>
      <c r="BQ279" s="1225" t="s">
        <v>35</v>
      </c>
      <c r="BR279" s="1183" t="s">
        <v>35</v>
      </c>
      <c r="BS279" s="1204" t="s">
        <v>35</v>
      </c>
      <c r="BT279" s="1204" t="s">
        <v>35</v>
      </c>
      <c r="BU279" s="1204" t="s">
        <v>35</v>
      </c>
      <c r="BV279" s="1204" t="s">
        <v>35</v>
      </c>
      <c r="BW279" s="1204" t="s">
        <v>35</v>
      </c>
      <c r="BX279" s="1204" t="s">
        <v>35</v>
      </c>
      <c r="BY279" s="1265" t="s">
        <v>35</v>
      </c>
      <c r="BZ279" s="1265" t="s">
        <v>35</v>
      </c>
      <c r="CA279" s="1265" t="s">
        <v>35</v>
      </c>
      <c r="CB279" s="1265" t="s">
        <v>35</v>
      </c>
      <c r="CC279" s="2126"/>
      <c r="CD279" s="2126"/>
      <c r="CE279" s="2126"/>
      <c r="CF279" s="2126"/>
      <c r="CG279" s="2126"/>
      <c r="CH279" s="2126"/>
      <c r="CI279" s="2126"/>
      <c r="CJ279" s="2126"/>
      <c r="CK279" s="2126"/>
      <c r="CL279" s="2126"/>
      <c r="CM279" s="2126"/>
      <c r="CN279" s="2126"/>
      <c r="CO279" s="2126"/>
      <c r="CP279" s="2126"/>
      <c r="CQ279" s="2126"/>
      <c r="CR279" s="2126"/>
      <c r="CS279" s="2126"/>
      <c r="CT279" s="2126"/>
      <c r="CU279" s="2126"/>
      <c r="CV279" s="2126"/>
      <c r="CW279" s="2126"/>
      <c r="CX279" s="2126"/>
      <c r="CY279" s="2126"/>
      <c r="CZ279" s="2126"/>
    </row>
    <row r="280" s="399" customFormat="true" ht="15" customHeight="true" x14ac:dyDescent="0.2">
      <c r="B280" s="398"/>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536"/>
      <c r="BB280" s="295" t="s">
        <v>81</v>
      </c>
      <c r="BC280" s="1183" t="s">
        <v>35</v>
      </c>
      <c r="BD280" s="1204" t="s">
        <v>35</v>
      </c>
      <c r="BE280" s="1204" t="s">
        <v>35</v>
      </c>
      <c r="BF280" s="1204" t="s">
        <v>35</v>
      </c>
      <c r="BG280" s="1225" t="s">
        <v>35</v>
      </c>
      <c r="BH280" s="1183" t="s">
        <v>35</v>
      </c>
      <c r="BI280" s="1204" t="s">
        <v>35</v>
      </c>
      <c r="BJ280" s="1204" t="s">
        <v>35</v>
      </c>
      <c r="BK280" s="1204" t="s">
        <v>35</v>
      </c>
      <c r="BL280" s="1225" t="s">
        <v>35</v>
      </c>
      <c r="BM280" s="1183" t="s">
        <v>35</v>
      </c>
      <c r="BN280" s="1204" t="s">
        <v>35</v>
      </c>
      <c r="BO280" s="1204" t="s">
        <v>35</v>
      </c>
      <c r="BP280" s="1204" t="s">
        <v>35</v>
      </c>
      <c r="BQ280" s="1225" t="s">
        <v>35</v>
      </c>
      <c r="BR280" s="1183" t="s">
        <v>35</v>
      </c>
      <c r="BS280" s="1204" t="s">
        <v>35</v>
      </c>
      <c r="BT280" s="1204" t="s">
        <v>35</v>
      </c>
      <c r="BU280" s="1204" t="s">
        <v>35</v>
      </c>
      <c r="BV280" s="1204" t="s">
        <v>35</v>
      </c>
      <c r="BW280" s="1204" t="s">
        <v>35</v>
      </c>
      <c r="BX280" s="1204" t="s">
        <v>35</v>
      </c>
      <c r="BY280" s="1265" t="s">
        <v>35</v>
      </c>
      <c r="BZ280" s="1265" t="s">
        <v>35</v>
      </c>
      <c r="CA280" s="1265" t="s">
        <v>35</v>
      </c>
      <c r="CB280" s="1265" t="s">
        <v>35</v>
      </c>
      <c r="CC280" s="2126"/>
      <c r="CD280" s="2126"/>
      <c r="CE280" s="2126"/>
      <c r="CF280" s="2126"/>
      <c r="CG280" s="2126"/>
      <c r="CH280" s="2126"/>
      <c r="CI280" s="2126"/>
      <c r="CJ280" s="2126"/>
      <c r="CK280" s="2126"/>
      <c r="CL280" s="2126"/>
      <c r="CM280" s="2126"/>
      <c r="CN280" s="2126"/>
      <c r="CO280" s="2126"/>
      <c r="CP280" s="2126"/>
      <c r="CQ280" s="2126"/>
      <c r="CR280" s="2126"/>
      <c r="CS280" s="2126"/>
      <c r="CT280" s="2126"/>
      <c r="CU280" s="2126"/>
      <c r="CV280" s="2126"/>
      <c r="CW280" s="2126"/>
      <c r="CX280" s="2126"/>
      <c r="CY280" s="2126"/>
      <c r="CZ280" s="2126"/>
    </row>
    <row r="281" s="399" customFormat="true" ht="15" customHeight="true" x14ac:dyDescent="0.2">
      <c r="B281" s="398"/>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536"/>
      <c r="BB281" s="295" t="s">
        <v>82</v>
      </c>
      <c r="BC281" s="1183" t="s">
        <v>35</v>
      </c>
      <c r="BD281" s="1204" t="s">
        <v>35</v>
      </c>
      <c r="BE281" s="1204" t="s">
        <v>35</v>
      </c>
      <c r="BF281" s="1204" t="s">
        <v>35</v>
      </c>
      <c r="BG281" s="1225" t="s">
        <v>35</v>
      </c>
      <c r="BH281" s="1183" t="s">
        <v>35</v>
      </c>
      <c r="BI281" s="1204" t="s">
        <v>35</v>
      </c>
      <c r="BJ281" s="1204" t="s">
        <v>35</v>
      </c>
      <c r="BK281" s="1204" t="s">
        <v>35</v>
      </c>
      <c r="BL281" s="1225" t="s">
        <v>35</v>
      </c>
      <c r="BM281" s="1183" t="s">
        <v>35</v>
      </c>
      <c r="BN281" s="1204" t="s">
        <v>35</v>
      </c>
      <c r="BO281" s="1204" t="s">
        <v>35</v>
      </c>
      <c r="BP281" s="1204" t="s">
        <v>35</v>
      </c>
      <c r="BQ281" s="1225" t="s">
        <v>35</v>
      </c>
      <c r="BR281" s="1183" t="s">
        <v>35</v>
      </c>
      <c r="BS281" s="1204" t="s">
        <v>35</v>
      </c>
      <c r="BT281" s="1204" t="s">
        <v>35</v>
      </c>
      <c r="BU281" s="1204" t="s">
        <v>35</v>
      </c>
      <c r="BV281" s="1204" t="s">
        <v>35</v>
      </c>
      <c r="BW281" s="1204" t="s">
        <v>35</v>
      </c>
      <c r="BX281" s="1204" t="s">
        <v>35</v>
      </c>
      <c r="BY281" s="1265" t="s">
        <v>35</v>
      </c>
      <c r="BZ281" s="1265" t="s">
        <v>35</v>
      </c>
      <c r="CA281" s="1265" t="s">
        <v>35</v>
      </c>
      <c r="CB281" s="1265" t="s">
        <v>35</v>
      </c>
      <c r="CC281" s="2126"/>
      <c r="CD281" s="2126"/>
      <c r="CE281" s="2126"/>
      <c r="CF281" s="2126"/>
      <c r="CG281" s="2126"/>
      <c r="CH281" s="2126"/>
      <c r="CI281" s="2126"/>
      <c r="CJ281" s="2126"/>
      <c r="CK281" s="2126"/>
      <c r="CL281" s="2126"/>
      <c r="CM281" s="2126"/>
      <c r="CN281" s="2126"/>
      <c r="CO281" s="2126"/>
      <c r="CP281" s="2126"/>
      <c r="CQ281" s="2126"/>
      <c r="CR281" s="2126"/>
      <c r="CS281" s="2126"/>
      <c r="CT281" s="2126"/>
      <c r="CU281" s="2126"/>
      <c r="CV281" s="2126"/>
      <c r="CW281" s="2126"/>
      <c r="CX281" s="2126"/>
      <c r="CY281" s="2126"/>
      <c r="CZ281" s="2126"/>
    </row>
    <row r="282" s="399" customFormat="true" ht="15" customHeight="true" x14ac:dyDescent="0.2">
      <c r="B282" s="398"/>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536"/>
      <c r="BB282" s="295" t="s">
        <v>83</v>
      </c>
      <c r="BC282" s="1183" t="s">
        <v>35</v>
      </c>
      <c r="BD282" s="1204" t="s">
        <v>35</v>
      </c>
      <c r="BE282" s="1204" t="s">
        <v>35</v>
      </c>
      <c r="BF282" s="1204" t="s">
        <v>35</v>
      </c>
      <c r="BG282" s="1225" t="s">
        <v>35</v>
      </c>
      <c r="BH282" s="1183" t="s">
        <v>35</v>
      </c>
      <c r="BI282" s="1204" t="s">
        <v>35</v>
      </c>
      <c r="BJ282" s="1204" t="s">
        <v>35</v>
      </c>
      <c r="BK282" s="1204" t="s">
        <v>35</v>
      </c>
      <c r="BL282" s="1225" t="s">
        <v>35</v>
      </c>
      <c r="BM282" s="1183" t="s">
        <v>35</v>
      </c>
      <c r="BN282" s="1204" t="s">
        <v>35</v>
      </c>
      <c r="BO282" s="1204" t="s">
        <v>35</v>
      </c>
      <c r="BP282" s="1204" t="s">
        <v>35</v>
      </c>
      <c r="BQ282" s="1225" t="s">
        <v>35</v>
      </c>
      <c r="BR282" s="1183" t="s">
        <v>35</v>
      </c>
      <c r="BS282" s="1204" t="s">
        <v>35</v>
      </c>
      <c r="BT282" s="1204" t="s">
        <v>35</v>
      </c>
      <c r="BU282" s="1204" t="s">
        <v>35</v>
      </c>
      <c r="BV282" s="1204" t="s">
        <v>35</v>
      </c>
      <c r="BW282" s="1204" t="s">
        <v>35</v>
      </c>
      <c r="BX282" s="1204" t="s">
        <v>35</v>
      </c>
      <c r="BY282" s="1265" t="s">
        <v>35</v>
      </c>
      <c r="BZ282" s="1265" t="s">
        <v>35</v>
      </c>
      <c r="CA282" s="1265" t="s">
        <v>35</v>
      </c>
      <c r="CB282" s="1265" t="s">
        <v>35</v>
      </c>
      <c r="CC282" s="2126"/>
      <c r="CD282" s="2126"/>
      <c r="CE282" s="2126"/>
      <c r="CF282" s="2126"/>
      <c r="CG282" s="2126"/>
      <c r="CH282" s="2126"/>
      <c r="CI282" s="2126"/>
      <c r="CJ282" s="2126"/>
      <c r="CK282" s="2126"/>
      <c r="CL282" s="2126"/>
      <c r="CM282" s="2126"/>
      <c r="CN282" s="2126"/>
      <c r="CO282" s="2126"/>
      <c r="CP282" s="2126"/>
      <c r="CQ282" s="2126"/>
      <c r="CR282" s="2126"/>
      <c r="CS282" s="2126"/>
      <c r="CT282" s="2126"/>
      <c r="CU282" s="2126"/>
      <c r="CV282" s="2126"/>
      <c r="CW282" s="2126"/>
      <c r="CX282" s="2126"/>
      <c r="CY282" s="2126"/>
      <c r="CZ282" s="2126"/>
    </row>
    <row r="283" s="399" customFormat="true" ht="15" customHeight="true" x14ac:dyDescent="0.2">
      <c r="B283" s="398"/>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536"/>
      <c r="BB283" s="295" t="s">
        <v>84</v>
      </c>
      <c r="BC283" s="1183" t="s">
        <v>35</v>
      </c>
      <c r="BD283" s="1204" t="s">
        <v>35</v>
      </c>
      <c r="BE283" s="1204" t="s">
        <v>35</v>
      </c>
      <c r="BF283" s="1204" t="s">
        <v>35</v>
      </c>
      <c r="BG283" s="1225" t="s">
        <v>35</v>
      </c>
      <c r="BH283" s="1183" t="s">
        <v>35</v>
      </c>
      <c r="BI283" s="1204" t="s">
        <v>35</v>
      </c>
      <c r="BJ283" s="1204" t="s">
        <v>35</v>
      </c>
      <c r="BK283" s="1204" t="s">
        <v>35</v>
      </c>
      <c r="BL283" s="1225" t="s">
        <v>35</v>
      </c>
      <c r="BM283" s="1183" t="s">
        <v>35</v>
      </c>
      <c r="BN283" s="1204" t="s">
        <v>35</v>
      </c>
      <c r="BO283" s="1204" t="s">
        <v>35</v>
      </c>
      <c r="BP283" s="1204" t="s">
        <v>35</v>
      </c>
      <c r="BQ283" s="1225" t="s">
        <v>35</v>
      </c>
      <c r="BR283" s="1183" t="s">
        <v>35</v>
      </c>
      <c r="BS283" s="1204" t="s">
        <v>35</v>
      </c>
      <c r="BT283" s="1204" t="s">
        <v>35</v>
      </c>
      <c r="BU283" s="1204" t="s">
        <v>35</v>
      </c>
      <c r="BV283" s="1204" t="s">
        <v>35</v>
      </c>
      <c r="BW283" s="1204" t="s">
        <v>35</v>
      </c>
      <c r="BX283" s="1204" t="s">
        <v>35</v>
      </c>
      <c r="BY283" s="1265" t="s">
        <v>35</v>
      </c>
      <c r="BZ283" s="1265" t="s">
        <v>35</v>
      </c>
      <c r="CA283" s="1265" t="s">
        <v>35</v>
      </c>
      <c r="CB283" s="1265" t="s">
        <v>35</v>
      </c>
      <c r="CC283" s="2126"/>
      <c r="CD283" s="2126"/>
      <c r="CE283" s="2126"/>
      <c r="CF283" s="2126"/>
      <c r="CG283" s="2126"/>
      <c r="CH283" s="2126"/>
      <c r="CI283" s="2126"/>
      <c r="CJ283" s="2126"/>
      <c r="CK283" s="2126"/>
      <c r="CL283" s="2126"/>
      <c r="CM283" s="2126"/>
      <c r="CN283" s="2126"/>
      <c r="CO283" s="2126"/>
      <c r="CP283" s="2126"/>
      <c r="CQ283" s="2126"/>
      <c r="CR283" s="2126"/>
      <c r="CS283" s="2126"/>
      <c r="CT283" s="2126"/>
      <c r="CU283" s="2126"/>
      <c r="CV283" s="2126"/>
      <c r="CW283" s="2126"/>
      <c r="CX283" s="2126"/>
      <c r="CY283" s="2126"/>
      <c r="CZ283" s="2126"/>
    </row>
    <row r="284" s="399" customFormat="true" ht="15" customHeight="true" x14ac:dyDescent="0.2">
      <c r="B284" s="398"/>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541"/>
      <c r="BB284" s="296" t="s">
        <v>113</v>
      </c>
      <c r="BC284" s="1184" t="s">
        <v>35</v>
      </c>
      <c r="BD284" s="1205" t="s">
        <v>35</v>
      </c>
      <c r="BE284" s="1205" t="s">
        <v>35</v>
      </c>
      <c r="BF284" s="1205" t="s">
        <v>35</v>
      </c>
      <c r="BG284" s="1226" t="s">
        <v>35</v>
      </c>
      <c r="BH284" s="1246" t="s">
        <v>35</v>
      </c>
      <c r="BI284" s="1205" t="s">
        <v>35</v>
      </c>
      <c r="BJ284" s="1205" t="s">
        <v>35</v>
      </c>
      <c r="BK284" s="1205" t="s">
        <v>35</v>
      </c>
      <c r="BL284" s="1226" t="s">
        <v>35</v>
      </c>
      <c r="BM284" s="1246" t="s">
        <v>35</v>
      </c>
      <c r="BN284" s="1205" t="s">
        <v>35</v>
      </c>
      <c r="BO284" s="1205" t="s">
        <v>35</v>
      </c>
      <c r="BP284" s="1205" t="s">
        <v>35</v>
      </c>
      <c r="BQ284" s="1226" t="s">
        <v>35</v>
      </c>
      <c r="BR284" s="1246" t="s">
        <v>35</v>
      </c>
      <c r="BS284" s="1205" t="s">
        <v>35</v>
      </c>
      <c r="BT284" s="1205" t="s">
        <v>35</v>
      </c>
      <c r="BU284" s="1205" t="s">
        <v>35</v>
      </c>
      <c r="BV284" s="1205" t="s">
        <v>35</v>
      </c>
      <c r="BW284" s="1205" t="s">
        <v>35</v>
      </c>
      <c r="BX284" s="1205" t="s">
        <v>35</v>
      </c>
      <c r="BY284" s="1266" t="s">
        <v>35</v>
      </c>
      <c r="BZ284" s="1266" t="s">
        <v>35</v>
      </c>
      <c r="CA284" s="1266" t="s">
        <v>35</v>
      </c>
      <c r="CB284" s="1266" t="s">
        <v>35</v>
      </c>
      <c r="CC284" s="2127"/>
      <c r="CD284" s="2127"/>
      <c r="CE284" s="2127"/>
      <c r="CF284" s="2127"/>
      <c r="CG284" s="2127"/>
      <c r="CH284" s="2127"/>
      <c r="CI284" s="2127"/>
      <c r="CJ284" s="2127"/>
      <c r="CK284" s="2127"/>
      <c r="CL284" s="2127"/>
      <c r="CM284" s="2127"/>
      <c r="CN284" s="2127"/>
      <c r="CO284" s="2127"/>
      <c r="CP284" s="2127"/>
      <c r="CQ284" s="2127"/>
      <c r="CR284" s="2127"/>
      <c r="CS284" s="2127"/>
      <c r="CT284" s="2127"/>
      <c r="CU284" s="2127"/>
      <c r="CV284" s="2127"/>
      <c r="CW284" s="2127"/>
      <c r="CX284" s="2127"/>
      <c r="CY284" s="2127"/>
      <c r="CZ284" s="2127"/>
    </row>
    <row r="285" s="399" customFormat="true" ht="15" customHeight="true" x14ac:dyDescent="0.2">
      <c r="B285" s="398"/>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9" customFormat="true" ht="15" customHeight="true" x14ac:dyDescent="0.2">
      <c r="B286" s="398"/>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9" customFormat="true" ht="15" customHeight="true" x14ac:dyDescent="0.2">
      <c r="B287" s="398"/>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9" customFormat="true" ht="15" customHeight="true" x14ac:dyDescent="0.2">
      <c r="B288" s="398"/>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9" customFormat="true" ht="15" customHeight="true" x14ac:dyDescent="0.2">
      <c r="A289" s="411"/>
      <c r="B289" s="412"/>
      <c r="C289" s="413"/>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9" customFormat="true" ht="15" customHeight="true" x14ac:dyDescent="0.2">
      <c r="A290" s="658"/>
      <c r="B290" s="659"/>
      <c r="C290" s="660"/>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9" customFormat="true" ht="15" customHeight="true" x14ac:dyDescent="0.2">
      <c r="A291" s="661"/>
      <c r="B291" s="662"/>
      <c r="C291" s="663"/>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9" customFormat="true" ht="15" customHeight="true" x14ac:dyDescent="0.2">
      <c r="A292" s="664"/>
      <c r="B292" s="665"/>
      <c r="C292" s="66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9" customFormat="true" ht="15" customHeight="true" x14ac:dyDescent="0.2">
      <c r="A293" s="667"/>
      <c r="B293" s="668"/>
      <c r="C293" s="669"/>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9" customFormat="true" ht="15" customHeight="true" x14ac:dyDescent="0.2">
      <c r="A294" s="670"/>
      <c r="B294" s="671"/>
      <c r="C294" s="672"/>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9" customFormat="true" ht="15" customHeight="true" x14ac:dyDescent="0.2">
      <c r="A295" s="670"/>
      <c r="B295" s="671"/>
      <c r="C295" s="672"/>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9" customFormat="true" ht="15" customHeight="true" x14ac:dyDescent="0.2">
      <c r="A296" s="670"/>
      <c r="B296" s="673"/>
      <c r="C296" s="672"/>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9" customFormat="true" ht="15" customHeight="true" x14ac:dyDescent="0.2">
      <c r="A297" s="674"/>
      <c r="B297" s="675"/>
      <c r="C297" s="67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9" customFormat="true" ht="15" customHeight="true" x14ac:dyDescent="0.2">
      <c r="B298" s="398"/>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9" customFormat="true" ht="15" customHeight="true" x14ac:dyDescent="0.2">
      <c r="A299" s="414"/>
      <c r="B299" s="415"/>
      <c r="C299" s="416"/>
      <c r="D299" s="417"/>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9" customFormat="true" ht="15" customHeight="true" x14ac:dyDescent="0.2">
      <c r="A300" s="677"/>
      <c r="B300" s="678"/>
      <c r="C300" s="679"/>
      <c r="D300" s="680"/>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9" customFormat="true" ht="15" customHeight="true" x14ac:dyDescent="0.2">
      <c r="A301" s="681"/>
      <c r="B301" s="682"/>
      <c r="C301" s="683"/>
      <c r="D301" s="684"/>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9" customFormat="true" ht="15" customHeight="true" x14ac:dyDescent="0.2">
      <c r="A302" s="685"/>
      <c r="B302" s="686"/>
      <c r="C302" s="687"/>
      <c r="D302" s="688"/>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9" customFormat="true" ht="15" customHeight="true" x14ac:dyDescent="0.2">
      <c r="A303" s="689"/>
      <c r="B303" s="690"/>
      <c r="C303" s="691"/>
      <c r="D303" s="692"/>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9" customFormat="true" ht="15" customHeight="true" x14ac:dyDescent="0.2">
      <c r="A304" s="693"/>
      <c r="B304" s="694"/>
      <c r="C304" s="695"/>
      <c r="D304" s="69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9" customFormat="true" ht="15" customHeight="true" x14ac:dyDescent="0.2">
      <c r="A305" s="697"/>
      <c r="B305" s="698"/>
      <c r="C305" s="699"/>
      <c r="D305" s="700"/>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9" customFormat="true" ht="15" customHeight="true" x14ac:dyDescent="0.2">
      <c r="B306" s="398"/>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9" customFormat="true" ht="15" customHeight="true" x14ac:dyDescent="0.2">
      <c r="B307" s="398"/>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9" customFormat="true" ht="15" customHeight="true" x14ac:dyDescent="0.2">
      <c r="B308" s="398"/>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9" customFormat="true" ht="15" customHeight="true" x14ac:dyDescent="0.2">
      <c r="B309" s="398"/>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9" customFormat="true" ht="15" customHeight="true" x14ac:dyDescent="0.2">
      <c r="B310" s="398"/>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9" customFormat="true" ht="15" customHeight="true" x14ac:dyDescent="0.2">
      <c r="B311" s="398"/>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9" customFormat="true" ht="15" customHeight="true" x14ac:dyDescent="0.2">
      <c r="B312" s="398"/>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9" customFormat="true" ht="15" customHeight="true" x14ac:dyDescent="0.2">
      <c r="B313" s="398"/>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9" customFormat="true" ht="15" customHeight="true" x14ac:dyDescent="0.2">
      <c r="B314" s="398"/>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9" customFormat="true" ht="15" customHeight="true" x14ac:dyDescent="0.2">
      <c r="B315" s="398"/>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9" customFormat="true" ht="15" customHeight="true" x14ac:dyDescent="0.2">
      <c r="B316" s="398"/>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9" customFormat="true" ht="15" customHeight="true" x14ac:dyDescent="0.2">
      <c r="B317" s="398"/>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9" customFormat="true" ht="15" customHeight="true" x14ac:dyDescent="0.2">
      <c r="B318" s="398"/>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9" customFormat="true" ht="15" customHeight="true" x14ac:dyDescent="0.2">
      <c r="B319" s="398"/>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9" customFormat="true" ht="15" customHeight="true" x14ac:dyDescent="0.2">
      <c r="B320" s="398"/>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9" customFormat="true" ht="15" customHeight="true" x14ac:dyDescent="0.2">
      <c r="B321" s="398"/>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9" customFormat="true" ht="15" customHeight="true" x14ac:dyDescent="0.2">
      <c r="B322" s="398"/>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9" customFormat="true" ht="15" customHeight="true" x14ac:dyDescent="0.2">
      <c r="B323" s="398"/>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9" customFormat="true" ht="15" customHeight="true" x14ac:dyDescent="0.2">
      <c r="B324" s="398"/>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9" customFormat="true" ht="15" customHeight="true" x14ac:dyDescent="0.2">
      <c r="B325" s="398"/>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9" customFormat="true" ht="15" customHeight="true" x14ac:dyDescent="0.2">
      <c r="B326" s="398"/>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9" customFormat="true" ht="15" customHeight="true" x14ac:dyDescent="0.2">
      <c r="B327" s="398"/>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9" customFormat="true" ht="15" customHeight="true" x14ac:dyDescent="0.2">
      <c r="B328" s="398"/>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9" customFormat="true" ht="250.15" customHeight="true" x14ac:dyDescent="0.2">
      <c r="B329" s="398"/>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9" customFormat="true" ht="15" customHeight="true" x14ac:dyDescent="0.2">
      <c r="B339" s="398"/>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542" t="s">
        <v>114</v>
      </c>
      <c r="BD339" s="2522"/>
      <c r="BE339" s="2522"/>
      <c r="BF339" s="2522"/>
      <c r="BG339" s="2523"/>
      <c r="BH339" s="2521" t="s">
        <v>38</v>
      </c>
      <c r="BI339" s="2522"/>
      <c r="BJ339" s="2522"/>
      <c r="BK339" s="2522"/>
      <c r="BL339" s="2523"/>
      <c r="BM339" s="2521" t="s">
        <v>37</v>
      </c>
      <c r="BN339" s="2522"/>
      <c r="BO339" s="2522"/>
      <c r="BP339" s="2522"/>
      <c r="BQ339" s="2524"/>
      <c r="BR339" s="2040" t="s">
        <v>137</v>
      </c>
      <c r="BS339" s="2041"/>
      <c r="BT339" s="2041"/>
      <c r="BU339" s="2041"/>
      <c r="BV339" s="2041"/>
      <c r="BW339" s="2041"/>
      <c r="BX339" s="2041"/>
      <c r="BY339" s="2042"/>
      <c r="BZ339" s="313"/>
      <c r="CA339" s="313"/>
      <c r="CB339" s="313"/>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9" customFormat="true" ht="24" x14ac:dyDescent="0.2">
      <c r="B340" s="398"/>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380</v>
      </c>
      <c r="BS340" s="180" t="s">
        <v>332</v>
      </c>
      <c r="BT340" s="180" t="s">
        <v>334</v>
      </c>
      <c r="BU340" s="180" t="s">
        <v>335</v>
      </c>
      <c r="BV340" s="180" t="s">
        <v>336</v>
      </c>
      <c r="BW340" s="180" t="s">
        <v>337</v>
      </c>
      <c r="BX340" s="180" t="s">
        <v>338</v>
      </c>
      <c r="BY340" s="181" t="s">
        <v>339</v>
      </c>
      <c r="BZ340" s="181" t="s">
        <v>381</v>
      </c>
      <c r="CA340" s="181" t="s">
        <v>340</v>
      </c>
      <c r="CB340" s="181" t="s">
        <v>341</v>
      </c>
      <c r="CC340" s="2128"/>
      <c r="CD340" s="2128"/>
      <c r="CE340" s="2128"/>
      <c r="CF340" s="2128"/>
      <c r="CG340" s="2128"/>
      <c r="CH340" s="2128"/>
      <c r="CI340" s="2128"/>
      <c r="CJ340" s="2128"/>
      <c r="CK340" s="2128"/>
      <c r="CL340" s="2128"/>
      <c r="CM340" s="2128"/>
      <c r="CN340" s="2128"/>
      <c r="CO340" s="2128"/>
      <c r="CP340" s="2128"/>
      <c r="CQ340" s="2128"/>
      <c r="CR340" s="2128"/>
      <c r="CS340" s="2128"/>
      <c r="CT340" s="2128"/>
      <c r="CU340" s="2128"/>
      <c r="CV340" s="2128"/>
      <c r="CW340" s="2128"/>
      <c r="CX340" s="2128"/>
      <c r="CY340" s="2128"/>
      <c r="CZ340" s="2128"/>
    </row>
    <row r="341" s="399" customFormat="true" ht="15" customHeight="true" x14ac:dyDescent="0.2">
      <c r="B341" s="398"/>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525" t="s">
        <v>144</v>
      </c>
      <c r="BB341" s="162" t="s">
        <v>49</v>
      </c>
      <c r="BC341" s="1185" t="s">
        <v>35</v>
      </c>
      <c r="BD341" s="1206" t="s">
        <v>35</v>
      </c>
      <c r="BE341" s="1206" t="s">
        <v>35</v>
      </c>
      <c r="BF341" s="1206" t="s">
        <v>35</v>
      </c>
      <c r="BG341" s="1227" t="s">
        <v>35</v>
      </c>
      <c r="BH341" s="1247" t="s">
        <v>35</v>
      </c>
      <c r="BI341" s="1206" t="s">
        <v>35</v>
      </c>
      <c r="BJ341" s="1206" t="s">
        <v>35</v>
      </c>
      <c r="BK341" s="1206" t="s">
        <v>35</v>
      </c>
      <c r="BL341" s="1227" t="s">
        <v>35</v>
      </c>
      <c r="BM341" s="1247" t="s">
        <v>35</v>
      </c>
      <c r="BN341" s="1206" t="s">
        <v>35</v>
      </c>
      <c r="BO341" s="1206" t="s">
        <v>35</v>
      </c>
      <c r="BP341" s="1206" t="s">
        <v>35</v>
      </c>
      <c r="BQ341" s="1227" t="s">
        <v>35</v>
      </c>
      <c r="BR341" s="1247" t="s">
        <v>35</v>
      </c>
      <c r="BS341" s="1206" t="s">
        <v>35</v>
      </c>
      <c r="BT341" s="1206" t="s">
        <v>35</v>
      </c>
      <c r="BU341" s="1206" t="s">
        <v>35</v>
      </c>
      <c r="BV341" s="1206" t="s">
        <v>35</v>
      </c>
      <c r="BW341" s="1206" t="s">
        <v>35</v>
      </c>
      <c r="BX341" s="1206" t="s">
        <v>35</v>
      </c>
      <c r="BY341" s="1267" t="s">
        <v>35</v>
      </c>
      <c r="BZ341" s="1267" t="s">
        <v>35</v>
      </c>
      <c r="CA341" s="1267" t="s">
        <v>35</v>
      </c>
      <c r="CB341" s="1267" t="s">
        <v>35</v>
      </c>
      <c r="CC341" s="2129"/>
      <c r="CD341" s="2129"/>
      <c r="CE341" s="2129"/>
      <c r="CF341" s="2129"/>
      <c r="CG341" s="2129"/>
      <c r="CH341" s="2129"/>
      <c r="CI341" s="2129"/>
      <c r="CJ341" s="2129"/>
      <c r="CK341" s="2129"/>
      <c r="CL341" s="2129"/>
      <c r="CM341" s="2129"/>
      <c r="CN341" s="2129"/>
      <c r="CO341" s="2129"/>
      <c r="CP341" s="2129"/>
      <c r="CQ341" s="2129"/>
      <c r="CR341" s="2129"/>
      <c r="CS341" s="2129"/>
      <c r="CT341" s="2129"/>
      <c r="CU341" s="2129"/>
      <c r="CV341" s="2129"/>
      <c r="CW341" s="2129"/>
      <c r="CX341" s="2129"/>
      <c r="CY341" s="2129"/>
      <c r="CZ341" s="2129"/>
    </row>
    <row r="342" s="399" customFormat="true" ht="15" customHeight="true" x14ac:dyDescent="0.2">
      <c r="B342" s="398"/>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526"/>
      <c r="BB342" s="163" t="s">
        <v>48</v>
      </c>
      <c r="BC342" s="1186" t="s">
        <v>35</v>
      </c>
      <c r="BD342" s="1207" t="s">
        <v>35</v>
      </c>
      <c r="BE342" s="1207" t="s">
        <v>35</v>
      </c>
      <c r="BF342" s="1207" t="s">
        <v>35</v>
      </c>
      <c r="BG342" s="1228" t="s">
        <v>35</v>
      </c>
      <c r="BH342" s="1248" t="s">
        <v>35</v>
      </c>
      <c r="BI342" s="1207" t="s">
        <v>35</v>
      </c>
      <c r="BJ342" s="1207" t="s">
        <v>35</v>
      </c>
      <c r="BK342" s="1207" t="s">
        <v>35</v>
      </c>
      <c r="BL342" s="1228" t="s">
        <v>35</v>
      </c>
      <c r="BM342" s="1248" t="s">
        <v>35</v>
      </c>
      <c r="BN342" s="1207" t="s">
        <v>35</v>
      </c>
      <c r="BO342" s="1207" t="s">
        <v>35</v>
      </c>
      <c r="BP342" s="1207" t="s">
        <v>35</v>
      </c>
      <c r="BQ342" s="1228" t="s">
        <v>35</v>
      </c>
      <c r="BR342" s="1248" t="s">
        <v>35</v>
      </c>
      <c r="BS342" s="1207" t="s">
        <v>35</v>
      </c>
      <c r="BT342" s="1207" t="s">
        <v>35</v>
      </c>
      <c r="BU342" s="1207" t="s">
        <v>35</v>
      </c>
      <c r="BV342" s="1207" t="s">
        <v>35</v>
      </c>
      <c r="BW342" s="1207" t="s">
        <v>35</v>
      </c>
      <c r="BX342" s="1207" t="s">
        <v>35</v>
      </c>
      <c r="BY342" s="1268" t="s">
        <v>35</v>
      </c>
      <c r="BZ342" s="1268" t="s">
        <v>35</v>
      </c>
      <c r="CA342" s="1268" t="s">
        <v>35</v>
      </c>
      <c r="CB342" s="1268" t="s">
        <v>35</v>
      </c>
      <c r="CC342" s="2130"/>
      <c r="CD342" s="2130"/>
      <c r="CE342" s="2130"/>
      <c r="CF342" s="2130"/>
      <c r="CG342" s="2130"/>
      <c r="CH342" s="2130"/>
      <c r="CI342" s="2130"/>
      <c r="CJ342" s="2130"/>
      <c r="CK342" s="2130"/>
      <c r="CL342" s="2130"/>
      <c r="CM342" s="2130"/>
      <c r="CN342" s="2130"/>
      <c r="CO342" s="2130"/>
      <c r="CP342" s="2130"/>
      <c r="CQ342" s="2130"/>
      <c r="CR342" s="2130"/>
      <c r="CS342" s="2130"/>
      <c r="CT342" s="2130"/>
      <c r="CU342" s="2130"/>
      <c r="CV342" s="2130"/>
      <c r="CW342" s="2130"/>
      <c r="CX342" s="2130"/>
      <c r="CY342" s="2130"/>
      <c r="CZ342" s="2130"/>
    </row>
    <row r="343" s="399" customFormat="true" ht="15" customHeight="true" x14ac:dyDescent="0.2">
      <c r="B343" s="398"/>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527" t="s">
        <v>139</v>
      </c>
      <c r="BB343" s="163" t="s">
        <v>49</v>
      </c>
      <c r="BC343" s="1186" t="s">
        <v>35</v>
      </c>
      <c r="BD343" s="1207" t="s">
        <v>35</v>
      </c>
      <c r="BE343" s="1207" t="s">
        <v>35</v>
      </c>
      <c r="BF343" s="1207" t="s">
        <v>35</v>
      </c>
      <c r="BG343" s="1228" t="s">
        <v>35</v>
      </c>
      <c r="BH343" s="1248" t="s">
        <v>35</v>
      </c>
      <c r="BI343" s="1207" t="s">
        <v>35</v>
      </c>
      <c r="BJ343" s="1207" t="s">
        <v>35</v>
      </c>
      <c r="BK343" s="1207" t="s">
        <v>35</v>
      </c>
      <c r="BL343" s="1228" t="s">
        <v>35</v>
      </c>
      <c r="BM343" s="1248" t="s">
        <v>35</v>
      </c>
      <c r="BN343" s="1207" t="s">
        <v>35</v>
      </c>
      <c r="BO343" s="1207" t="s">
        <v>35</v>
      </c>
      <c r="BP343" s="1207" t="s">
        <v>35</v>
      </c>
      <c r="BQ343" s="1228" t="s">
        <v>35</v>
      </c>
      <c r="BR343" s="1248" t="s">
        <v>35</v>
      </c>
      <c r="BS343" s="1207" t="s">
        <v>35</v>
      </c>
      <c r="BT343" s="1207" t="s">
        <v>35</v>
      </c>
      <c r="BU343" s="1207" t="s">
        <v>35</v>
      </c>
      <c r="BV343" s="1207" t="s">
        <v>35</v>
      </c>
      <c r="BW343" s="1207" t="s">
        <v>35</v>
      </c>
      <c r="BX343" s="1207" t="s">
        <v>35</v>
      </c>
      <c r="BY343" s="1268" t="s">
        <v>35</v>
      </c>
      <c r="BZ343" s="1268" t="s">
        <v>35</v>
      </c>
      <c r="CA343" s="1268" t="s">
        <v>35</v>
      </c>
      <c r="CB343" s="1268" t="s">
        <v>35</v>
      </c>
      <c r="CC343" s="2130"/>
      <c r="CD343" s="2130"/>
      <c r="CE343" s="2130"/>
      <c r="CF343" s="2130"/>
      <c r="CG343" s="2130"/>
      <c r="CH343" s="2130"/>
      <c r="CI343" s="2130"/>
      <c r="CJ343" s="2130"/>
      <c r="CK343" s="2130"/>
      <c r="CL343" s="2130"/>
      <c r="CM343" s="2130"/>
      <c r="CN343" s="2130"/>
      <c r="CO343" s="2130"/>
      <c r="CP343" s="2130"/>
      <c r="CQ343" s="2130"/>
      <c r="CR343" s="2130"/>
      <c r="CS343" s="2130"/>
      <c r="CT343" s="2130"/>
      <c r="CU343" s="2130"/>
      <c r="CV343" s="2130"/>
      <c r="CW343" s="2130"/>
      <c r="CX343" s="2130"/>
      <c r="CY343" s="2130"/>
      <c r="CZ343" s="2130"/>
    </row>
    <row r="344" s="399" customFormat="true" ht="15" customHeight="true" x14ac:dyDescent="0.2">
      <c r="B344" s="398"/>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526"/>
      <c r="BB344" s="163" t="s">
        <v>48</v>
      </c>
      <c r="BC344" s="1186" t="s">
        <v>35</v>
      </c>
      <c r="BD344" s="1207" t="s">
        <v>35</v>
      </c>
      <c r="BE344" s="1207" t="s">
        <v>35</v>
      </c>
      <c r="BF344" s="1207" t="s">
        <v>35</v>
      </c>
      <c r="BG344" s="1228" t="s">
        <v>35</v>
      </c>
      <c r="BH344" s="1248" t="s">
        <v>35</v>
      </c>
      <c r="BI344" s="1207" t="s">
        <v>35</v>
      </c>
      <c r="BJ344" s="1207" t="s">
        <v>35</v>
      </c>
      <c r="BK344" s="1207" t="s">
        <v>35</v>
      </c>
      <c r="BL344" s="1228" t="s">
        <v>35</v>
      </c>
      <c r="BM344" s="1248" t="s">
        <v>35</v>
      </c>
      <c r="BN344" s="1207" t="s">
        <v>35</v>
      </c>
      <c r="BO344" s="1207" t="s">
        <v>35</v>
      </c>
      <c r="BP344" s="1207" t="s">
        <v>35</v>
      </c>
      <c r="BQ344" s="1228" t="s">
        <v>35</v>
      </c>
      <c r="BR344" s="1248" t="s">
        <v>35</v>
      </c>
      <c r="BS344" s="1207" t="s">
        <v>35</v>
      </c>
      <c r="BT344" s="1207" t="s">
        <v>35</v>
      </c>
      <c r="BU344" s="1207" t="s">
        <v>35</v>
      </c>
      <c r="BV344" s="1207" t="s">
        <v>35</v>
      </c>
      <c r="BW344" s="1207" t="s">
        <v>35</v>
      </c>
      <c r="BX344" s="1207" t="s">
        <v>35</v>
      </c>
      <c r="BY344" s="1268" t="s">
        <v>35</v>
      </c>
      <c r="BZ344" s="1268" t="s">
        <v>35</v>
      </c>
      <c r="CA344" s="1268" t="s">
        <v>35</v>
      </c>
      <c r="CB344" s="1268" t="s">
        <v>35</v>
      </c>
      <c r="CC344" s="2130"/>
      <c r="CD344" s="2130"/>
      <c r="CE344" s="2130"/>
      <c r="CF344" s="2130"/>
      <c r="CG344" s="2130"/>
      <c r="CH344" s="2130"/>
      <c r="CI344" s="2130"/>
      <c r="CJ344" s="2130"/>
      <c r="CK344" s="2130"/>
      <c r="CL344" s="2130"/>
      <c r="CM344" s="2130"/>
      <c r="CN344" s="2130"/>
      <c r="CO344" s="2130"/>
      <c r="CP344" s="2130"/>
      <c r="CQ344" s="2130"/>
      <c r="CR344" s="2130"/>
      <c r="CS344" s="2130"/>
      <c r="CT344" s="2130"/>
      <c r="CU344" s="2130"/>
      <c r="CV344" s="2130"/>
      <c r="CW344" s="2130"/>
      <c r="CX344" s="2130"/>
      <c r="CY344" s="2130"/>
      <c r="CZ344" s="2130"/>
    </row>
    <row r="345" s="399" customFormat="true" ht="15" customHeight="true" x14ac:dyDescent="0.2">
      <c r="B345" s="398"/>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527" t="s">
        <v>140</v>
      </c>
      <c r="BB345" s="163" t="s">
        <v>49</v>
      </c>
      <c r="BC345" s="1186" t="s">
        <v>35</v>
      </c>
      <c r="BD345" s="1207" t="s">
        <v>35</v>
      </c>
      <c r="BE345" s="1207" t="s">
        <v>35</v>
      </c>
      <c r="BF345" s="1207" t="s">
        <v>35</v>
      </c>
      <c r="BG345" s="1228" t="s">
        <v>35</v>
      </c>
      <c r="BH345" s="1248" t="s">
        <v>35</v>
      </c>
      <c r="BI345" s="1207" t="s">
        <v>35</v>
      </c>
      <c r="BJ345" s="1207" t="s">
        <v>35</v>
      </c>
      <c r="BK345" s="1207" t="s">
        <v>35</v>
      </c>
      <c r="BL345" s="1228" t="s">
        <v>35</v>
      </c>
      <c r="BM345" s="1248" t="s">
        <v>35</v>
      </c>
      <c r="BN345" s="1207" t="s">
        <v>35</v>
      </c>
      <c r="BO345" s="1207" t="s">
        <v>35</v>
      </c>
      <c r="BP345" s="1207" t="s">
        <v>35</v>
      </c>
      <c r="BQ345" s="1228" t="s">
        <v>35</v>
      </c>
      <c r="BR345" s="1248" t="s">
        <v>35</v>
      </c>
      <c r="BS345" s="1207" t="s">
        <v>35</v>
      </c>
      <c r="BT345" s="1207" t="s">
        <v>35</v>
      </c>
      <c r="BU345" s="1207" t="s">
        <v>35</v>
      </c>
      <c r="BV345" s="1207" t="s">
        <v>35</v>
      </c>
      <c r="BW345" s="1207" t="s">
        <v>35</v>
      </c>
      <c r="BX345" s="1207" t="s">
        <v>35</v>
      </c>
      <c r="BY345" s="1268" t="s">
        <v>35</v>
      </c>
      <c r="BZ345" s="1268" t="s">
        <v>35</v>
      </c>
      <c r="CA345" s="1268" t="s">
        <v>35</v>
      </c>
      <c r="CB345" s="1268" t="s">
        <v>35</v>
      </c>
      <c r="CC345" s="2130"/>
      <c r="CD345" s="2130"/>
      <c r="CE345" s="2130"/>
      <c r="CF345" s="2130"/>
      <c r="CG345" s="2130"/>
      <c r="CH345" s="2130"/>
      <c r="CI345" s="2130"/>
      <c r="CJ345" s="2130"/>
      <c r="CK345" s="2130"/>
      <c r="CL345" s="2130"/>
      <c r="CM345" s="2130"/>
      <c r="CN345" s="2130"/>
      <c r="CO345" s="2130"/>
      <c r="CP345" s="2130"/>
      <c r="CQ345" s="2130"/>
      <c r="CR345" s="2130"/>
      <c r="CS345" s="2130"/>
      <c r="CT345" s="2130"/>
      <c r="CU345" s="2130"/>
      <c r="CV345" s="2130"/>
      <c r="CW345" s="2130"/>
      <c r="CX345" s="2130"/>
      <c r="CY345" s="2130"/>
      <c r="CZ345" s="2130"/>
    </row>
    <row r="346" s="399" customFormat="true" ht="15" customHeight="true" x14ac:dyDescent="0.2">
      <c r="B346" s="398"/>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526"/>
      <c r="BB346" s="163" t="s">
        <v>48</v>
      </c>
      <c r="BC346" s="1186" t="s">
        <v>35</v>
      </c>
      <c r="BD346" s="1207" t="s">
        <v>35</v>
      </c>
      <c r="BE346" s="1207" t="s">
        <v>35</v>
      </c>
      <c r="BF346" s="1207" t="s">
        <v>35</v>
      </c>
      <c r="BG346" s="1228" t="s">
        <v>35</v>
      </c>
      <c r="BH346" s="1248" t="s">
        <v>35</v>
      </c>
      <c r="BI346" s="1207" t="s">
        <v>35</v>
      </c>
      <c r="BJ346" s="1207" t="s">
        <v>35</v>
      </c>
      <c r="BK346" s="1207" t="s">
        <v>35</v>
      </c>
      <c r="BL346" s="1228" t="s">
        <v>35</v>
      </c>
      <c r="BM346" s="1248" t="s">
        <v>35</v>
      </c>
      <c r="BN346" s="1207" t="s">
        <v>35</v>
      </c>
      <c r="BO346" s="1207" t="s">
        <v>35</v>
      </c>
      <c r="BP346" s="1207" t="s">
        <v>35</v>
      </c>
      <c r="BQ346" s="1228" t="s">
        <v>35</v>
      </c>
      <c r="BR346" s="1248" t="s">
        <v>35</v>
      </c>
      <c r="BS346" s="1207" t="s">
        <v>35</v>
      </c>
      <c r="BT346" s="1207" t="s">
        <v>35</v>
      </c>
      <c r="BU346" s="1207" t="s">
        <v>35</v>
      </c>
      <c r="BV346" s="1207" t="s">
        <v>35</v>
      </c>
      <c r="BW346" s="1207" t="s">
        <v>35</v>
      </c>
      <c r="BX346" s="1207" t="s">
        <v>35</v>
      </c>
      <c r="BY346" s="1268" t="s">
        <v>35</v>
      </c>
      <c r="BZ346" s="1268" t="s">
        <v>35</v>
      </c>
      <c r="CA346" s="1268" t="s">
        <v>35</v>
      </c>
      <c r="CB346" s="1268" t="s">
        <v>35</v>
      </c>
      <c r="CC346" s="2130"/>
      <c r="CD346" s="2130"/>
      <c r="CE346" s="2130"/>
      <c r="CF346" s="2130"/>
      <c r="CG346" s="2130"/>
      <c r="CH346" s="2130"/>
      <c r="CI346" s="2130"/>
      <c r="CJ346" s="2130"/>
      <c r="CK346" s="2130"/>
      <c r="CL346" s="2130"/>
      <c r="CM346" s="2130"/>
      <c r="CN346" s="2130"/>
      <c r="CO346" s="2130"/>
      <c r="CP346" s="2130"/>
      <c r="CQ346" s="2130"/>
      <c r="CR346" s="2130"/>
      <c r="CS346" s="2130"/>
      <c r="CT346" s="2130"/>
      <c r="CU346" s="2130"/>
      <c r="CV346" s="2130"/>
      <c r="CW346" s="2130"/>
      <c r="CX346" s="2130"/>
      <c r="CY346" s="2130"/>
      <c r="CZ346" s="2130"/>
    </row>
    <row r="347" s="399" customFormat="true" ht="15" customHeight="true" x14ac:dyDescent="0.2">
      <c r="B347" s="398"/>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527" t="s">
        <v>141</v>
      </c>
      <c r="BB347" s="163" t="s">
        <v>49</v>
      </c>
      <c r="BC347" s="1186" t="s">
        <v>35</v>
      </c>
      <c r="BD347" s="1207" t="s">
        <v>35</v>
      </c>
      <c r="BE347" s="1207" t="s">
        <v>35</v>
      </c>
      <c r="BF347" s="1207" t="s">
        <v>35</v>
      </c>
      <c r="BG347" s="1228" t="s">
        <v>35</v>
      </c>
      <c r="BH347" s="1248" t="s">
        <v>35</v>
      </c>
      <c r="BI347" s="1207" t="s">
        <v>35</v>
      </c>
      <c r="BJ347" s="1207" t="s">
        <v>35</v>
      </c>
      <c r="BK347" s="1207" t="s">
        <v>35</v>
      </c>
      <c r="BL347" s="1228" t="s">
        <v>35</v>
      </c>
      <c r="BM347" s="1248" t="s">
        <v>35</v>
      </c>
      <c r="BN347" s="1207" t="s">
        <v>35</v>
      </c>
      <c r="BO347" s="1207" t="s">
        <v>35</v>
      </c>
      <c r="BP347" s="1207" t="s">
        <v>35</v>
      </c>
      <c r="BQ347" s="1228" t="s">
        <v>35</v>
      </c>
      <c r="BR347" s="1248" t="s">
        <v>35</v>
      </c>
      <c r="BS347" s="1207" t="s">
        <v>35</v>
      </c>
      <c r="BT347" s="1207" t="s">
        <v>35</v>
      </c>
      <c r="BU347" s="1207" t="s">
        <v>35</v>
      </c>
      <c r="BV347" s="1207" t="s">
        <v>35</v>
      </c>
      <c r="BW347" s="1207" t="s">
        <v>35</v>
      </c>
      <c r="BX347" s="1207" t="s">
        <v>35</v>
      </c>
      <c r="BY347" s="1268" t="s">
        <v>35</v>
      </c>
      <c r="BZ347" s="1268" t="s">
        <v>35</v>
      </c>
      <c r="CA347" s="1268" t="s">
        <v>35</v>
      </c>
      <c r="CB347" s="1268" t="s">
        <v>35</v>
      </c>
      <c r="CC347" s="2130"/>
      <c r="CD347" s="2130"/>
      <c r="CE347" s="2130"/>
      <c r="CF347" s="2130"/>
      <c r="CG347" s="2130"/>
      <c r="CH347" s="2130"/>
      <c r="CI347" s="2130"/>
      <c r="CJ347" s="2130"/>
      <c r="CK347" s="2130"/>
      <c r="CL347" s="2130"/>
      <c r="CM347" s="2130"/>
      <c r="CN347" s="2130"/>
      <c r="CO347" s="2130"/>
      <c r="CP347" s="2130"/>
      <c r="CQ347" s="2130"/>
      <c r="CR347" s="2130"/>
      <c r="CS347" s="2130"/>
      <c r="CT347" s="2130"/>
      <c r="CU347" s="2130"/>
      <c r="CV347" s="2130"/>
      <c r="CW347" s="2130"/>
      <c r="CX347" s="2130"/>
      <c r="CY347" s="2130"/>
      <c r="CZ347" s="2130"/>
    </row>
    <row r="348" s="399" customFormat="true" ht="15" customHeight="true" x14ac:dyDescent="0.2">
      <c r="B348" s="398"/>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526"/>
      <c r="BB348" s="163" t="s">
        <v>48</v>
      </c>
      <c r="BC348" s="1186" t="s">
        <v>35</v>
      </c>
      <c r="BD348" s="1207" t="s">
        <v>35</v>
      </c>
      <c r="BE348" s="1207" t="s">
        <v>35</v>
      </c>
      <c r="BF348" s="1207" t="s">
        <v>35</v>
      </c>
      <c r="BG348" s="1228" t="s">
        <v>35</v>
      </c>
      <c r="BH348" s="1248" t="s">
        <v>35</v>
      </c>
      <c r="BI348" s="1207" t="s">
        <v>35</v>
      </c>
      <c r="BJ348" s="1207" t="s">
        <v>35</v>
      </c>
      <c r="BK348" s="1207" t="s">
        <v>35</v>
      </c>
      <c r="BL348" s="1228" t="s">
        <v>35</v>
      </c>
      <c r="BM348" s="1248" t="s">
        <v>35</v>
      </c>
      <c r="BN348" s="1207" t="s">
        <v>35</v>
      </c>
      <c r="BO348" s="1207" t="s">
        <v>35</v>
      </c>
      <c r="BP348" s="1207" t="s">
        <v>35</v>
      </c>
      <c r="BQ348" s="1228" t="s">
        <v>35</v>
      </c>
      <c r="BR348" s="1248" t="s">
        <v>35</v>
      </c>
      <c r="BS348" s="1207" t="s">
        <v>35</v>
      </c>
      <c r="BT348" s="1207" t="s">
        <v>35</v>
      </c>
      <c r="BU348" s="1207" t="s">
        <v>35</v>
      </c>
      <c r="BV348" s="1207" t="s">
        <v>35</v>
      </c>
      <c r="BW348" s="1207" t="s">
        <v>35</v>
      </c>
      <c r="BX348" s="1207" t="s">
        <v>35</v>
      </c>
      <c r="BY348" s="1268" t="s">
        <v>35</v>
      </c>
      <c r="BZ348" s="1268" t="s">
        <v>35</v>
      </c>
      <c r="CA348" s="1268" t="s">
        <v>35</v>
      </c>
      <c r="CB348" s="1268" t="s">
        <v>35</v>
      </c>
      <c r="CC348" s="2130"/>
      <c r="CD348" s="2130"/>
      <c r="CE348" s="2130"/>
      <c r="CF348" s="2130"/>
      <c r="CG348" s="2130"/>
      <c r="CH348" s="2130"/>
      <c r="CI348" s="2130"/>
      <c r="CJ348" s="2130"/>
      <c r="CK348" s="2130"/>
      <c r="CL348" s="2130"/>
      <c r="CM348" s="2130"/>
      <c r="CN348" s="2130"/>
      <c r="CO348" s="2130"/>
      <c r="CP348" s="2130"/>
      <c r="CQ348" s="2130"/>
      <c r="CR348" s="2130"/>
      <c r="CS348" s="2130"/>
      <c r="CT348" s="2130"/>
      <c r="CU348" s="2130"/>
      <c r="CV348" s="2130"/>
      <c r="CW348" s="2130"/>
      <c r="CX348" s="2130"/>
      <c r="CY348" s="2130"/>
      <c r="CZ348" s="2130"/>
    </row>
    <row r="349" s="399" customFormat="true" ht="15" customHeight="true" x14ac:dyDescent="0.2">
      <c r="B349" s="398"/>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527" t="s">
        <v>142</v>
      </c>
      <c r="BB349" s="163" t="s">
        <v>49</v>
      </c>
      <c r="BC349" s="1186" t="s">
        <v>35</v>
      </c>
      <c r="BD349" s="1207" t="s">
        <v>35</v>
      </c>
      <c r="BE349" s="1207" t="s">
        <v>35</v>
      </c>
      <c r="BF349" s="1207" t="s">
        <v>35</v>
      </c>
      <c r="BG349" s="1228" t="s">
        <v>35</v>
      </c>
      <c r="BH349" s="1248" t="s">
        <v>35</v>
      </c>
      <c r="BI349" s="1207" t="s">
        <v>35</v>
      </c>
      <c r="BJ349" s="1207" t="s">
        <v>35</v>
      </c>
      <c r="BK349" s="1207" t="s">
        <v>35</v>
      </c>
      <c r="BL349" s="1228" t="s">
        <v>35</v>
      </c>
      <c r="BM349" s="1248" t="s">
        <v>35</v>
      </c>
      <c r="BN349" s="1207" t="s">
        <v>35</v>
      </c>
      <c r="BO349" s="1207" t="s">
        <v>35</v>
      </c>
      <c r="BP349" s="1207" t="s">
        <v>35</v>
      </c>
      <c r="BQ349" s="1228" t="s">
        <v>35</v>
      </c>
      <c r="BR349" s="1248" t="s">
        <v>35</v>
      </c>
      <c r="BS349" s="1207" t="s">
        <v>35</v>
      </c>
      <c r="BT349" s="1207" t="s">
        <v>35</v>
      </c>
      <c r="BU349" s="1207" t="s">
        <v>35</v>
      </c>
      <c r="BV349" s="1207" t="s">
        <v>35</v>
      </c>
      <c r="BW349" s="1207" t="s">
        <v>35</v>
      </c>
      <c r="BX349" s="1207" t="s">
        <v>35</v>
      </c>
      <c r="BY349" s="1268" t="s">
        <v>35</v>
      </c>
      <c r="BZ349" s="1268" t="s">
        <v>35</v>
      </c>
      <c r="CA349" s="1268" t="s">
        <v>35</v>
      </c>
      <c r="CB349" s="1268" t="s">
        <v>35</v>
      </c>
      <c r="CC349" s="2130"/>
      <c r="CD349" s="2130"/>
      <c r="CE349" s="2130"/>
      <c r="CF349" s="2130"/>
      <c r="CG349" s="2130"/>
      <c r="CH349" s="2130"/>
      <c r="CI349" s="2130"/>
      <c r="CJ349" s="2130"/>
      <c r="CK349" s="2130"/>
      <c r="CL349" s="2130"/>
      <c r="CM349" s="2130"/>
      <c r="CN349" s="2130"/>
      <c r="CO349" s="2130"/>
      <c r="CP349" s="2130"/>
      <c r="CQ349" s="2130"/>
      <c r="CR349" s="2130"/>
      <c r="CS349" s="2130"/>
      <c r="CT349" s="2130"/>
      <c r="CU349" s="2130"/>
      <c r="CV349" s="2130"/>
      <c r="CW349" s="2130"/>
      <c r="CX349" s="2130"/>
      <c r="CY349" s="2130"/>
      <c r="CZ349" s="2130"/>
    </row>
    <row r="350" s="399" customFormat="true" ht="15" customHeight="true" x14ac:dyDescent="0.2">
      <c r="B350" s="398"/>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526"/>
      <c r="BB350" s="163" t="s">
        <v>48</v>
      </c>
      <c r="BC350" s="1186" t="s">
        <v>35</v>
      </c>
      <c r="BD350" s="1207" t="s">
        <v>35</v>
      </c>
      <c r="BE350" s="1207" t="s">
        <v>35</v>
      </c>
      <c r="BF350" s="1207" t="s">
        <v>35</v>
      </c>
      <c r="BG350" s="1228" t="s">
        <v>35</v>
      </c>
      <c r="BH350" s="1248" t="s">
        <v>35</v>
      </c>
      <c r="BI350" s="1207" t="s">
        <v>35</v>
      </c>
      <c r="BJ350" s="1207" t="s">
        <v>35</v>
      </c>
      <c r="BK350" s="1207" t="s">
        <v>35</v>
      </c>
      <c r="BL350" s="1228" t="s">
        <v>35</v>
      </c>
      <c r="BM350" s="1248" t="s">
        <v>35</v>
      </c>
      <c r="BN350" s="1207" t="s">
        <v>35</v>
      </c>
      <c r="BO350" s="1207" t="s">
        <v>35</v>
      </c>
      <c r="BP350" s="1207" t="s">
        <v>35</v>
      </c>
      <c r="BQ350" s="1228" t="s">
        <v>35</v>
      </c>
      <c r="BR350" s="1248" t="s">
        <v>35</v>
      </c>
      <c r="BS350" s="1207" t="s">
        <v>35</v>
      </c>
      <c r="BT350" s="1207" t="s">
        <v>35</v>
      </c>
      <c r="BU350" s="1207" t="s">
        <v>35</v>
      </c>
      <c r="BV350" s="1207" t="s">
        <v>35</v>
      </c>
      <c r="BW350" s="1207" t="s">
        <v>35</v>
      </c>
      <c r="BX350" s="1207" t="s">
        <v>35</v>
      </c>
      <c r="BY350" s="1268" t="s">
        <v>35</v>
      </c>
      <c r="BZ350" s="1268" t="s">
        <v>35</v>
      </c>
      <c r="CA350" s="1268" t="s">
        <v>35</v>
      </c>
      <c r="CB350" s="1268" t="s">
        <v>35</v>
      </c>
      <c r="CC350" s="2130"/>
      <c r="CD350" s="2130"/>
      <c r="CE350" s="2130"/>
      <c r="CF350" s="2130"/>
      <c r="CG350" s="2130"/>
      <c r="CH350" s="2130"/>
      <c r="CI350" s="2130"/>
      <c r="CJ350" s="2130"/>
      <c r="CK350" s="2130"/>
      <c r="CL350" s="2130"/>
      <c r="CM350" s="2130"/>
      <c r="CN350" s="2130"/>
      <c r="CO350" s="2130"/>
      <c r="CP350" s="2130"/>
      <c r="CQ350" s="2130"/>
      <c r="CR350" s="2130"/>
      <c r="CS350" s="2130"/>
      <c r="CT350" s="2130"/>
      <c r="CU350" s="2130"/>
      <c r="CV350" s="2130"/>
      <c r="CW350" s="2130"/>
      <c r="CX350" s="2130"/>
      <c r="CY350" s="2130"/>
      <c r="CZ350" s="2130"/>
    </row>
    <row r="351" s="399" customFormat="true" ht="15" customHeight="true" x14ac:dyDescent="0.2">
      <c r="B351" s="398"/>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527" t="s">
        <v>143</v>
      </c>
      <c r="BB351" s="163" t="s">
        <v>49</v>
      </c>
      <c r="BC351" s="1186" t="s">
        <v>35</v>
      </c>
      <c r="BD351" s="1207" t="s">
        <v>35</v>
      </c>
      <c r="BE351" s="1207" t="s">
        <v>35</v>
      </c>
      <c r="BF351" s="1207" t="s">
        <v>35</v>
      </c>
      <c r="BG351" s="1228" t="s">
        <v>35</v>
      </c>
      <c r="BH351" s="1248" t="s">
        <v>35</v>
      </c>
      <c r="BI351" s="1207" t="s">
        <v>35</v>
      </c>
      <c r="BJ351" s="1207" t="s">
        <v>35</v>
      </c>
      <c r="BK351" s="1207" t="s">
        <v>35</v>
      </c>
      <c r="BL351" s="1228" t="s">
        <v>35</v>
      </c>
      <c r="BM351" s="1248" t="s">
        <v>35</v>
      </c>
      <c r="BN351" s="1207" t="s">
        <v>35</v>
      </c>
      <c r="BO351" s="1207" t="s">
        <v>35</v>
      </c>
      <c r="BP351" s="1207" t="s">
        <v>35</v>
      </c>
      <c r="BQ351" s="1228" t="s">
        <v>35</v>
      </c>
      <c r="BR351" s="1248" t="s">
        <v>35</v>
      </c>
      <c r="BS351" s="1207" t="s">
        <v>35</v>
      </c>
      <c r="BT351" s="1207" t="s">
        <v>35</v>
      </c>
      <c r="BU351" s="1207" t="s">
        <v>35</v>
      </c>
      <c r="BV351" s="1207" t="s">
        <v>35</v>
      </c>
      <c r="BW351" s="1207" t="s">
        <v>35</v>
      </c>
      <c r="BX351" s="1207" t="s">
        <v>35</v>
      </c>
      <c r="BY351" s="1268" t="s">
        <v>35</v>
      </c>
      <c r="BZ351" s="1268" t="s">
        <v>35</v>
      </c>
      <c r="CA351" s="1268" t="s">
        <v>35</v>
      </c>
      <c r="CB351" s="1268" t="s">
        <v>35</v>
      </c>
      <c r="CC351" s="2130"/>
      <c r="CD351" s="2130"/>
      <c r="CE351" s="2130"/>
      <c r="CF351" s="2130"/>
      <c r="CG351" s="2130"/>
      <c r="CH351" s="2130"/>
      <c r="CI351" s="2130"/>
      <c r="CJ351" s="2130"/>
      <c r="CK351" s="2130"/>
      <c r="CL351" s="2130"/>
      <c r="CM351" s="2130"/>
      <c r="CN351" s="2130"/>
      <c r="CO351" s="2130"/>
      <c r="CP351" s="2130"/>
      <c r="CQ351" s="2130"/>
      <c r="CR351" s="2130"/>
      <c r="CS351" s="2130"/>
      <c r="CT351" s="2130"/>
      <c r="CU351" s="2130"/>
      <c r="CV351" s="2130"/>
      <c r="CW351" s="2130"/>
      <c r="CX351" s="2130"/>
      <c r="CY351" s="2130"/>
      <c r="CZ351" s="2130"/>
    </row>
    <row r="352" s="399" customFormat="true" ht="15" customHeight="true" x14ac:dyDescent="0.2">
      <c r="B352" s="398"/>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526"/>
      <c r="BB352" s="163" t="s">
        <v>48</v>
      </c>
      <c r="BC352" s="1186" t="s">
        <v>35</v>
      </c>
      <c r="BD352" s="1207" t="s">
        <v>35</v>
      </c>
      <c r="BE352" s="1207" t="s">
        <v>35</v>
      </c>
      <c r="BF352" s="1207" t="s">
        <v>35</v>
      </c>
      <c r="BG352" s="1228" t="s">
        <v>35</v>
      </c>
      <c r="BH352" s="1248" t="s">
        <v>35</v>
      </c>
      <c r="BI352" s="1207" t="s">
        <v>35</v>
      </c>
      <c r="BJ352" s="1207" t="s">
        <v>35</v>
      </c>
      <c r="BK352" s="1207" t="s">
        <v>35</v>
      </c>
      <c r="BL352" s="1228" t="s">
        <v>35</v>
      </c>
      <c r="BM352" s="1248" t="s">
        <v>35</v>
      </c>
      <c r="BN352" s="1207" t="s">
        <v>35</v>
      </c>
      <c r="BO352" s="1207" t="s">
        <v>35</v>
      </c>
      <c r="BP352" s="1207" t="s">
        <v>35</v>
      </c>
      <c r="BQ352" s="1228" t="s">
        <v>35</v>
      </c>
      <c r="BR352" s="1248" t="s">
        <v>35</v>
      </c>
      <c r="BS352" s="1207" t="s">
        <v>35</v>
      </c>
      <c r="BT352" s="1207" t="s">
        <v>35</v>
      </c>
      <c r="BU352" s="1207" t="s">
        <v>35</v>
      </c>
      <c r="BV352" s="1207" t="s">
        <v>35</v>
      </c>
      <c r="BW352" s="1207" t="s">
        <v>35</v>
      </c>
      <c r="BX352" s="1207" t="s">
        <v>35</v>
      </c>
      <c r="BY352" s="1268" t="s">
        <v>35</v>
      </c>
      <c r="BZ352" s="1268" t="s">
        <v>35</v>
      </c>
      <c r="CA352" s="1268" t="s">
        <v>35</v>
      </c>
      <c r="CB352" s="1268" t="s">
        <v>35</v>
      </c>
      <c r="CC352" s="2130"/>
      <c r="CD352" s="2130"/>
      <c r="CE352" s="2130"/>
      <c r="CF352" s="2130"/>
      <c r="CG352" s="2130"/>
      <c r="CH352" s="2130"/>
      <c r="CI352" s="2130"/>
      <c r="CJ352" s="2130"/>
      <c r="CK352" s="2130"/>
      <c r="CL352" s="2130"/>
      <c r="CM352" s="2130"/>
      <c r="CN352" s="2130"/>
      <c r="CO352" s="2130"/>
      <c r="CP352" s="2130"/>
      <c r="CQ352" s="2130"/>
      <c r="CR352" s="2130"/>
      <c r="CS352" s="2130"/>
      <c r="CT352" s="2130"/>
      <c r="CU352" s="2130"/>
      <c r="CV352" s="2130"/>
      <c r="CW352" s="2130"/>
      <c r="CX352" s="2130"/>
      <c r="CY352" s="2130"/>
      <c r="CZ352" s="2130"/>
    </row>
    <row r="353" s="399" customFormat="true" ht="15" customHeight="true" x14ac:dyDescent="0.2">
      <c r="B353" s="398"/>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527" t="s">
        <v>138</v>
      </c>
      <c r="BB353" s="163" t="s">
        <v>49</v>
      </c>
      <c r="BC353" s="1186" t="s">
        <v>35</v>
      </c>
      <c r="BD353" s="1207" t="s">
        <v>35</v>
      </c>
      <c r="BE353" s="1207" t="s">
        <v>35</v>
      </c>
      <c r="BF353" s="1207" t="s">
        <v>35</v>
      </c>
      <c r="BG353" s="1228" t="s">
        <v>35</v>
      </c>
      <c r="BH353" s="1248" t="s">
        <v>35</v>
      </c>
      <c r="BI353" s="1207" t="s">
        <v>35</v>
      </c>
      <c r="BJ353" s="1207" t="s">
        <v>35</v>
      </c>
      <c r="BK353" s="1207" t="s">
        <v>35</v>
      </c>
      <c r="BL353" s="1228" t="s">
        <v>35</v>
      </c>
      <c r="BM353" s="1248" t="s">
        <v>35</v>
      </c>
      <c r="BN353" s="1207" t="s">
        <v>35</v>
      </c>
      <c r="BO353" s="1207" t="s">
        <v>35</v>
      </c>
      <c r="BP353" s="1207" t="s">
        <v>35</v>
      </c>
      <c r="BQ353" s="1228" t="s">
        <v>35</v>
      </c>
      <c r="BR353" s="1248" t="s">
        <v>35</v>
      </c>
      <c r="BS353" s="1207" t="s">
        <v>35</v>
      </c>
      <c r="BT353" s="1207" t="s">
        <v>35</v>
      </c>
      <c r="BU353" s="1207" t="s">
        <v>35</v>
      </c>
      <c r="BV353" s="1207" t="s">
        <v>35</v>
      </c>
      <c r="BW353" s="1207" t="s">
        <v>35</v>
      </c>
      <c r="BX353" s="1207" t="s">
        <v>35</v>
      </c>
      <c r="BY353" s="1268" t="s">
        <v>35</v>
      </c>
      <c r="BZ353" s="1268" t="s">
        <v>35</v>
      </c>
      <c r="CA353" s="1268" t="s">
        <v>35</v>
      </c>
      <c r="CB353" s="1268" t="s">
        <v>35</v>
      </c>
      <c r="CC353" s="2130"/>
      <c r="CD353" s="2130"/>
      <c r="CE353" s="2130"/>
      <c r="CF353" s="2130"/>
      <c r="CG353" s="2130"/>
      <c r="CH353" s="2130"/>
      <c r="CI353" s="2130"/>
      <c r="CJ353" s="2130"/>
      <c r="CK353" s="2130"/>
      <c r="CL353" s="2130"/>
      <c r="CM353" s="2130"/>
      <c r="CN353" s="2130"/>
      <c r="CO353" s="2130"/>
      <c r="CP353" s="2130"/>
      <c r="CQ353" s="2130"/>
      <c r="CR353" s="2130"/>
      <c r="CS353" s="2130"/>
      <c r="CT353" s="2130"/>
      <c r="CU353" s="2130"/>
      <c r="CV353" s="2130"/>
      <c r="CW353" s="2130"/>
      <c r="CX353" s="2130"/>
      <c r="CY353" s="2130"/>
      <c r="CZ353" s="2130"/>
    </row>
    <row r="354" s="399" customFormat="true" ht="15" customHeight="true" x14ac:dyDescent="0.2">
      <c r="B354" s="398"/>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537"/>
      <c r="BB354" s="164" t="s">
        <v>48</v>
      </c>
      <c r="BC354" s="1187" t="s">
        <v>35</v>
      </c>
      <c r="BD354" s="1208" t="s">
        <v>35</v>
      </c>
      <c r="BE354" s="1208" t="s">
        <v>35</v>
      </c>
      <c r="BF354" s="1208" t="s">
        <v>35</v>
      </c>
      <c r="BG354" s="1229" t="s">
        <v>35</v>
      </c>
      <c r="BH354" s="1249" t="s">
        <v>35</v>
      </c>
      <c r="BI354" s="1208" t="s">
        <v>35</v>
      </c>
      <c r="BJ354" s="1208" t="s">
        <v>35</v>
      </c>
      <c r="BK354" s="1208" t="s">
        <v>35</v>
      </c>
      <c r="BL354" s="1229" t="s">
        <v>35</v>
      </c>
      <c r="BM354" s="1249" t="s">
        <v>35</v>
      </c>
      <c r="BN354" s="1208" t="s">
        <v>35</v>
      </c>
      <c r="BO354" s="1208" t="s">
        <v>35</v>
      </c>
      <c r="BP354" s="1208" t="s">
        <v>35</v>
      </c>
      <c r="BQ354" s="1229" t="s">
        <v>35</v>
      </c>
      <c r="BR354" s="1249" t="s">
        <v>35</v>
      </c>
      <c r="BS354" s="1208" t="s">
        <v>35</v>
      </c>
      <c r="BT354" s="1208" t="s">
        <v>35</v>
      </c>
      <c r="BU354" s="1208" t="s">
        <v>35</v>
      </c>
      <c r="BV354" s="1208" t="s">
        <v>35</v>
      </c>
      <c r="BW354" s="1208" t="s">
        <v>35</v>
      </c>
      <c r="BX354" s="1208" t="s">
        <v>35</v>
      </c>
      <c r="BY354" s="1269" t="s">
        <v>35</v>
      </c>
      <c r="BZ354" s="1269" t="s">
        <v>35</v>
      </c>
      <c r="CA354" s="1269" t="s">
        <v>35</v>
      </c>
      <c r="CB354" s="1269" t="s">
        <v>35</v>
      </c>
      <c r="CC354" s="2131"/>
      <c r="CD354" s="2131"/>
      <c r="CE354" s="2131"/>
      <c r="CF354" s="2131"/>
      <c r="CG354" s="2131"/>
      <c r="CH354" s="2131"/>
      <c r="CI354" s="2131"/>
      <c r="CJ354" s="2131"/>
      <c r="CK354" s="2131"/>
      <c r="CL354" s="2131"/>
      <c r="CM354" s="2131"/>
      <c r="CN354" s="2131"/>
      <c r="CO354" s="2131"/>
      <c r="CP354" s="2131"/>
      <c r="CQ354" s="2131"/>
      <c r="CR354" s="2131"/>
      <c r="CS354" s="2131"/>
      <c r="CT354" s="2131"/>
      <c r="CU354" s="2131"/>
      <c r="CV354" s="2131"/>
      <c r="CW354" s="2131"/>
      <c r="CX354" s="2131"/>
      <c r="CY354" s="2131"/>
      <c r="CZ354" s="2131"/>
    </row>
    <row r="355" s="399" customFormat="true" ht="15" customHeight="true" x14ac:dyDescent="0.2">
      <c r="B355" s="398"/>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9" customFormat="true" ht="15" customHeight="true" x14ac:dyDescent="0.2">
      <c r="B356" s="398"/>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9" customFormat="true" ht="15" customHeight="true" x14ac:dyDescent="0.2">
      <c r="B390" s="398"/>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9" customFormat="true" ht="15" customHeight="true" x14ac:dyDescent="0.2">
      <c r="B391" s="398"/>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9" customFormat="true" ht="15" customHeight="true" x14ac:dyDescent="0.2">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9" customFormat="true" ht="15" customHeight="true" x14ac:dyDescent="0.2">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9" customFormat="true" ht="15" customHeight="true" x14ac:dyDescent="0.2">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9" customFormat="true" ht="15" customHeight="true" x14ac:dyDescent="0.2">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9" customFormat="true" ht="15" customHeight="true" x14ac:dyDescent="0.2">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9" customFormat="true" ht="15" customHeight="true" x14ac:dyDescent="0.2">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9" customFormat="true" ht="15" customHeight="true" x14ac:dyDescent="0.2">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8" customFormat="true" ht="15" customHeight="true" x14ac:dyDescent="0.25">
      <c r="A399" s="136"/>
      <c r="B399" s="136"/>
      <c r="C399" s="2420" t="s">
        <v>129</v>
      </c>
      <c r="D399" s="2421"/>
      <c r="E399" s="2421"/>
      <c r="F399" s="2421"/>
      <c r="G399" s="136"/>
      <c r="H399" s="2393" t="s">
        <v>130</v>
      </c>
      <c r="I399" s="2394"/>
      <c r="J399" s="2394"/>
      <c r="K399" s="2394"/>
      <c r="M399" s="2393" t="s">
        <v>131</v>
      </c>
      <c r="N399" s="2394"/>
      <c r="O399" s="2394"/>
      <c r="P399" s="2394"/>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398" t="s">
        <v>197</v>
      </c>
      <c r="D400" s="2386"/>
      <c r="E400" s="2386"/>
      <c r="F400" s="425"/>
      <c r="G400" s="425"/>
      <c r="H400" s="2729" t="s">
        <v>197</v>
      </c>
      <c r="I400" s="2729"/>
      <c r="J400" s="2729"/>
      <c r="K400" s="425"/>
      <c r="L400" s="425"/>
      <c r="M400" s="2729" t="s">
        <v>197</v>
      </c>
      <c r="N400" s="2729"/>
      <c r="O400" s="2729"/>
      <c r="P400" s="425"/>
      <c r="Q400" s="425"/>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8"/>
      <c r="BB400" s="136"/>
      <c r="BC400" s="418"/>
      <c r="BD400" s="418"/>
      <c r="BE400" s="418"/>
      <c r="BF400" s="418"/>
      <c r="BG400" s="418"/>
      <c r="BH400" s="418"/>
      <c r="BI400" s="418"/>
      <c r="BJ400" s="418"/>
      <c r="BK400" s="418"/>
      <c r="BL400" s="418"/>
      <c r="BM400" s="418"/>
      <c r="BN400" s="418"/>
      <c r="BO400" s="418"/>
      <c r="BP400" s="418"/>
      <c r="BQ400" s="418"/>
      <c r="BR400" s="418"/>
      <c r="BS400" s="418"/>
      <c r="BT400" s="418"/>
      <c r="BU400" s="418"/>
      <c r="BV400" s="418"/>
      <c r="BW400" s="418"/>
      <c r="BX400" s="418"/>
      <c r="BY400" s="41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398"/>
      <c r="D401" s="2386"/>
      <c r="E401" s="459" t="s">
        <v>198</v>
      </c>
      <c r="F401" s="425"/>
      <c r="G401" s="425"/>
      <c r="H401" s="2729"/>
      <c r="I401" s="2729"/>
      <c r="J401" s="460" t="s">
        <v>198</v>
      </c>
      <c r="K401" s="425"/>
      <c r="L401" s="425"/>
      <c r="M401" s="2729"/>
      <c r="N401" s="2729"/>
      <c r="O401" s="461" t="s">
        <v>198</v>
      </c>
      <c r="P401" s="425"/>
      <c r="Q401" s="425"/>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8"/>
      <c r="BB401" s="136"/>
      <c r="BC401" s="418"/>
      <c r="BD401" s="418"/>
      <c r="BE401" s="418"/>
      <c r="BF401" s="418"/>
      <c r="BG401" s="418"/>
      <c r="BH401" s="418"/>
      <c r="BI401" s="418"/>
      <c r="BJ401" s="418"/>
      <c r="BK401" s="418"/>
      <c r="BL401" s="418"/>
      <c r="BM401" s="418"/>
      <c r="BN401" s="418"/>
      <c r="BO401" s="418"/>
      <c r="BP401" s="418"/>
      <c r="BQ401" s="418"/>
      <c r="BR401" s="418"/>
      <c r="BS401" s="418"/>
      <c r="BT401" s="418"/>
      <c r="BU401" s="418"/>
      <c r="BV401" s="418"/>
      <c r="BW401" s="418"/>
      <c r="BX401" s="418"/>
      <c r="BY401" s="41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385" t="s">
        <v>135</v>
      </c>
      <c r="C402" s="2386"/>
      <c r="D402" s="2386"/>
      <c r="E402" s="462" t="s">
        <v>199</v>
      </c>
      <c r="F402" s="425"/>
      <c r="G402" s="425"/>
      <c r="H402" s="2729"/>
      <c r="I402" s="2729"/>
      <c r="J402" s="463" t="s">
        <v>199</v>
      </c>
      <c r="K402" s="425"/>
      <c r="L402" s="425"/>
      <c r="M402" s="2729"/>
      <c r="N402" s="2729"/>
      <c r="O402" s="464" t="s">
        <v>199</v>
      </c>
      <c r="P402" s="425"/>
      <c r="Q402" s="425"/>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8"/>
      <c r="BB402" s="136"/>
      <c r="BC402" s="418"/>
      <c r="BD402" s="418"/>
      <c r="BE402" s="418"/>
      <c r="BF402" s="418"/>
      <c r="BG402" s="418"/>
      <c r="BH402" s="418"/>
      <c r="BI402" s="418"/>
      <c r="BJ402" s="418"/>
      <c r="BK402" s="418"/>
      <c r="BL402" s="418"/>
      <c r="BM402" s="418"/>
      <c r="BN402" s="418"/>
      <c r="BO402" s="418"/>
      <c r="BP402" s="418"/>
      <c r="BQ402" s="418"/>
      <c r="BR402" s="418"/>
      <c r="BS402" s="418"/>
      <c r="BT402" s="418"/>
      <c r="BU402" s="418"/>
      <c r="BV402" s="418"/>
      <c r="BW402" s="418"/>
      <c r="BX402" s="418"/>
      <c r="BY402" s="41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386"/>
      <c r="C403" s="2353" t="s">
        <v>392</v>
      </c>
      <c r="D403" s="2354"/>
      <c r="E403" s="579">
        <v>0.74300120555214044</v>
      </c>
      <c r="F403" s="487"/>
      <c r="G403" s="487"/>
      <c r="H403" s="2354" t="s">
        <v>393</v>
      </c>
      <c r="I403" s="2354"/>
      <c r="J403" s="580">
        <v>0.6573358967950188</v>
      </c>
      <c r="K403" s="487"/>
      <c r="L403" s="487"/>
      <c r="M403" s="2354" t="s">
        <v>392</v>
      </c>
      <c r="N403" s="2354"/>
      <c r="O403" s="581">
        <v>0.64740506086071159</v>
      </c>
      <c r="P403" s="487"/>
      <c r="Q403" s="487"/>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386"/>
      <c r="C404" s="2353" t="s">
        <v>394</v>
      </c>
      <c r="D404" s="2354"/>
      <c r="E404" s="582">
        <v>0.73897407281424721</v>
      </c>
      <c r="F404" s="487"/>
      <c r="G404" s="487"/>
      <c r="H404" s="2354" t="s">
        <v>395</v>
      </c>
      <c r="I404" s="2354"/>
      <c r="J404" s="583">
        <v>0.65715058623563616</v>
      </c>
      <c r="K404" s="487"/>
      <c r="L404" s="487"/>
      <c r="M404" s="2354" t="s">
        <v>396</v>
      </c>
      <c r="N404" s="2354"/>
      <c r="O404" s="584">
        <v>-0.64726773650805769</v>
      </c>
      <c r="P404" s="487"/>
      <c r="Q404" s="487"/>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386"/>
      <c r="C405" s="2353" t="s">
        <v>396</v>
      </c>
      <c r="D405" s="2354"/>
      <c r="E405" s="582">
        <v>-0.73814083205002012</v>
      </c>
      <c r="F405" s="487"/>
      <c r="G405" s="487"/>
      <c r="H405" s="2354" t="s">
        <v>392</v>
      </c>
      <c r="I405" s="2354"/>
      <c r="J405" s="583">
        <v>0.63435236189333899</v>
      </c>
      <c r="K405" s="487"/>
      <c r="L405" s="487"/>
      <c r="M405" s="2354" t="s">
        <v>394</v>
      </c>
      <c r="N405" s="2354"/>
      <c r="O405" s="584">
        <v>0.63031327767308154</v>
      </c>
      <c r="P405" s="487"/>
      <c r="Q405" s="487"/>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386"/>
      <c r="C406" s="2353" t="s">
        <v>395</v>
      </c>
      <c r="D406" s="2354"/>
      <c r="E406" s="582">
        <v>0.68034748850798699</v>
      </c>
      <c r="F406" s="487"/>
      <c r="G406" s="487"/>
      <c r="H406" s="2354" t="s">
        <v>397</v>
      </c>
      <c r="I406" s="2354"/>
      <c r="J406" s="583">
        <v>0.62348889455384793</v>
      </c>
      <c r="K406" s="487"/>
      <c r="L406" s="487"/>
      <c r="M406" s="2354" t="s">
        <v>398</v>
      </c>
      <c r="N406" s="2354"/>
      <c r="O406" s="584">
        <v>-0.6271716500705955</v>
      </c>
      <c r="P406" s="487"/>
      <c r="Q406" s="487"/>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386"/>
      <c r="C407" s="2353" t="s">
        <v>398</v>
      </c>
      <c r="D407" s="2354"/>
      <c r="E407" s="582">
        <v>-0.66588974375552312</v>
      </c>
      <c r="F407" s="487"/>
      <c r="G407" s="487"/>
      <c r="H407" s="2354" t="s">
        <v>399</v>
      </c>
      <c r="I407" s="2354"/>
      <c r="J407" s="583">
        <v>-0.58788813899168046</v>
      </c>
      <c r="K407" s="487"/>
      <c r="L407" s="487"/>
      <c r="M407" s="2354" t="s">
        <v>395</v>
      </c>
      <c r="N407" s="2354"/>
      <c r="O407" s="584">
        <v>0.58904272581318629</v>
      </c>
      <c r="P407" s="487"/>
      <c r="Q407" s="487"/>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386"/>
      <c r="C408" s="2353" t="s">
        <v>393</v>
      </c>
      <c r="D408" s="2354"/>
      <c r="E408" s="582">
        <v>0.63501130461525357</v>
      </c>
      <c r="F408" s="487"/>
      <c r="G408" s="487"/>
      <c r="H408" s="2354" t="s">
        <v>400</v>
      </c>
      <c r="I408" s="2354"/>
      <c r="J408" s="583">
        <v>0.55699839494630232</v>
      </c>
      <c r="K408" s="487"/>
      <c r="L408" s="487"/>
      <c r="M408" s="2354" t="s">
        <v>401</v>
      </c>
      <c r="N408" s="2354"/>
      <c r="O408" s="584">
        <v>0.56722055269594673</v>
      </c>
      <c r="P408" s="487"/>
      <c r="Q408" s="487"/>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386"/>
      <c r="C409" s="2353" t="s">
        <v>402</v>
      </c>
      <c r="D409" s="2354"/>
      <c r="E409" s="582">
        <v>0.57470110331760049</v>
      </c>
      <c r="F409" s="487"/>
      <c r="G409" s="487"/>
      <c r="H409" s="2354" t="s">
        <v>403</v>
      </c>
      <c r="I409" s="2354"/>
      <c r="J409" s="583">
        <v>0.54999324374332881</v>
      </c>
      <c r="K409" s="487"/>
      <c r="L409" s="487"/>
      <c r="M409" s="2354" t="s">
        <v>393</v>
      </c>
      <c r="N409" s="2354"/>
      <c r="O409" s="584">
        <v>0.54125418054088092</v>
      </c>
      <c r="P409" s="487"/>
      <c r="Q409" s="487"/>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386"/>
      <c r="C410" s="2353" t="s">
        <v>401</v>
      </c>
      <c r="D410" s="2354"/>
      <c r="E410" s="582">
        <v>0.5712649426655847</v>
      </c>
      <c r="F410" s="487"/>
      <c r="G410" s="487"/>
      <c r="H410" s="2354" t="s">
        <v>394</v>
      </c>
      <c r="I410" s="2354"/>
      <c r="J410" s="583">
        <v>0.5391194339448524</v>
      </c>
      <c r="K410" s="487"/>
      <c r="L410" s="487"/>
      <c r="M410" s="2354" t="s">
        <v>404</v>
      </c>
      <c r="N410" s="2354"/>
      <c r="O410" s="584">
        <v>0.53611516582924779</v>
      </c>
      <c r="P410" s="487"/>
      <c r="Q410" s="487"/>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386"/>
      <c r="C411" s="2353" t="s">
        <v>397</v>
      </c>
      <c r="D411" s="2354"/>
      <c r="E411" s="582">
        <v>0.5659553901424712</v>
      </c>
      <c r="F411" s="487"/>
      <c r="G411" s="487"/>
      <c r="H411" s="2354" t="s">
        <v>405</v>
      </c>
      <c r="I411" s="2354"/>
      <c r="J411" s="583">
        <v>0.52185028551956236</v>
      </c>
      <c r="K411" s="487"/>
      <c r="L411" s="487"/>
      <c r="M411" s="2354" t="s">
        <v>397</v>
      </c>
      <c r="N411" s="2354"/>
      <c r="O411" s="584">
        <v>0.51508960933395653</v>
      </c>
      <c r="P411" s="487"/>
      <c r="Q411" s="487"/>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386"/>
      <c r="C412" s="2353" t="s">
        <v>406</v>
      </c>
      <c r="D412" s="2354"/>
      <c r="E412" s="582">
        <v>0.52502899253869839</v>
      </c>
      <c r="F412" s="487"/>
      <c r="G412" s="487"/>
      <c r="H412" s="2354" t="s">
        <v>402</v>
      </c>
      <c r="I412" s="2354"/>
      <c r="J412" s="583">
        <v>0.51982799348818509</v>
      </c>
      <c r="K412" s="487"/>
      <c r="L412" s="487"/>
      <c r="M412" s="2354" t="s">
        <v>402</v>
      </c>
      <c r="N412" s="2354"/>
      <c r="O412" s="584">
        <v>0.50804635179238045</v>
      </c>
      <c r="P412" s="487"/>
      <c r="Q412" s="487"/>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386"/>
      <c r="C413" s="2353" t="s">
        <v>403</v>
      </c>
      <c r="D413" s="2354"/>
      <c r="E413" s="582">
        <v>0.51306585438406982</v>
      </c>
      <c r="F413" s="487"/>
      <c r="G413" s="487"/>
      <c r="H413" s="2354" t="s">
        <v>407</v>
      </c>
      <c r="I413" s="2354"/>
      <c r="J413" s="583">
        <v>0.48960638159661407</v>
      </c>
      <c r="K413" s="487"/>
      <c r="L413" s="487"/>
      <c r="M413" s="2354" t="s">
        <v>403</v>
      </c>
      <c r="N413" s="2354"/>
      <c r="O413" s="584">
        <v>0.46141157625906876</v>
      </c>
      <c r="P413" s="487"/>
      <c r="Q413" s="487"/>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386"/>
      <c r="C414" s="2353" t="s">
        <v>408</v>
      </c>
      <c r="D414" s="2354"/>
      <c r="E414" s="582">
        <v>0.47589050829625984</v>
      </c>
      <c r="F414" s="487"/>
      <c r="G414" s="487"/>
      <c r="H414" s="2354" t="s">
        <v>406</v>
      </c>
      <c r="I414" s="2354"/>
      <c r="J414" s="583">
        <v>0.48609515306572149</v>
      </c>
      <c r="K414" s="487"/>
      <c r="L414" s="487"/>
      <c r="M414" s="2354" t="s">
        <v>406</v>
      </c>
      <c r="N414" s="2354"/>
      <c r="O414" s="584">
        <v>0.4589530275061301</v>
      </c>
      <c r="P414" s="487"/>
      <c r="Q414" s="487"/>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386"/>
      <c r="C415" s="2353" t="s">
        <v>400</v>
      </c>
      <c r="D415" s="2354"/>
      <c r="E415" s="582">
        <v>0.46837253229358078</v>
      </c>
      <c r="F415" s="487"/>
      <c r="G415" s="487"/>
      <c r="H415" s="2354" t="s">
        <v>408</v>
      </c>
      <c r="I415" s="2354"/>
      <c r="J415" s="583">
        <v>0.44340263155890586</v>
      </c>
      <c r="K415" s="487"/>
      <c r="L415" s="487"/>
      <c r="M415" s="2354" t="s">
        <v>409</v>
      </c>
      <c r="N415" s="2354"/>
      <c r="O415" s="584">
        <v>0.44175251528078002</v>
      </c>
      <c r="P415" s="487"/>
      <c r="Q415" s="487"/>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386"/>
      <c r="C416" s="2353" t="s">
        <v>410</v>
      </c>
      <c r="D416" s="2354"/>
      <c r="E416" s="582">
        <v>0.45749536236681743</v>
      </c>
      <c r="F416" s="487"/>
      <c r="G416" s="487"/>
      <c r="H416" s="2354" t="s">
        <v>398</v>
      </c>
      <c r="I416" s="2354"/>
      <c r="J416" s="583">
        <v>-0.42154915179988084</v>
      </c>
      <c r="K416" s="487"/>
      <c r="L416" s="487"/>
      <c r="M416" s="2354" t="s">
        <v>407</v>
      </c>
      <c r="N416" s="2354"/>
      <c r="O416" s="584">
        <v>0.43934978374549272</v>
      </c>
      <c r="P416" s="487"/>
      <c r="Q416" s="487"/>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386"/>
      <c r="C417" s="2353" t="s">
        <v>407</v>
      </c>
      <c r="D417" s="2354"/>
      <c r="E417" s="582">
        <v>0.43797442502803541</v>
      </c>
      <c r="F417" s="487"/>
      <c r="G417" s="487"/>
      <c r="H417" s="2354" t="s">
        <v>396</v>
      </c>
      <c r="I417" s="2354"/>
      <c r="J417" s="583">
        <v>-0.39075925965948766</v>
      </c>
      <c r="K417" s="487"/>
      <c r="L417" s="487"/>
      <c r="M417" s="2354" t="s">
        <v>410</v>
      </c>
      <c r="N417" s="2354"/>
      <c r="O417" s="584">
        <v>0.39992547101820558</v>
      </c>
      <c r="P417" s="487"/>
      <c r="Q417" s="487"/>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386"/>
      <c r="C418" s="2353" t="s">
        <v>404</v>
      </c>
      <c r="D418" s="2354"/>
      <c r="E418" s="582">
        <v>0.4290468820429712</v>
      </c>
      <c r="F418" s="487"/>
      <c r="G418" s="487"/>
      <c r="H418" s="2354" t="s">
        <v>410</v>
      </c>
      <c r="I418" s="2354"/>
      <c r="J418" s="583">
        <v>0.37344920632407846</v>
      </c>
      <c r="K418" s="487"/>
      <c r="L418" s="487"/>
      <c r="M418" s="2354" t="s">
        <v>408</v>
      </c>
      <c r="N418" s="2354"/>
      <c r="O418" s="584">
        <v>0.39861560981858102</v>
      </c>
      <c r="P418" s="487"/>
      <c r="Q418" s="487"/>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386"/>
      <c r="C419" s="2353" t="s">
        <v>409</v>
      </c>
      <c r="D419" s="2354"/>
      <c r="E419" s="582">
        <v>0.41660054270586994</v>
      </c>
      <c r="F419" s="487"/>
      <c r="G419" s="487"/>
      <c r="H419" s="2354" t="s">
        <v>411</v>
      </c>
      <c r="I419" s="2354"/>
      <c r="J419" s="583">
        <v>0.31062356624262066</v>
      </c>
      <c r="K419" s="487"/>
      <c r="L419" s="487"/>
      <c r="M419" s="2354" t="s">
        <v>412</v>
      </c>
      <c r="N419" s="2354"/>
      <c r="O419" s="584">
        <v>0.37208043545419373</v>
      </c>
      <c r="P419" s="487"/>
      <c r="Q419" s="487"/>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386"/>
      <c r="C420" s="2353" t="s">
        <v>405</v>
      </c>
      <c r="D420" s="2354"/>
      <c r="E420" s="582">
        <v>0.41388362377240362</v>
      </c>
      <c r="F420" s="487"/>
      <c r="G420" s="487"/>
      <c r="H420" s="2354" t="s">
        <v>413</v>
      </c>
      <c r="I420" s="2354"/>
      <c r="J420" s="583">
        <v>-0.28988019688740257</v>
      </c>
      <c r="K420" s="487"/>
      <c r="L420" s="487"/>
      <c r="M420" s="2354" t="s">
        <v>414</v>
      </c>
      <c r="N420" s="2354"/>
      <c r="O420" s="584">
        <v>0.35741828502958645</v>
      </c>
      <c r="P420" s="487"/>
      <c r="Q420" s="487"/>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386"/>
      <c r="C421" s="2353" t="s">
        <v>399</v>
      </c>
      <c r="D421" s="2354"/>
      <c r="E421" s="582">
        <v>-0.39938081081265103</v>
      </c>
      <c r="F421" s="487"/>
      <c r="G421" s="487"/>
      <c r="H421" s="2354" t="s">
        <v>415</v>
      </c>
      <c r="I421" s="2354"/>
      <c r="J421" s="583">
        <v>-0.27911941563988202</v>
      </c>
      <c r="K421" s="487"/>
      <c r="L421" s="487"/>
      <c r="M421" s="2354" t="s">
        <v>400</v>
      </c>
      <c r="N421" s="2354"/>
      <c r="O421" s="584">
        <v>0.35175487987306336</v>
      </c>
      <c r="P421" s="487"/>
      <c r="Q421" s="487"/>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386"/>
      <c r="C422" s="2353" t="s">
        <v>414</v>
      </c>
      <c r="D422" s="2354"/>
      <c r="E422" s="582">
        <v>0.39021305011544194</v>
      </c>
      <c r="F422" s="487"/>
      <c r="G422" s="487"/>
      <c r="H422" s="2354" t="s">
        <v>414</v>
      </c>
      <c r="I422" s="2354"/>
      <c r="J422" s="583">
        <v>0.24071730911754929</v>
      </c>
      <c r="K422" s="487"/>
      <c r="L422" s="487"/>
      <c r="M422" s="2354" t="s">
        <v>405</v>
      </c>
      <c r="N422" s="2354"/>
      <c r="O422" s="584">
        <v>0.3289343984234448</v>
      </c>
      <c r="P422" s="487"/>
      <c r="Q422" s="487"/>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386"/>
      <c r="C423" s="2353" t="s">
        <v>411</v>
      </c>
      <c r="D423" s="2354"/>
      <c r="E423" s="582">
        <v>0.3136492264699291</v>
      </c>
      <c r="F423" s="487"/>
      <c r="G423" s="487"/>
      <c r="H423" s="2354" t="s">
        <v>416</v>
      </c>
      <c r="I423" s="2354"/>
      <c r="J423" s="583">
        <v>-0.21999777717129188</v>
      </c>
      <c r="K423" s="487"/>
      <c r="L423" s="487"/>
      <c r="M423" s="2354" t="s">
        <v>411</v>
      </c>
      <c r="N423" s="2354"/>
      <c r="O423" s="584">
        <v>0.31468009250281403</v>
      </c>
      <c r="P423" s="487"/>
      <c r="Q423" s="487"/>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386"/>
      <c r="C424" s="2353" t="s">
        <v>417</v>
      </c>
      <c r="D424" s="2354"/>
      <c r="E424" s="582">
        <v>-0.30216004637815486</v>
      </c>
      <c r="F424" s="487"/>
      <c r="G424" s="487"/>
      <c r="H424" s="2354" t="s">
        <v>418</v>
      </c>
      <c r="I424" s="2354"/>
      <c r="J424" s="583">
        <v>-0.19234832320170417</v>
      </c>
      <c r="K424" s="487"/>
      <c r="L424" s="487"/>
      <c r="M424" s="2354" t="s">
        <v>417</v>
      </c>
      <c r="N424" s="2354"/>
      <c r="O424" s="584">
        <v>-0.26629134214530714</v>
      </c>
      <c r="P424" s="487"/>
      <c r="Q424" s="487"/>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386"/>
      <c r="C425" s="2353" t="s">
        <v>412</v>
      </c>
      <c r="D425" s="2354"/>
      <c r="E425" s="582">
        <v>0.27299397645325918</v>
      </c>
      <c r="F425" s="487"/>
      <c r="G425" s="487"/>
      <c r="H425" s="2354" t="s">
        <v>417</v>
      </c>
      <c r="I425" s="2354"/>
      <c r="J425" s="583">
        <v>-0.18562855350418492</v>
      </c>
      <c r="K425" s="487"/>
      <c r="L425" s="487"/>
      <c r="M425" s="2354" t="s">
        <v>419</v>
      </c>
      <c r="N425" s="2354"/>
      <c r="O425" s="584">
        <v>0.25216786122109253</v>
      </c>
      <c r="P425" s="487"/>
      <c r="Q425" s="487"/>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386"/>
      <c r="C426" s="2353" t="s">
        <v>418</v>
      </c>
      <c r="D426" s="2354"/>
      <c r="E426" s="582">
        <v>-0.26327747204250657</v>
      </c>
      <c r="F426" s="487"/>
      <c r="G426" s="487"/>
      <c r="H426" s="2354" t="s">
        <v>420</v>
      </c>
      <c r="I426" s="2354"/>
      <c r="J426" s="583">
        <v>-0.15690345218935323</v>
      </c>
      <c r="K426" s="487"/>
      <c r="L426" s="487"/>
      <c r="M426" s="2354" t="s">
        <v>421</v>
      </c>
      <c r="N426" s="2354"/>
      <c r="O426" s="584">
        <v>-0.23601792463155358</v>
      </c>
      <c r="P426" s="487"/>
      <c r="Q426" s="487"/>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386"/>
      <c r="C427" s="2353" t="s">
        <v>421</v>
      </c>
      <c r="D427" s="2354"/>
      <c r="E427" s="582">
        <v>-0.24540214862507898</v>
      </c>
      <c r="F427" s="487"/>
      <c r="G427" s="487"/>
      <c r="H427" s="2354" t="s">
        <v>404</v>
      </c>
      <c r="I427" s="2354"/>
      <c r="J427" s="583">
        <v>-0.14961920327656728</v>
      </c>
      <c r="K427" s="487"/>
      <c r="L427" s="487"/>
      <c r="M427" s="2354" t="s">
        <v>418</v>
      </c>
      <c r="N427" s="2354"/>
      <c r="O427" s="584">
        <v>-0.2203056363826438</v>
      </c>
      <c r="P427" s="487"/>
      <c r="Q427" s="487"/>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386"/>
      <c r="C428" s="2353" t="s">
        <v>419</v>
      </c>
      <c r="D428" s="2354"/>
      <c r="E428" s="582">
        <v>0.20491833172889104</v>
      </c>
      <c r="F428" s="487"/>
      <c r="G428" s="487"/>
      <c r="H428" s="2354" t="s">
        <v>412</v>
      </c>
      <c r="I428" s="2354"/>
      <c r="J428" s="583">
        <v>0.1489367022724202</v>
      </c>
      <c r="K428" s="487"/>
      <c r="L428" s="487"/>
      <c r="M428" s="2354" t="s">
        <v>415</v>
      </c>
      <c r="N428" s="2354"/>
      <c r="O428" s="584">
        <v>-0.16641228757183013</v>
      </c>
      <c r="P428" s="487"/>
      <c r="Q428" s="487"/>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386"/>
      <c r="C429" s="2353" t="s">
        <v>422</v>
      </c>
      <c r="D429" s="2354"/>
      <c r="E429" s="582">
        <v>-0.17102492712578465</v>
      </c>
      <c r="F429" s="487"/>
      <c r="G429" s="487"/>
      <c r="H429" s="2354" t="s">
        <v>423</v>
      </c>
      <c r="I429" s="2354"/>
      <c r="J429" s="583">
        <v>-0.14055454314122201</v>
      </c>
      <c r="K429" s="487"/>
      <c r="L429" s="487"/>
      <c r="M429" s="2354" t="s">
        <v>399</v>
      </c>
      <c r="N429" s="2354"/>
      <c r="O429" s="584">
        <v>-0.13203679371212357</v>
      </c>
      <c r="P429" s="487"/>
      <c r="Q429" s="487"/>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386"/>
      <c r="C430" s="2353" t="s">
        <v>424</v>
      </c>
      <c r="D430" s="2354"/>
      <c r="E430" s="582">
        <v>-0.16758947825361678</v>
      </c>
      <c r="F430" s="487"/>
      <c r="G430" s="487"/>
      <c r="H430" s="2354" t="s">
        <v>419</v>
      </c>
      <c r="I430" s="2354"/>
      <c r="J430" s="583">
        <v>0.1390886385152138</v>
      </c>
      <c r="K430" s="487"/>
      <c r="L430" s="487"/>
      <c r="M430" s="2354" t="s">
        <v>422</v>
      </c>
      <c r="N430" s="2354"/>
      <c r="O430" s="584">
        <v>-0.12895631703291902</v>
      </c>
      <c r="P430" s="487"/>
      <c r="Q430" s="487"/>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386"/>
      <c r="C431" s="2353" t="s">
        <v>425</v>
      </c>
      <c r="D431" s="2354"/>
      <c r="E431" s="582">
        <v>-0.16696967796614381</v>
      </c>
      <c r="F431" s="487"/>
      <c r="G431" s="487"/>
      <c r="H431" s="2354" t="s">
        <v>426</v>
      </c>
      <c r="I431" s="2354"/>
      <c r="J431" s="583">
        <v>-0.1354368756707254</v>
      </c>
      <c r="K431" s="487"/>
      <c r="L431" s="487"/>
      <c r="M431" s="2354" t="s">
        <v>413</v>
      </c>
      <c r="N431" s="2354"/>
      <c r="O431" s="584">
        <v>-0.12618738185648001</v>
      </c>
      <c r="P431" s="487"/>
      <c r="Q431" s="487"/>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386"/>
      <c r="C432" s="2353" t="s">
        <v>426</v>
      </c>
      <c r="D432" s="2354"/>
      <c r="E432" s="582">
        <v>-0.15385106891919226</v>
      </c>
      <c r="F432" s="487"/>
      <c r="G432" s="487"/>
      <c r="H432" s="2354" t="s">
        <v>422</v>
      </c>
      <c r="I432" s="2354"/>
      <c r="J432" s="583">
        <v>-0.13077090342697462</v>
      </c>
      <c r="K432" s="487"/>
      <c r="L432" s="487"/>
      <c r="M432" s="2354" t="s">
        <v>427</v>
      </c>
      <c r="N432" s="2354"/>
      <c r="O432" s="584">
        <v>-0.1132469940560769</v>
      </c>
      <c r="P432" s="487"/>
      <c r="Q432" s="487"/>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386"/>
      <c r="C433" s="2353" t="s">
        <v>413</v>
      </c>
      <c r="D433" s="2354"/>
      <c r="E433" s="582">
        <v>-0.14965254813656545</v>
      </c>
      <c r="F433" s="487"/>
      <c r="G433" s="487"/>
      <c r="H433" s="2354" t="s">
        <v>427</v>
      </c>
      <c r="I433" s="2354"/>
      <c r="J433" s="583">
        <v>-0.12876706345618841</v>
      </c>
      <c r="K433" s="487"/>
      <c r="L433" s="487"/>
      <c r="M433" s="2354" t="s">
        <v>428</v>
      </c>
      <c r="N433" s="2354"/>
      <c r="O433" s="584">
        <v>0.1019037770454834</v>
      </c>
      <c r="P433" s="487"/>
      <c r="Q433" s="487"/>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386"/>
      <c r="C434" s="2353" t="s">
        <v>415</v>
      </c>
      <c r="D434" s="2354"/>
      <c r="E434" s="582">
        <v>-0.14301646367711784</v>
      </c>
      <c r="F434" s="487"/>
      <c r="G434" s="487"/>
      <c r="H434" s="2354" t="s">
        <v>429</v>
      </c>
      <c r="I434" s="2354"/>
      <c r="J434" s="583">
        <v>-0.1248184015095293</v>
      </c>
      <c r="K434" s="487"/>
      <c r="L434" s="487"/>
      <c r="M434" s="2354" t="s">
        <v>420</v>
      </c>
      <c r="N434" s="2354"/>
      <c r="O434" s="584">
        <v>-0.10042302890206287</v>
      </c>
      <c r="P434" s="487"/>
      <c r="Q434" s="487"/>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386"/>
      <c r="C435" s="2353" t="s">
        <v>416</v>
      </c>
      <c r="D435" s="2354"/>
      <c r="E435" s="582">
        <v>-0.10981512682798653</v>
      </c>
      <c r="F435" s="487"/>
      <c r="G435" s="487"/>
      <c r="H435" s="2354" t="s">
        <v>409</v>
      </c>
      <c r="I435" s="2354"/>
      <c r="J435" s="583">
        <v>0.12249916450056061</v>
      </c>
      <c r="K435" s="487"/>
      <c r="L435" s="487"/>
      <c r="M435" s="2354" t="s">
        <v>430</v>
      </c>
      <c r="N435" s="2354"/>
      <c r="O435" s="584">
        <v>-9.6877413283636624E-2</v>
      </c>
      <c r="P435" s="487"/>
      <c r="Q435" s="487"/>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386"/>
      <c r="C436" s="2353" t="s">
        <v>431</v>
      </c>
      <c r="D436" s="2354"/>
      <c r="E436" s="582">
        <v>0.10323118889692606</v>
      </c>
      <c r="F436" s="487"/>
      <c r="G436" s="487"/>
      <c r="H436" s="2354" t="s">
        <v>432</v>
      </c>
      <c r="I436" s="2354"/>
      <c r="J436" s="583">
        <v>-0.12005038084559037</v>
      </c>
      <c r="K436" s="487"/>
      <c r="L436" s="487"/>
      <c r="M436" s="2354" t="s">
        <v>433</v>
      </c>
      <c r="N436" s="2354"/>
      <c r="O436" s="584">
        <v>-9.2367047864655369E-2</v>
      </c>
      <c r="P436" s="487"/>
      <c r="Q436" s="487"/>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386"/>
      <c r="C437" s="2353" t="s">
        <v>429</v>
      </c>
      <c r="D437" s="2354"/>
      <c r="E437" s="582">
        <v>-0.10033121147694483</v>
      </c>
      <c r="F437" s="487"/>
      <c r="G437" s="487"/>
      <c r="H437" s="2354" t="s">
        <v>434</v>
      </c>
      <c r="I437" s="2354"/>
      <c r="J437" s="583">
        <v>-0.10624044635657084</v>
      </c>
      <c r="K437" s="487"/>
      <c r="L437" s="487"/>
      <c r="M437" s="2354" t="s">
        <v>435</v>
      </c>
      <c r="N437" s="2354"/>
      <c r="O437" s="584">
        <v>9.0673722707376267E-2</v>
      </c>
      <c r="P437" s="487"/>
      <c r="Q437" s="487"/>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386"/>
      <c r="C438" s="2353" t="s">
        <v>435</v>
      </c>
      <c r="D438" s="2354"/>
      <c r="E438" s="582">
        <v>7.8577478479035984E-2</v>
      </c>
      <c r="F438" s="487"/>
      <c r="G438" s="487"/>
      <c r="H438" s="2354" t="s">
        <v>431</v>
      </c>
      <c r="I438" s="2354"/>
      <c r="J438" s="583">
        <v>0.10087887100661004</v>
      </c>
      <c r="K438" s="487"/>
      <c r="L438" s="487"/>
      <c r="M438" s="2354" t="s">
        <v>436</v>
      </c>
      <c r="N438" s="2354"/>
      <c r="O438" s="584">
        <v>9.0317633360234101E-2</v>
      </c>
      <c r="P438" s="487"/>
      <c r="Q438" s="487"/>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386"/>
      <c r="C439" s="2353" t="s">
        <v>423</v>
      </c>
      <c r="D439" s="2354"/>
      <c r="E439" s="582">
        <v>-7.0855323557470415E-2</v>
      </c>
      <c r="F439" s="487"/>
      <c r="G439" s="487"/>
      <c r="H439" s="2354" t="s">
        <v>437</v>
      </c>
      <c r="I439" s="2354"/>
      <c r="J439" s="583">
        <v>-9.9674216889866191E-2</v>
      </c>
      <c r="K439" s="487"/>
      <c r="L439" s="487"/>
      <c r="M439" s="2354" t="s">
        <v>416</v>
      </c>
      <c r="N439" s="2354"/>
      <c r="O439" s="584">
        <v>-8.9451166303649729E-2</v>
      </c>
      <c r="P439" s="487"/>
      <c r="Q439" s="487"/>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386"/>
      <c r="C440" s="2353" t="s">
        <v>438</v>
      </c>
      <c r="D440" s="2354"/>
      <c r="E440" s="582">
        <v>-6.8170915740833685E-2</v>
      </c>
      <c r="F440" s="487"/>
      <c r="G440" s="487"/>
      <c r="H440" s="2354" t="s">
        <v>433</v>
      </c>
      <c r="I440" s="2354"/>
      <c r="J440" s="583">
        <v>-8.884047060157213E-2</v>
      </c>
      <c r="K440" s="487"/>
      <c r="L440" s="487"/>
      <c r="M440" s="2354" t="s">
        <v>432</v>
      </c>
      <c r="N440" s="2354"/>
      <c r="O440" s="584">
        <v>-7.9459525681598253E-2</v>
      </c>
      <c r="P440" s="487"/>
      <c r="Q440" s="487"/>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386"/>
      <c r="C441" s="2353" t="s">
        <v>439</v>
      </c>
      <c r="D441" s="2354"/>
      <c r="E441" s="582">
        <v>-5.8842001314771089E-2</v>
      </c>
      <c r="F441" s="487"/>
      <c r="G441" s="487"/>
      <c r="H441" s="2354" t="s">
        <v>421</v>
      </c>
      <c r="I441" s="2354"/>
      <c r="J441" s="583">
        <v>-8.6711221680469533E-2</v>
      </c>
      <c r="K441" s="487"/>
      <c r="L441" s="487"/>
      <c r="M441" s="2354" t="s">
        <v>440</v>
      </c>
      <c r="N441" s="2354"/>
      <c r="O441" s="584">
        <v>7.8953536726095619E-2</v>
      </c>
      <c r="P441" s="487"/>
      <c r="Q441" s="487"/>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386"/>
      <c r="C442" s="2353" t="s">
        <v>441</v>
      </c>
      <c r="D442" s="2354"/>
      <c r="E442" s="582">
        <v>-5.2472155536937286E-2</v>
      </c>
      <c r="F442" s="487"/>
      <c r="G442" s="487"/>
      <c r="H442" s="2354" t="s">
        <v>430</v>
      </c>
      <c r="I442" s="2354"/>
      <c r="J442" s="583">
        <v>-7.9962931346522909E-2</v>
      </c>
      <c r="K442" s="487"/>
      <c r="L442" s="487"/>
      <c r="M442" s="2354" t="s">
        <v>423</v>
      </c>
      <c r="N442" s="2354"/>
      <c r="O442" s="584">
        <v>-7.6454952302450391E-2</v>
      </c>
      <c r="P442" s="487"/>
      <c r="Q442" s="487"/>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386"/>
      <c r="C443" s="2353" t="s">
        <v>428</v>
      </c>
      <c r="D443" s="2354"/>
      <c r="E443" s="582">
        <v>5.0155125957496945E-2</v>
      </c>
      <c r="F443" s="487"/>
      <c r="G443" s="487"/>
      <c r="H443" s="2354" t="s">
        <v>439</v>
      </c>
      <c r="I443" s="2354"/>
      <c r="J443" s="583">
        <v>-7.5345013962456617E-2</v>
      </c>
      <c r="K443" s="487"/>
      <c r="L443" s="487"/>
      <c r="M443" s="2354" t="s">
        <v>434</v>
      </c>
      <c r="N443" s="2354"/>
      <c r="O443" s="584">
        <v>-7.5963730845890309E-2</v>
      </c>
      <c r="P443" s="487"/>
      <c r="Q443" s="487"/>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386"/>
      <c r="C444" s="2353" t="s">
        <v>442</v>
      </c>
      <c r="D444" s="2354"/>
      <c r="E444" s="582">
        <v>-3.9209354910482969E-2</v>
      </c>
      <c r="F444" s="487"/>
      <c r="G444" s="487"/>
      <c r="H444" s="2354" t="s">
        <v>443</v>
      </c>
      <c r="I444" s="2354"/>
      <c r="J444" s="583">
        <v>-7.1836288103070162E-2</v>
      </c>
      <c r="K444" s="487"/>
      <c r="L444" s="487"/>
      <c r="M444" s="2354" t="s">
        <v>431</v>
      </c>
      <c r="N444" s="2354"/>
      <c r="O444" s="584">
        <v>7.4577174454694264E-2</v>
      </c>
      <c r="P444" s="487"/>
      <c r="Q444" s="487"/>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386"/>
      <c r="C445" s="2353" t="s">
        <v>444</v>
      </c>
      <c r="D445" s="2354"/>
      <c r="E445" s="582">
        <v>-3.1909426007388303E-2</v>
      </c>
      <c r="F445" s="487"/>
      <c r="G445" s="487"/>
      <c r="H445" s="2354" t="s">
        <v>425</v>
      </c>
      <c r="I445" s="2354"/>
      <c r="J445" s="583">
        <v>-6.9382184456686716E-2</v>
      </c>
      <c r="K445" s="487"/>
      <c r="L445" s="487"/>
      <c r="M445" s="2354" t="s">
        <v>429</v>
      </c>
      <c r="N445" s="2354"/>
      <c r="O445" s="584">
        <v>-7.0238865034150375E-2</v>
      </c>
      <c r="P445" s="487"/>
      <c r="Q445" s="487"/>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353" t="s">
        <v>445</v>
      </c>
      <c r="D446" s="2354"/>
      <c r="E446" s="582">
        <v>3.1309651920078459E-2</v>
      </c>
      <c r="F446" s="487"/>
      <c r="G446" s="487"/>
      <c r="H446" s="2354" t="s">
        <v>442</v>
      </c>
      <c r="I446" s="2354"/>
      <c r="J446" s="583">
        <v>-6.6741832886109492E-2</v>
      </c>
      <c r="K446" s="487"/>
      <c r="L446" s="487"/>
      <c r="M446" s="2354" t="s">
        <v>438</v>
      </c>
      <c r="N446" s="2354"/>
      <c r="O446" s="584">
        <v>-6.696182209896992E-2</v>
      </c>
      <c r="P446" s="487"/>
      <c r="Q446" s="487"/>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353" t="s">
        <v>446</v>
      </c>
      <c r="D447" s="2354"/>
      <c r="E447" s="582">
        <v>3.0039833761487372E-2</v>
      </c>
      <c r="F447" s="487"/>
      <c r="G447" s="487"/>
      <c r="H447" s="2354" t="s">
        <v>435</v>
      </c>
      <c r="I447" s="2354"/>
      <c r="J447" s="583">
        <v>6.6657349672824731E-2</v>
      </c>
      <c r="K447" s="487"/>
      <c r="L447" s="487"/>
      <c r="M447" s="2354" t="s">
        <v>443</v>
      </c>
      <c r="N447" s="2354"/>
      <c r="O447" s="584">
        <v>-6.1640712109008108E-2</v>
      </c>
      <c r="P447" s="487"/>
      <c r="Q447" s="487"/>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353" t="s">
        <v>440</v>
      </c>
      <c r="D448" s="2354"/>
      <c r="E448" s="582">
        <v>2.9607269743789397E-2</v>
      </c>
      <c r="F448" s="487"/>
      <c r="G448" s="487"/>
      <c r="H448" s="2354" t="s">
        <v>447</v>
      </c>
      <c r="I448" s="2354"/>
      <c r="J448" s="583">
        <v>6.5674828921351625E-2</v>
      </c>
      <c r="K448" s="487"/>
      <c r="L448" s="487"/>
      <c r="M448" s="2354" t="s">
        <v>446</v>
      </c>
      <c r="N448" s="2354"/>
      <c r="O448" s="584">
        <v>6.0262178332700693E-2</v>
      </c>
      <c r="P448" s="487"/>
      <c r="Q448" s="487"/>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353" t="s">
        <v>448</v>
      </c>
      <c r="D449" s="2354"/>
      <c r="E449" s="582">
        <v>2.8127960620302345E-2</v>
      </c>
      <c r="F449" s="487"/>
      <c r="G449" s="487"/>
      <c r="H449" s="2354" t="s">
        <v>449</v>
      </c>
      <c r="I449" s="2354"/>
      <c r="J449" s="583">
        <v>5.670569977983056E-2</v>
      </c>
      <c r="K449" s="487"/>
      <c r="L449" s="487"/>
      <c r="M449" s="2354" t="s">
        <v>425</v>
      </c>
      <c r="N449" s="2354"/>
      <c r="O449" s="584">
        <v>-5.5403192684458959E-2</v>
      </c>
      <c r="P449" s="487"/>
      <c r="Q449" s="487"/>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353" t="s">
        <v>450</v>
      </c>
      <c r="D450" s="2354"/>
      <c r="E450" s="582">
        <v>2.075304372967789E-2</v>
      </c>
      <c r="F450" s="487"/>
      <c r="G450" s="487"/>
      <c r="H450" s="2354" t="s">
        <v>451</v>
      </c>
      <c r="I450" s="2354"/>
      <c r="J450" s="583">
        <v>5.1865347301484205E-2</v>
      </c>
      <c r="K450" s="487"/>
      <c r="L450" s="487"/>
      <c r="M450" s="2354" t="s">
        <v>452</v>
      </c>
      <c r="N450" s="2354"/>
      <c r="O450" s="584">
        <v>5.4969724258741248E-2</v>
      </c>
      <c r="P450" s="487"/>
      <c r="Q450" s="487"/>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353" t="s">
        <v>453</v>
      </c>
      <c r="D451" s="2354"/>
      <c r="E451" s="582">
        <v>1.9945509177565802E-2</v>
      </c>
      <c r="F451" s="487"/>
      <c r="G451" s="487"/>
      <c r="H451" s="2354" t="s">
        <v>454</v>
      </c>
      <c r="I451" s="2354"/>
      <c r="J451" s="583">
        <v>4.8805125191866403E-2</v>
      </c>
      <c r="K451" s="487"/>
      <c r="L451" s="487"/>
      <c r="M451" s="2354" t="s">
        <v>439</v>
      </c>
      <c r="N451" s="2354"/>
      <c r="O451" s="584">
        <v>-4.9681224086856761E-2</v>
      </c>
      <c r="P451" s="487"/>
      <c r="Q451" s="487"/>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353" t="s">
        <v>455</v>
      </c>
      <c r="D452" s="2354"/>
      <c r="E452" s="582">
        <v>-1.9038115128724088E-2</v>
      </c>
      <c r="F452" s="487"/>
      <c r="G452" s="487"/>
      <c r="H452" s="2354" t="s">
        <v>456</v>
      </c>
      <c r="I452" s="2354"/>
      <c r="J452" s="583">
        <v>-4.6187846593919779E-2</v>
      </c>
      <c r="K452" s="487"/>
      <c r="L452" s="487"/>
      <c r="M452" s="2354" t="s">
        <v>449</v>
      </c>
      <c r="N452" s="2354"/>
      <c r="O452" s="584">
        <v>4.952127357084378E-2</v>
      </c>
      <c r="P452" s="487"/>
      <c r="Q452" s="487"/>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353" t="s">
        <v>457</v>
      </c>
      <c r="D453" s="2354"/>
      <c r="E453" s="582">
        <v>-1.7477515841531191E-2</v>
      </c>
      <c r="F453" s="487"/>
      <c r="G453" s="487"/>
      <c r="H453" s="2354" t="s">
        <v>441</v>
      </c>
      <c r="I453" s="2354"/>
      <c r="J453" s="583">
        <v>-4.5324393800974312E-2</v>
      </c>
      <c r="K453" s="487"/>
      <c r="L453" s="487"/>
      <c r="M453" s="2354" t="s">
        <v>426</v>
      </c>
      <c r="N453" s="2354"/>
      <c r="O453" s="584">
        <v>-4.8683503001094995E-2</v>
      </c>
      <c r="P453" s="487"/>
      <c r="Q453" s="487"/>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353" t="s">
        <v>458</v>
      </c>
      <c r="D454" s="2354"/>
      <c r="E454" s="582">
        <v>1.6370294290881666E-2</v>
      </c>
      <c r="F454" s="487"/>
      <c r="G454" s="487"/>
      <c r="H454" s="2354" t="s">
        <v>424</v>
      </c>
      <c r="I454" s="2354"/>
      <c r="J454" s="583">
        <v>4.3473750181946234E-2</v>
      </c>
      <c r="K454" s="487"/>
      <c r="L454" s="487"/>
      <c r="M454" s="2354" t="s">
        <v>459</v>
      </c>
      <c r="N454" s="2354"/>
      <c r="O454" s="584">
        <v>4.7305014673844598E-2</v>
      </c>
      <c r="P454" s="487"/>
      <c r="Q454" s="487"/>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353" t="s">
        <v>460</v>
      </c>
      <c r="D455" s="2354"/>
      <c r="E455" s="582">
        <v>-1.5981401980337279E-2</v>
      </c>
      <c r="F455" s="487"/>
      <c r="G455" s="487"/>
      <c r="H455" s="2354" t="s">
        <v>448</v>
      </c>
      <c r="I455" s="2354"/>
      <c r="J455" s="583">
        <v>-4.2915775410605504E-2</v>
      </c>
      <c r="K455" s="487"/>
      <c r="L455" s="487"/>
      <c r="M455" s="2354" t="s">
        <v>437</v>
      </c>
      <c r="N455" s="2354"/>
      <c r="O455" s="584">
        <v>-4.1888218351428461E-2</v>
      </c>
      <c r="P455" s="487"/>
      <c r="Q455" s="487"/>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353" t="s">
        <v>461</v>
      </c>
      <c r="D456" s="2354"/>
      <c r="E456" s="582">
        <v>1.4635254720882434E-2</v>
      </c>
      <c r="F456" s="487"/>
      <c r="G456" s="487"/>
      <c r="H456" s="2354" t="s">
        <v>401</v>
      </c>
      <c r="I456" s="2354"/>
      <c r="J456" s="583">
        <v>-4.2689082612393521E-2</v>
      </c>
      <c r="K456" s="487"/>
      <c r="L456" s="487"/>
      <c r="M456" s="2354" t="s">
        <v>445</v>
      </c>
      <c r="N456" s="2354"/>
      <c r="O456" s="584">
        <v>4.147990312548136E-2</v>
      </c>
      <c r="P456" s="487"/>
      <c r="Q456" s="487"/>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353" t="s">
        <v>462</v>
      </c>
      <c r="D457" s="2354"/>
      <c r="E457" s="582">
        <v>-1.2791393093586864E-2</v>
      </c>
      <c r="F457" s="487"/>
      <c r="G457" s="487"/>
      <c r="H457" s="2354" t="s">
        <v>463</v>
      </c>
      <c r="I457" s="2354"/>
      <c r="J457" s="583">
        <v>3.3290438653822182E-2</v>
      </c>
      <c r="K457" s="487"/>
      <c r="L457" s="487"/>
      <c r="M457" s="2354" t="s">
        <v>448</v>
      </c>
      <c r="N457" s="2354"/>
      <c r="O457" s="584">
        <v>4.0955101305046843E-2</v>
      </c>
      <c r="P457" s="487"/>
      <c r="Q457" s="487"/>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353" t="s">
        <v>464</v>
      </c>
      <c r="D458" s="2354"/>
      <c r="E458" s="582">
        <v>1.2592399916643513E-2</v>
      </c>
      <c r="F458" s="487"/>
      <c r="G458" s="487"/>
      <c r="H458" s="2354" t="s">
        <v>455</v>
      </c>
      <c r="I458" s="2354"/>
      <c r="J458" s="583">
        <v>-3.1590361720753281E-2</v>
      </c>
      <c r="K458" s="487"/>
      <c r="L458" s="487"/>
      <c r="M458" s="2354" t="s">
        <v>424</v>
      </c>
      <c r="N458" s="2354"/>
      <c r="O458" s="584">
        <v>-3.6066109375522654E-2</v>
      </c>
      <c r="P458" s="487"/>
      <c r="Q458" s="487"/>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353" t="s">
        <v>465</v>
      </c>
      <c r="D459" s="2354"/>
      <c r="E459" s="582">
        <v>-9.6259265702626183E-3</v>
      </c>
      <c r="F459" s="487"/>
      <c r="G459" s="487"/>
      <c r="H459" s="2354" t="s">
        <v>462</v>
      </c>
      <c r="I459" s="2354"/>
      <c r="J459" s="583">
        <v>-3.0950812171676841E-2</v>
      </c>
      <c r="K459" s="487"/>
      <c r="L459" s="487"/>
      <c r="M459" s="2354" t="s">
        <v>441</v>
      </c>
      <c r="N459" s="2354"/>
      <c r="O459" s="584">
        <v>-3.4044556097682296E-2</v>
      </c>
      <c r="P459" s="487"/>
      <c r="Q459" s="487"/>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353" t="s">
        <v>463</v>
      </c>
      <c r="D460" s="2354"/>
      <c r="E460" s="582">
        <v>7.4300014133195993E-3</v>
      </c>
      <c r="F460" s="487"/>
      <c r="G460" s="487"/>
      <c r="H460" s="2354" t="s">
        <v>440</v>
      </c>
      <c r="I460" s="2354"/>
      <c r="J460" s="583">
        <v>-2.4104255142785823E-2</v>
      </c>
      <c r="K460" s="487"/>
      <c r="L460" s="487"/>
      <c r="M460" s="2354" t="s">
        <v>463</v>
      </c>
      <c r="N460" s="2354"/>
      <c r="O460" s="584">
        <v>3.3586193073895466E-2</v>
      </c>
      <c r="P460" s="487"/>
      <c r="Q460" s="487"/>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353" t="s">
        <v>466</v>
      </c>
      <c r="D461" s="2354"/>
      <c r="E461" s="582">
        <v>6.9816369986145099E-3</v>
      </c>
      <c r="F461" s="487"/>
      <c r="G461" s="487"/>
      <c r="H461" s="2354" t="s">
        <v>458</v>
      </c>
      <c r="I461" s="2354"/>
      <c r="J461" s="583">
        <v>2.2307762232764403E-2</v>
      </c>
      <c r="K461" s="487"/>
      <c r="L461" s="487"/>
      <c r="M461" s="2354" t="s">
        <v>444</v>
      </c>
      <c r="N461" s="2354"/>
      <c r="O461" s="584">
        <v>-3.2733793387762937E-2</v>
      </c>
      <c r="P461" s="487"/>
      <c r="Q461" s="487"/>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353" t="s">
        <v>467</v>
      </c>
      <c r="D462" s="2354"/>
      <c r="E462" s="582">
        <v>-2.5973072048825715E-3</v>
      </c>
      <c r="F462" s="487"/>
      <c r="G462" s="487"/>
      <c r="H462" s="2354" t="s">
        <v>444</v>
      </c>
      <c r="I462" s="2354"/>
      <c r="J462" s="583">
        <v>-2.2301920954678006E-2</v>
      </c>
      <c r="K462" s="487"/>
      <c r="L462" s="487"/>
      <c r="M462" s="2354" t="s">
        <v>454</v>
      </c>
      <c r="N462" s="2354"/>
      <c r="O462" s="584">
        <v>2.6114678907338394E-2</v>
      </c>
      <c r="P462" s="487"/>
      <c r="Q462" s="487"/>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353" t="s">
        <v>468</v>
      </c>
      <c r="D463" s="2354"/>
      <c r="E463" s="585">
        <v>1.9222595990358922E-3</v>
      </c>
      <c r="F463" s="487"/>
      <c r="G463" s="487"/>
      <c r="H463" s="2354" t="s">
        <v>438</v>
      </c>
      <c r="I463" s="2354"/>
      <c r="J463" s="583">
        <v>-2.1951735983299459E-2</v>
      </c>
      <c r="K463" s="487"/>
      <c r="L463" s="487"/>
      <c r="M463" s="2354" t="s">
        <v>442</v>
      </c>
      <c r="N463" s="2354"/>
      <c r="O463" s="584">
        <v>-2.5226832909850935E-2</v>
      </c>
      <c r="P463" s="487"/>
      <c r="Q463" s="487"/>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353"/>
      <c r="D464" s="2354"/>
      <c r="E464" s="487"/>
      <c r="F464" s="487"/>
      <c r="G464" s="487"/>
      <c r="H464" s="2354" t="s">
        <v>428</v>
      </c>
      <c r="I464" s="2354"/>
      <c r="J464" s="583">
        <v>1.9396122966620678E-2</v>
      </c>
      <c r="K464" s="487"/>
      <c r="L464" s="487"/>
      <c r="M464" s="2354" t="s">
        <v>469</v>
      </c>
      <c r="N464" s="2354"/>
      <c r="O464" s="584">
        <v>2.5048748623777543E-2</v>
      </c>
      <c r="P464" s="487"/>
      <c r="Q464" s="487"/>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353"/>
      <c r="D465" s="2354"/>
      <c r="E465" s="487"/>
      <c r="F465" s="487"/>
      <c r="G465" s="487"/>
      <c r="H465" s="2354" t="s">
        <v>436</v>
      </c>
      <c r="I465" s="2354"/>
      <c r="J465" s="583">
        <v>1.8202681216054402E-2</v>
      </c>
      <c r="K465" s="487"/>
      <c r="L465" s="487"/>
      <c r="M465" s="2354" t="s">
        <v>451</v>
      </c>
      <c r="N465" s="2354"/>
      <c r="O465" s="584">
        <v>2.4180951345439437E-2</v>
      </c>
      <c r="P465" s="487"/>
      <c r="Q465" s="487"/>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353"/>
      <c r="D466" s="2354"/>
      <c r="E466" s="487"/>
      <c r="F466" s="487"/>
      <c r="G466" s="487"/>
      <c r="H466" s="2354" t="s">
        <v>469</v>
      </c>
      <c r="I466" s="2354"/>
      <c r="J466" s="583">
        <v>1.4935799005428789E-2</v>
      </c>
      <c r="K466" s="487"/>
      <c r="L466" s="487"/>
      <c r="M466" s="2354" t="s">
        <v>456</v>
      </c>
      <c r="N466" s="2354"/>
      <c r="O466" s="584">
        <v>-2.133384659610222E-2</v>
      </c>
      <c r="P466" s="487"/>
      <c r="Q466" s="487"/>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353" t="s">
        <v>230</v>
      </c>
      <c r="D467" s="2354"/>
      <c r="E467" s="2354"/>
      <c r="F467" s="487"/>
      <c r="G467" s="487"/>
      <c r="H467" s="2354" t="s">
        <v>466</v>
      </c>
      <c r="I467" s="2354"/>
      <c r="J467" s="583">
        <v>-1.4832007322049699E-2</v>
      </c>
      <c r="K467" s="487"/>
      <c r="L467" s="487"/>
      <c r="M467" s="2354" t="s">
        <v>466</v>
      </c>
      <c r="N467" s="2354"/>
      <c r="O467" s="584">
        <v>1.9955464769004807E-2</v>
      </c>
      <c r="P467" s="487"/>
      <c r="Q467" s="487"/>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353"/>
      <c r="D468" s="2354"/>
      <c r="E468" s="564" t="s">
        <v>231</v>
      </c>
      <c r="F468" s="487"/>
      <c r="G468" s="487"/>
      <c r="H468" s="2354" t="s">
        <v>450</v>
      </c>
      <c r="I468" s="2354"/>
      <c r="J468" s="583">
        <v>1.4172468563036745E-2</v>
      </c>
      <c r="K468" s="487"/>
      <c r="L468" s="487"/>
      <c r="M468" s="2354" t="s">
        <v>465</v>
      </c>
      <c r="N468" s="2354"/>
      <c r="O468" s="584">
        <v>-1.9691709357992349E-2</v>
      </c>
      <c r="P468" s="487"/>
      <c r="Q468" s="487"/>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353" t="s">
        <v>415</v>
      </c>
      <c r="D469" s="2354"/>
      <c r="E469" s="579">
        <v>2.0453708882708369E-2</v>
      </c>
      <c r="F469" s="487"/>
      <c r="G469" s="487"/>
      <c r="H469" s="2354" t="s">
        <v>457</v>
      </c>
      <c r="I469" s="2354"/>
      <c r="J469" s="583">
        <v>-1.2801478566597734E-2</v>
      </c>
      <c r="K469" s="487"/>
      <c r="L469" s="487"/>
      <c r="M469" s="2354" t="s">
        <v>447</v>
      </c>
      <c r="N469" s="2354"/>
      <c r="O469" s="584">
        <v>1.8341171997797188E-2</v>
      </c>
      <c r="P469" s="487"/>
      <c r="Q469" s="487"/>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353" t="s">
        <v>398</v>
      </c>
      <c r="D470" s="2354"/>
      <c r="E470" s="582">
        <v>0.44340915083879623</v>
      </c>
      <c r="F470" s="487"/>
      <c r="G470" s="487"/>
      <c r="H470" s="2354" t="s">
        <v>446</v>
      </c>
      <c r="I470" s="2354"/>
      <c r="J470" s="583">
        <v>1.13827492920416E-2</v>
      </c>
      <c r="K470" s="487"/>
      <c r="L470" s="487"/>
      <c r="M470" s="2354" t="s">
        <v>462</v>
      </c>
      <c r="N470" s="2354"/>
      <c r="O470" s="584">
        <v>-1.4484933767315907E-2</v>
      </c>
      <c r="P470" s="487"/>
      <c r="Q470" s="487"/>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353" t="s">
        <v>441</v>
      </c>
      <c r="D471" s="2354"/>
      <c r="E471" s="582">
        <v>2.7533271066925383E-3</v>
      </c>
      <c r="F471" s="487"/>
      <c r="G471" s="487"/>
      <c r="H471" s="2354" t="s">
        <v>468</v>
      </c>
      <c r="I471" s="2354"/>
      <c r="J471" s="583">
        <v>-1.1179087267976453E-2</v>
      </c>
      <c r="K471" s="487"/>
      <c r="L471" s="487"/>
      <c r="M471" s="2354" t="s">
        <v>455</v>
      </c>
      <c r="N471" s="2354"/>
      <c r="O471" s="584">
        <v>-1.3307186982349364E-2</v>
      </c>
      <c r="P471" s="487"/>
      <c r="Q471" s="487"/>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353" t="s">
        <v>466</v>
      </c>
      <c r="D472" s="2354"/>
      <c r="E472" s="582">
        <v>4.874325518042302E-5</v>
      </c>
      <c r="F472" s="487"/>
      <c r="G472" s="487"/>
      <c r="H472" s="2354" t="s">
        <v>452</v>
      </c>
      <c r="I472" s="2354"/>
      <c r="J472" s="583">
        <v>-1.0948830796134717E-2</v>
      </c>
      <c r="K472" s="487"/>
      <c r="L472" s="487"/>
      <c r="M472" s="2354" t="s">
        <v>457</v>
      </c>
      <c r="N472" s="2354"/>
      <c r="O472" s="584">
        <v>-1.2822743276127207E-2</v>
      </c>
      <c r="P472" s="487"/>
      <c r="Q472" s="487"/>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353" t="s">
        <v>450</v>
      </c>
      <c r="D473" s="2354"/>
      <c r="E473" s="582">
        <v>4.3068882404592279E-4</v>
      </c>
      <c r="F473" s="487"/>
      <c r="G473" s="487"/>
      <c r="H473" s="2354" t="s">
        <v>453</v>
      </c>
      <c r="I473" s="2354"/>
      <c r="J473" s="583">
        <v>1.057885222837277E-2</v>
      </c>
      <c r="K473" s="487"/>
      <c r="L473" s="487"/>
      <c r="M473" s="2354" t="s">
        <v>470</v>
      </c>
      <c r="N473" s="2354"/>
      <c r="O473" s="584">
        <v>1.2464486536301972E-2</v>
      </c>
      <c r="P473" s="487"/>
      <c r="Q473" s="487"/>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353" t="s">
        <v>404</v>
      </c>
      <c r="D474" s="2354"/>
      <c r="E474" s="582">
        <v>0.18408122699079524</v>
      </c>
      <c r="F474" s="487"/>
      <c r="G474" s="487"/>
      <c r="H474" s="2354" t="s">
        <v>464</v>
      </c>
      <c r="I474" s="2354"/>
      <c r="J474" s="583">
        <v>1.035599467700064E-2</v>
      </c>
      <c r="K474" s="487"/>
      <c r="L474" s="487"/>
      <c r="M474" s="2354" t="s">
        <v>461</v>
      </c>
      <c r="N474" s="2354"/>
      <c r="O474" s="584">
        <v>8.9196365101971015E-3</v>
      </c>
      <c r="P474" s="487"/>
      <c r="Q474" s="487"/>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353" t="s">
        <v>400</v>
      </c>
      <c r="D475" s="2354"/>
      <c r="E475" s="582">
        <v>0.21937282900710137</v>
      </c>
      <c r="F475" s="487"/>
      <c r="G475" s="487"/>
      <c r="H475" s="2354" t="s">
        <v>461</v>
      </c>
      <c r="I475" s="2354"/>
      <c r="J475" s="583">
        <v>8.7074483126246428E-3</v>
      </c>
      <c r="K475" s="487"/>
      <c r="L475" s="487"/>
      <c r="M475" s="2354" t="s">
        <v>450</v>
      </c>
      <c r="N475" s="2354"/>
      <c r="O475" s="584">
        <v>5.6883898005095695E-3</v>
      </c>
      <c r="P475" s="487"/>
      <c r="Q475" s="487"/>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353" t="s">
        <v>458</v>
      </c>
      <c r="D476" s="2354"/>
      <c r="E476" s="582">
        <v>2.6798653517007287E-4</v>
      </c>
      <c r="F476" s="487"/>
      <c r="G476" s="487"/>
      <c r="H476" s="2354" t="s">
        <v>465</v>
      </c>
      <c r="I476" s="2354"/>
      <c r="J476" s="583">
        <v>-8.4002193082933045E-3</v>
      </c>
      <c r="K476" s="487"/>
      <c r="L476" s="487"/>
      <c r="M476" s="2354" t="s">
        <v>458</v>
      </c>
      <c r="N476" s="2354"/>
      <c r="O476" s="584">
        <v>-8.7305377665159996E-4</v>
      </c>
      <c r="P476" s="487"/>
      <c r="Q476" s="487"/>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353" t="s">
        <v>444</v>
      </c>
      <c r="D477" s="2354"/>
      <c r="E477" s="582">
        <v>1.018211468120989E-3</v>
      </c>
      <c r="F477" s="487"/>
      <c r="G477" s="487"/>
      <c r="H477" s="2354" t="s">
        <v>470</v>
      </c>
      <c r="I477" s="2354"/>
      <c r="J477" s="583">
        <v>-5.5493143211973912E-3</v>
      </c>
      <c r="K477" s="487"/>
      <c r="L477" s="487"/>
      <c r="M477" s="2354" t="s">
        <v>468</v>
      </c>
      <c r="N477" s="2354"/>
      <c r="O477" s="586">
        <v>-1.2852280728911452E-4</v>
      </c>
      <c r="P477" s="487"/>
      <c r="Q477" s="487"/>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353" t="s">
        <v>417</v>
      </c>
      <c r="D478" s="2354"/>
      <c r="E478" s="582">
        <v>9.13006936272487E-2</v>
      </c>
      <c r="F478" s="487"/>
      <c r="G478" s="487"/>
      <c r="H478" s="2354" t="s">
        <v>445</v>
      </c>
      <c r="I478" s="2354"/>
      <c r="J478" s="583">
        <v>-3.4850253934493153E-3</v>
      </c>
      <c r="K478" s="487"/>
      <c r="L478" s="487"/>
      <c r="M478" s="2354"/>
      <c r="N478" s="2354"/>
      <c r="O478" s="487"/>
      <c r="P478" s="487"/>
      <c r="Q478" s="487"/>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353" t="s">
        <v>422</v>
      </c>
      <c r="D479" s="2354"/>
      <c r="E479" s="582">
        <v>2.9249525698379953E-2</v>
      </c>
      <c r="F479" s="487"/>
      <c r="G479" s="487"/>
      <c r="H479" s="2354" t="s">
        <v>459</v>
      </c>
      <c r="I479" s="2354"/>
      <c r="J479" s="587">
        <v>-2.7037325049761502E-3</v>
      </c>
      <c r="K479" s="487"/>
      <c r="L479" s="487"/>
      <c r="M479" s="2354"/>
      <c r="N479" s="2354"/>
      <c r="O479" s="487"/>
      <c r="P479" s="487"/>
      <c r="Q479" s="487"/>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353" t="s">
        <v>418</v>
      </c>
      <c r="D480" s="2354"/>
      <c r="E480" s="582">
        <v>6.9315027285092826E-2</v>
      </c>
      <c r="F480" s="487"/>
      <c r="G480" s="487"/>
      <c r="H480" s="2354"/>
      <c r="I480" s="2354"/>
      <c r="J480" s="487"/>
      <c r="K480" s="487"/>
      <c r="L480" s="487"/>
      <c r="M480" s="2354"/>
      <c r="N480" s="2354"/>
      <c r="O480" s="487"/>
      <c r="P480" s="487"/>
      <c r="Q480" s="487"/>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353" t="s">
        <v>462</v>
      </c>
      <c r="D481" s="2354"/>
      <c r="E481" s="582">
        <v>1.6361973727466173E-4</v>
      </c>
      <c r="F481" s="487"/>
      <c r="G481" s="487"/>
      <c r="H481" s="2354"/>
      <c r="I481" s="2354"/>
      <c r="J481" s="487"/>
      <c r="K481" s="487"/>
      <c r="L481" s="487"/>
      <c r="M481" s="2354" t="s">
        <v>230</v>
      </c>
      <c r="N481" s="2354"/>
      <c r="O481" s="2354"/>
      <c r="P481" s="487"/>
      <c r="Q481" s="487"/>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353" t="s">
        <v>439</v>
      </c>
      <c r="D482" s="2354"/>
      <c r="E482" s="582">
        <v>3.4623811187275227E-3</v>
      </c>
      <c r="F482" s="487"/>
      <c r="G482" s="487"/>
      <c r="H482" s="2354"/>
      <c r="I482" s="2354"/>
      <c r="J482" s="487"/>
      <c r="K482" s="487"/>
      <c r="L482" s="487"/>
      <c r="M482" s="2354"/>
      <c r="N482" s="2354"/>
      <c r="O482" s="565" t="s">
        <v>231</v>
      </c>
      <c r="P482" s="487"/>
      <c r="Q482" s="487"/>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353" t="s">
        <v>416</v>
      </c>
      <c r="D483" s="2354"/>
      <c r="E483" s="582">
        <v>1.2059362080246766E-2</v>
      </c>
      <c r="F483" s="487"/>
      <c r="G483" s="487"/>
      <c r="H483" s="2354" t="s">
        <v>230</v>
      </c>
      <c r="I483" s="2354"/>
      <c r="J483" s="2354"/>
      <c r="K483" s="487"/>
      <c r="L483" s="487"/>
      <c r="M483" s="2354" t="s">
        <v>415</v>
      </c>
      <c r="N483" s="2354"/>
      <c r="O483" s="581">
        <v>2.7693049454889488E-2</v>
      </c>
      <c r="P483" s="487"/>
      <c r="Q483" s="487"/>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353" t="s">
        <v>414</v>
      </c>
      <c r="D484" s="2354"/>
      <c r="E484" s="582">
        <v>0.15226622448039639</v>
      </c>
      <c r="F484" s="487"/>
      <c r="G484" s="487"/>
      <c r="H484" s="2354"/>
      <c r="I484" s="2354"/>
      <c r="J484" s="566" t="s">
        <v>231</v>
      </c>
      <c r="K484" s="487"/>
      <c r="L484" s="487"/>
      <c r="M484" s="2354" t="s">
        <v>398</v>
      </c>
      <c r="N484" s="2354"/>
      <c r="O484" s="584">
        <v>0.3933442786522735</v>
      </c>
      <c r="P484" s="487"/>
      <c r="Q484" s="487"/>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353" t="s">
        <v>426</v>
      </c>
      <c r="D485" s="2354"/>
      <c r="E485" s="582">
        <v>2.3670151407578045E-2</v>
      </c>
      <c r="F485" s="487"/>
      <c r="G485" s="487"/>
      <c r="H485" s="2354" t="s">
        <v>415</v>
      </c>
      <c r="I485" s="2354"/>
      <c r="J485" s="580">
        <v>7.7907648187149209E-2</v>
      </c>
      <c r="K485" s="487"/>
      <c r="L485" s="487"/>
      <c r="M485" s="2354" t="s">
        <v>441</v>
      </c>
      <c r="N485" s="2354"/>
      <c r="O485" s="584">
        <v>1.1590317998882368E-3</v>
      </c>
      <c r="P485" s="487"/>
      <c r="Q485" s="487"/>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353" t="s">
        <v>409</v>
      </c>
      <c r="D486" s="2354"/>
      <c r="E486" s="582">
        <v>0.17355601218282535</v>
      </c>
      <c r="F486" s="487"/>
      <c r="G486" s="487"/>
      <c r="H486" s="2354" t="s">
        <v>398</v>
      </c>
      <c r="I486" s="2354"/>
      <c r="J486" s="583">
        <v>0.17770368738319897</v>
      </c>
      <c r="K486" s="487"/>
      <c r="L486" s="487"/>
      <c r="M486" s="2354" t="s">
        <v>466</v>
      </c>
      <c r="N486" s="2354"/>
      <c r="O486" s="584">
        <v>3.9822057414699207E-4</v>
      </c>
      <c r="P486" s="487"/>
      <c r="Q486" s="487"/>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353" t="s">
        <v>429</v>
      </c>
      <c r="D487" s="2354"/>
      <c r="E487" s="582">
        <v>1.0066351996431426E-2</v>
      </c>
      <c r="F487" s="487"/>
      <c r="G487" s="487"/>
      <c r="H487" s="2354" t="s">
        <v>441</v>
      </c>
      <c r="I487" s="2354"/>
      <c r="J487" s="583">
        <v>2.0543006734257989E-3</v>
      </c>
      <c r="K487" s="487"/>
      <c r="L487" s="487"/>
      <c r="M487" s="2354" t="s">
        <v>450</v>
      </c>
      <c r="N487" s="2354"/>
      <c r="O487" s="584">
        <v>3.2357778522541303E-5</v>
      </c>
      <c r="P487" s="487"/>
      <c r="Q487" s="487"/>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353" t="s">
        <v>442</v>
      </c>
      <c r="D488" s="2354"/>
      <c r="E488" s="582">
        <v>1.5373735124962148E-3</v>
      </c>
      <c r="F488" s="487"/>
      <c r="G488" s="487"/>
      <c r="H488" s="2354" t="s">
        <v>466</v>
      </c>
      <c r="I488" s="2354"/>
      <c r="J488" s="583">
        <v>2.1998844120133589E-4</v>
      </c>
      <c r="K488" s="487"/>
      <c r="L488" s="487"/>
      <c r="M488" s="2354" t="s">
        <v>404</v>
      </c>
      <c r="N488" s="2354"/>
      <c r="O488" s="584">
        <v>0.28741947103212184</v>
      </c>
      <c r="P488" s="487"/>
      <c r="Q488" s="487"/>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353" t="s">
        <v>465</v>
      </c>
      <c r="D489" s="2354"/>
      <c r="E489" s="582">
        <v>9.265846233608785E-5</v>
      </c>
      <c r="F489" s="487"/>
      <c r="G489" s="487"/>
      <c r="H489" s="2354" t="s">
        <v>450</v>
      </c>
      <c r="I489" s="2354"/>
      <c r="J489" s="583">
        <v>2.008588651702648E-4</v>
      </c>
      <c r="K489" s="487"/>
      <c r="L489" s="487"/>
      <c r="M489" s="2354" t="s">
        <v>400</v>
      </c>
      <c r="N489" s="2354"/>
      <c r="O489" s="584">
        <v>0.12373149551451323</v>
      </c>
      <c r="P489" s="487"/>
      <c r="Q489" s="487"/>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353" t="s">
        <v>421</v>
      </c>
      <c r="D490" s="2354"/>
      <c r="E490" s="582">
        <v>6.022221454980535E-2</v>
      </c>
      <c r="F490" s="487"/>
      <c r="G490" s="487"/>
      <c r="H490" s="2354" t="s">
        <v>404</v>
      </c>
      <c r="I490" s="2354"/>
      <c r="J490" s="583">
        <v>2.238590598911476E-2</v>
      </c>
      <c r="K490" s="487"/>
      <c r="L490" s="487"/>
      <c r="M490" s="2354" t="s">
        <v>458</v>
      </c>
      <c r="N490" s="2354"/>
      <c r="O490" s="584">
        <v>7.6222289692562175E-7</v>
      </c>
      <c r="P490" s="487"/>
      <c r="Q490" s="487"/>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353" t="s">
        <v>438</v>
      </c>
      <c r="D491" s="2354"/>
      <c r="E491" s="582">
        <v>4.6472737529438457E-3</v>
      </c>
      <c r="F491" s="487"/>
      <c r="G491" s="487"/>
      <c r="H491" s="2354" t="s">
        <v>400</v>
      </c>
      <c r="I491" s="2354"/>
      <c r="J491" s="583">
        <v>0.31024721197275701</v>
      </c>
      <c r="K491" s="487"/>
      <c r="L491" s="487"/>
      <c r="M491" s="2354" t="s">
        <v>444</v>
      </c>
      <c r="N491" s="2354"/>
      <c r="O491" s="584">
        <v>1.0715012295527526E-3</v>
      </c>
      <c r="P491" s="487"/>
      <c r="Q491" s="487"/>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353" t="s">
        <v>468</v>
      </c>
      <c r="D492" s="2354"/>
      <c r="E492" s="582">
        <v>3.6950819660856291E-6</v>
      </c>
      <c r="F492" s="487"/>
      <c r="G492" s="487"/>
      <c r="H492" s="2354" t="s">
        <v>458</v>
      </c>
      <c r="I492" s="2354"/>
      <c r="J492" s="583">
        <v>4.9763625583354985E-4</v>
      </c>
      <c r="K492" s="487"/>
      <c r="L492" s="487"/>
      <c r="M492" s="2354" t="s">
        <v>417</v>
      </c>
      <c r="N492" s="2354"/>
      <c r="O492" s="584">
        <v>7.0911078901549032E-2</v>
      </c>
      <c r="P492" s="487"/>
      <c r="Q492" s="487"/>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353" t="s">
        <v>423</v>
      </c>
      <c r="D493" s="2354"/>
      <c r="E493" s="582">
        <v>5.0204768764338216E-3</v>
      </c>
      <c r="F493" s="487"/>
      <c r="G493" s="487"/>
      <c r="H493" s="2354" t="s">
        <v>444</v>
      </c>
      <c r="I493" s="2354"/>
      <c r="J493" s="583">
        <v>4.9737567826870594E-4</v>
      </c>
      <c r="K493" s="487"/>
      <c r="L493" s="487"/>
      <c r="M493" s="2354" t="s">
        <v>422</v>
      </c>
      <c r="N493" s="2354"/>
      <c r="O493" s="584">
        <v>1.662973170269472E-2</v>
      </c>
      <c r="P493" s="487"/>
      <c r="Q493" s="487"/>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353" t="s">
        <v>399</v>
      </c>
      <c r="D494" s="2354"/>
      <c r="E494" s="582">
        <v>0.15950503204537056</v>
      </c>
      <c r="F494" s="487"/>
      <c r="G494" s="487"/>
      <c r="H494" s="2354" t="s">
        <v>417</v>
      </c>
      <c r="I494" s="2354"/>
      <c r="J494" s="583">
        <v>3.4457959876056043E-2</v>
      </c>
      <c r="K494" s="487"/>
      <c r="L494" s="487"/>
      <c r="M494" s="2354" t="s">
        <v>418</v>
      </c>
      <c r="N494" s="2354"/>
      <c r="O494" s="584">
        <v>4.8534573421961671E-2</v>
      </c>
      <c r="P494" s="487"/>
      <c r="Q494" s="487"/>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353" t="s">
        <v>461</v>
      </c>
      <c r="D495" s="2354"/>
      <c r="E495" s="582">
        <v>2.1419068074511157E-4</v>
      </c>
      <c r="F495" s="487"/>
      <c r="G495" s="487"/>
      <c r="H495" s="2354" t="s">
        <v>422</v>
      </c>
      <c r="I495" s="2354"/>
      <c r="J495" s="583">
        <v>1.710102918310712E-2</v>
      </c>
      <c r="K495" s="487"/>
      <c r="L495" s="487"/>
      <c r="M495" s="2354" t="s">
        <v>462</v>
      </c>
      <c r="N495" s="2354"/>
      <c r="O495" s="584">
        <v>2.098133062435286E-4</v>
      </c>
      <c r="P495" s="487"/>
      <c r="Q495" s="487"/>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353" t="s">
        <v>395</v>
      </c>
      <c r="D496" s="2354"/>
      <c r="E496" s="582">
        <v>0.46287270511912548</v>
      </c>
      <c r="F496" s="487"/>
      <c r="G496" s="487"/>
      <c r="H496" s="2354" t="s">
        <v>418</v>
      </c>
      <c r="I496" s="2354"/>
      <c r="J496" s="583">
        <v>3.6997877438507243E-2</v>
      </c>
      <c r="K496" s="487"/>
      <c r="L496" s="487"/>
      <c r="M496" s="2354" t="s">
        <v>439</v>
      </c>
      <c r="N496" s="2354"/>
      <c r="O496" s="584">
        <v>2.4682240267684765E-3</v>
      </c>
      <c r="P496" s="487"/>
      <c r="Q496" s="487"/>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353" t="s">
        <v>467</v>
      </c>
      <c r="D497" s="2354"/>
      <c r="E497" s="582">
        <v>6.7460047165349166E-6</v>
      </c>
      <c r="F497" s="487"/>
      <c r="G497" s="487"/>
      <c r="H497" s="2354" t="s">
        <v>462</v>
      </c>
      <c r="I497" s="2354"/>
      <c r="J497" s="583">
        <v>9.5795277408641929E-4</v>
      </c>
      <c r="K497" s="487"/>
      <c r="L497" s="487"/>
      <c r="M497" s="2354" t="s">
        <v>416</v>
      </c>
      <c r="N497" s="2354"/>
      <c r="O497" s="584">
        <v>8.0015111530832E-3</v>
      </c>
      <c r="P497" s="487"/>
      <c r="Q497" s="487"/>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353" t="s">
        <v>460</v>
      </c>
      <c r="D498" s="2354"/>
      <c r="E498" s="582">
        <v>2.5540520925712833E-4</v>
      </c>
      <c r="F498" s="487"/>
      <c r="G498" s="487"/>
      <c r="H498" s="2354" t="s">
        <v>439</v>
      </c>
      <c r="I498" s="2354"/>
      <c r="J498" s="583">
        <v>5.6768711290027824E-3</v>
      </c>
      <c r="K498" s="487"/>
      <c r="L498" s="487"/>
      <c r="M498" s="2354" t="s">
        <v>414</v>
      </c>
      <c r="N498" s="2354"/>
      <c r="O498" s="584">
        <v>0.1277478304734907</v>
      </c>
      <c r="P498" s="487"/>
      <c r="Q498" s="487"/>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353" t="s">
        <v>435</v>
      </c>
      <c r="D499" s="2354"/>
      <c r="E499" s="582">
        <v>6.1744201241233634E-3</v>
      </c>
      <c r="F499" s="487"/>
      <c r="G499" s="487"/>
      <c r="H499" s="2354" t="s">
        <v>416</v>
      </c>
      <c r="I499" s="2354"/>
      <c r="J499" s="583">
        <v>4.8399021960309395E-2</v>
      </c>
      <c r="K499" s="487"/>
      <c r="L499" s="487"/>
      <c r="M499" s="2354" t="s">
        <v>426</v>
      </c>
      <c r="N499" s="2354"/>
      <c r="O499" s="584">
        <v>2.3700834644576254E-3</v>
      </c>
      <c r="P499" s="487"/>
      <c r="Q499" s="487"/>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353" t="s">
        <v>405</v>
      </c>
      <c r="D500" s="2354"/>
      <c r="E500" s="582">
        <v>0.17129965402697656</v>
      </c>
      <c r="F500" s="487"/>
      <c r="G500" s="487"/>
      <c r="H500" s="2354" t="s">
        <v>414</v>
      </c>
      <c r="I500" s="2354"/>
      <c r="J500" s="583">
        <v>5.7944822908793783E-2</v>
      </c>
      <c r="K500" s="487"/>
      <c r="L500" s="487"/>
      <c r="M500" s="2354" t="s">
        <v>409</v>
      </c>
      <c r="N500" s="2354"/>
      <c r="O500" s="584">
        <v>0.1951452847568958</v>
      </c>
      <c r="P500" s="487"/>
      <c r="Q500" s="487"/>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353" t="s">
        <v>453</v>
      </c>
      <c r="D501" s="2354"/>
      <c r="E501" s="582">
        <v>3.9782333635236166E-4</v>
      </c>
      <c r="F501" s="487"/>
      <c r="G501" s="487"/>
      <c r="H501" s="2354" t="s">
        <v>426</v>
      </c>
      <c r="I501" s="2354"/>
      <c r="J501" s="583">
        <v>1.834314729144753E-2</v>
      </c>
      <c r="K501" s="487"/>
      <c r="L501" s="487"/>
      <c r="M501" s="2354" t="s">
        <v>429</v>
      </c>
      <c r="N501" s="2354"/>
      <c r="O501" s="584">
        <v>4.9334981612855922E-3</v>
      </c>
      <c r="P501" s="487"/>
      <c r="Q501" s="487"/>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353" t="s">
        <v>446</v>
      </c>
      <c r="D502" s="2354"/>
      <c r="E502" s="582">
        <v>9.0239161241779649E-4</v>
      </c>
      <c r="F502" s="487"/>
      <c r="G502" s="487"/>
      <c r="H502" s="2354" t="s">
        <v>409</v>
      </c>
      <c r="I502" s="2354"/>
      <c r="J502" s="583">
        <v>1.500604530333541E-2</v>
      </c>
      <c r="K502" s="487"/>
      <c r="L502" s="487"/>
      <c r="M502" s="2354" t="s">
        <v>442</v>
      </c>
      <c r="N502" s="2354"/>
      <c r="O502" s="584">
        <v>6.3639309866153821E-4</v>
      </c>
      <c r="P502" s="487"/>
      <c r="Q502" s="487"/>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353" t="s">
        <v>431</v>
      </c>
      <c r="D503" s="2354"/>
      <c r="E503" s="582">
        <v>1.0656678361072831E-2</v>
      </c>
      <c r="F503" s="487"/>
      <c r="G503" s="487"/>
      <c r="H503" s="2354" t="s">
        <v>429</v>
      </c>
      <c r="I503" s="2354"/>
      <c r="J503" s="583">
        <v>1.5579633355394067E-2</v>
      </c>
      <c r="K503" s="487"/>
      <c r="L503" s="487"/>
      <c r="M503" s="2354" t="s">
        <v>465</v>
      </c>
      <c r="N503" s="2354"/>
      <c r="O503" s="584">
        <v>3.8776341743964346E-4</v>
      </c>
      <c r="P503" s="487"/>
      <c r="Q503" s="487"/>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353" t="s">
        <v>445</v>
      </c>
      <c r="D504" s="2354"/>
      <c r="E504" s="582">
        <v>9.802943033564728E-4</v>
      </c>
      <c r="F504" s="487"/>
      <c r="G504" s="487"/>
      <c r="H504" s="2354" t="s">
        <v>442</v>
      </c>
      <c r="I504" s="2354"/>
      <c r="J504" s="583">
        <v>4.4544722569973662E-3</v>
      </c>
      <c r="K504" s="487"/>
      <c r="L504" s="487"/>
      <c r="M504" s="2354" t="s">
        <v>421</v>
      </c>
      <c r="N504" s="2354"/>
      <c r="O504" s="584">
        <v>5.5704460747385706E-2</v>
      </c>
      <c r="P504" s="487"/>
      <c r="Q504" s="487"/>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353" t="s">
        <v>401</v>
      </c>
      <c r="D505" s="2354"/>
      <c r="E505" s="582">
        <v>0.32634363471871375</v>
      </c>
      <c r="F505" s="487"/>
      <c r="G505" s="487"/>
      <c r="H505" s="2354" t="s">
        <v>465</v>
      </c>
      <c r="I505" s="2354"/>
      <c r="J505" s="583">
        <v>7.056368442742364E-5</v>
      </c>
      <c r="K505" s="487"/>
      <c r="L505" s="487"/>
      <c r="M505" s="2354" t="s">
        <v>438</v>
      </c>
      <c r="N505" s="2354"/>
      <c r="O505" s="584">
        <v>4.4838856188140963E-3</v>
      </c>
      <c r="P505" s="487"/>
      <c r="Q505" s="487"/>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353" t="s">
        <v>396</v>
      </c>
      <c r="D506" s="2354"/>
      <c r="E506" s="582">
        <v>0.54485188793949602</v>
      </c>
      <c r="F506" s="487"/>
      <c r="G506" s="487"/>
      <c r="H506" s="2354" t="s">
        <v>421</v>
      </c>
      <c r="I506" s="2354"/>
      <c r="J506" s="583">
        <v>7.5188359653195298E-3</v>
      </c>
      <c r="K506" s="487"/>
      <c r="L506" s="487"/>
      <c r="M506" s="2354" t="s">
        <v>468</v>
      </c>
      <c r="N506" s="2354"/>
      <c r="O506" s="584">
        <v>1.6518111993474867E-8</v>
      </c>
      <c r="P506" s="487"/>
      <c r="Q506" s="487"/>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353" t="s">
        <v>457</v>
      </c>
      <c r="D507" s="2354"/>
      <c r="E507" s="582">
        <v>3.0546355999097374E-4</v>
      </c>
      <c r="F507" s="487"/>
      <c r="G507" s="487"/>
      <c r="H507" s="2354" t="s">
        <v>438</v>
      </c>
      <c r="I507" s="2354"/>
      <c r="J507" s="583">
        <v>4.8187871268048427E-4</v>
      </c>
      <c r="K507" s="487"/>
      <c r="L507" s="487"/>
      <c r="M507" s="2354" t="s">
        <v>423</v>
      </c>
      <c r="N507" s="2354"/>
      <c r="O507" s="584">
        <v>5.845359731569964E-3</v>
      </c>
      <c r="P507" s="487"/>
      <c r="Q507" s="487"/>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353" t="s">
        <v>448</v>
      </c>
      <c r="D508" s="2354"/>
      <c r="E508" s="582">
        <v>7.9118216865727941E-4</v>
      </c>
      <c r="F508" s="487"/>
      <c r="G508" s="487"/>
      <c r="H508" s="2354" t="s">
        <v>468</v>
      </c>
      <c r="I508" s="2354"/>
      <c r="J508" s="583">
        <v>1.2497199214503324E-4</v>
      </c>
      <c r="K508" s="487"/>
      <c r="L508" s="487"/>
      <c r="M508" s="2354" t="s">
        <v>399</v>
      </c>
      <c r="N508" s="2354"/>
      <c r="O508" s="584">
        <v>1.7433714893777874E-2</v>
      </c>
      <c r="P508" s="487"/>
      <c r="Q508" s="487"/>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353" t="s">
        <v>464</v>
      </c>
      <c r="D509" s="2354"/>
      <c r="E509" s="582">
        <v>1.5856853566068358E-4</v>
      </c>
      <c r="F509" s="487"/>
      <c r="G509" s="487"/>
      <c r="H509" s="2354" t="s">
        <v>423</v>
      </c>
      <c r="I509" s="2354"/>
      <c r="J509" s="583">
        <v>1.975557959763764E-2</v>
      </c>
      <c r="K509" s="487"/>
      <c r="L509" s="487"/>
      <c r="M509" s="2354" t="s">
        <v>461</v>
      </c>
      <c r="N509" s="2354"/>
      <c r="O509" s="584">
        <v>7.9559915474041126E-5</v>
      </c>
      <c r="P509" s="487"/>
      <c r="Q509" s="487"/>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353" t="s">
        <v>424</v>
      </c>
      <c r="D510" s="2354"/>
      <c r="E510" s="582">
        <v>2.8086233221319493E-2</v>
      </c>
      <c r="F510" s="487"/>
      <c r="G510" s="487"/>
      <c r="H510" s="2354" t="s">
        <v>399</v>
      </c>
      <c r="I510" s="2354"/>
      <c r="J510" s="583">
        <v>0.34561246396710144</v>
      </c>
      <c r="K510" s="487"/>
      <c r="L510" s="487"/>
      <c r="M510" s="2354" t="s">
        <v>395</v>
      </c>
      <c r="N510" s="2354"/>
      <c r="O510" s="584">
        <v>0.34697133283342857</v>
      </c>
      <c r="P510" s="487"/>
      <c r="Q510" s="487"/>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353" t="s">
        <v>413</v>
      </c>
      <c r="D511" s="2354"/>
      <c r="E511" s="582">
        <v>2.2395885163767039E-2</v>
      </c>
      <c r="F511" s="487"/>
      <c r="G511" s="487"/>
      <c r="H511" s="2354" t="s">
        <v>461</v>
      </c>
      <c r="I511" s="2354"/>
      <c r="J511" s="583">
        <v>7.5819656117029739E-5</v>
      </c>
      <c r="K511" s="487"/>
      <c r="L511" s="487"/>
      <c r="M511" s="2354" t="s">
        <v>435</v>
      </c>
      <c r="N511" s="2354"/>
      <c r="O511" s="584">
        <v>8.2217239896141617E-3</v>
      </c>
      <c r="P511" s="487"/>
      <c r="Q511" s="487"/>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353" t="s">
        <v>455</v>
      </c>
      <c r="D512" s="2354"/>
      <c r="E512" s="582">
        <v>3.6244982765455301E-4</v>
      </c>
      <c r="F512" s="487"/>
      <c r="G512" s="487"/>
      <c r="H512" s="2354" t="s">
        <v>395</v>
      </c>
      <c r="I512" s="2354"/>
      <c r="J512" s="583">
        <v>0.43184689298984025</v>
      </c>
      <c r="K512" s="487"/>
      <c r="L512" s="487"/>
      <c r="M512" s="2354" t="s">
        <v>405</v>
      </c>
      <c r="N512" s="2354"/>
      <c r="O512" s="584">
        <v>0.10819783846619352</v>
      </c>
      <c r="P512" s="487"/>
      <c r="Q512" s="487"/>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353" t="s">
        <v>394</v>
      </c>
      <c r="D513" s="2354"/>
      <c r="E513" s="582">
        <v>0.54608268029167628</v>
      </c>
      <c r="F513" s="487"/>
      <c r="G513" s="487"/>
      <c r="H513" s="2354" t="s">
        <v>435</v>
      </c>
      <c r="I513" s="2354"/>
      <c r="J513" s="583">
        <v>4.4432022654052276E-3</v>
      </c>
      <c r="K513" s="487"/>
      <c r="L513" s="487"/>
      <c r="M513" s="2354" t="s">
        <v>446</v>
      </c>
      <c r="N513" s="2354"/>
      <c r="O513" s="584">
        <v>3.6315301374022207E-3</v>
      </c>
      <c r="P513" s="487"/>
      <c r="Q513" s="487"/>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353" t="s">
        <v>406</v>
      </c>
      <c r="D514" s="2354"/>
      <c r="E514" s="582">
        <v>0.2756554430062006</v>
      </c>
      <c r="F514" s="487"/>
      <c r="G514" s="487"/>
      <c r="H514" s="2354" t="s">
        <v>405</v>
      </c>
      <c r="I514" s="2354"/>
      <c r="J514" s="583">
        <v>0.27232772049684878</v>
      </c>
      <c r="K514" s="487"/>
      <c r="L514" s="487"/>
      <c r="M514" s="2354" t="s">
        <v>431</v>
      </c>
      <c r="N514" s="2354"/>
      <c r="O514" s="584">
        <v>5.5617549496459031E-3</v>
      </c>
      <c r="P514" s="487"/>
      <c r="Q514" s="487"/>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353" t="s">
        <v>392</v>
      </c>
      <c r="D515" s="2354"/>
      <c r="E515" s="582">
        <v>0.55205079145193403</v>
      </c>
      <c r="F515" s="487"/>
      <c r="G515" s="487"/>
      <c r="H515" s="2354" t="s">
        <v>453</v>
      </c>
      <c r="I515" s="2354"/>
      <c r="J515" s="583">
        <v>1.1191211446974752E-4</v>
      </c>
      <c r="K515" s="487"/>
      <c r="L515" s="487"/>
      <c r="M515" s="2354" t="s">
        <v>445</v>
      </c>
      <c r="N515" s="2354"/>
      <c r="O515" s="584">
        <v>1.7205823632993184E-3</v>
      </c>
      <c r="P515" s="487"/>
      <c r="Q515" s="487"/>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353" t="s">
        <v>393</v>
      </c>
      <c r="D516" s="2354"/>
      <c r="E516" s="582">
        <v>0.40323935698916635</v>
      </c>
      <c r="F516" s="487"/>
      <c r="G516" s="487"/>
      <c r="H516" s="2354" t="s">
        <v>446</v>
      </c>
      <c r="I516" s="2354"/>
      <c r="J516" s="583">
        <v>1.2956698144547354E-4</v>
      </c>
      <c r="K516" s="487"/>
      <c r="L516" s="487"/>
      <c r="M516" s="2354" t="s">
        <v>401</v>
      </c>
      <c r="N516" s="2354"/>
      <c r="O516" s="584">
        <v>0.32173915540069531</v>
      </c>
      <c r="P516" s="487"/>
      <c r="Q516" s="487"/>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353" t="s">
        <v>419</v>
      </c>
      <c r="D517" s="2354"/>
      <c r="E517" s="582">
        <v>4.1991522678551829E-2</v>
      </c>
      <c r="F517" s="487"/>
      <c r="G517" s="487"/>
      <c r="H517" s="2354" t="s">
        <v>431</v>
      </c>
      <c r="I517" s="2354"/>
      <c r="J517" s="583">
        <v>1.0176546615568268E-2</v>
      </c>
      <c r="K517" s="487"/>
      <c r="L517" s="487"/>
      <c r="M517" s="2354" t="s">
        <v>396</v>
      </c>
      <c r="N517" s="2354"/>
      <c r="O517" s="584">
        <v>0.4189555227242644</v>
      </c>
      <c r="P517" s="487"/>
      <c r="Q517" s="487"/>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353" t="s">
        <v>412</v>
      </c>
      <c r="D518" s="2354"/>
      <c r="E518" s="582">
        <v>7.452571117976263E-2</v>
      </c>
      <c r="F518" s="487"/>
      <c r="G518" s="487"/>
      <c r="H518" s="2354" t="s">
        <v>445</v>
      </c>
      <c r="I518" s="2354"/>
      <c r="J518" s="583">
        <v>1.2145401992986555E-5</v>
      </c>
      <c r="K518" s="487"/>
      <c r="L518" s="487"/>
      <c r="M518" s="2354" t="s">
        <v>457</v>
      </c>
      <c r="N518" s="2354"/>
      <c r="O518" s="584">
        <v>1.6442274512546551E-4</v>
      </c>
      <c r="P518" s="487"/>
      <c r="Q518" s="487"/>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353" t="s">
        <v>407</v>
      </c>
      <c r="D519" s="2354"/>
      <c r="E519" s="582">
        <v>0.19182159697863821</v>
      </c>
      <c r="F519" s="487"/>
      <c r="G519" s="487"/>
      <c r="H519" s="2354" t="s">
        <v>401</v>
      </c>
      <c r="I519" s="2354"/>
      <c r="J519" s="583">
        <v>1.8223577742877588E-3</v>
      </c>
      <c r="K519" s="487"/>
      <c r="L519" s="487"/>
      <c r="M519" s="2354" t="s">
        <v>448</v>
      </c>
      <c r="N519" s="2354"/>
      <c r="O519" s="584">
        <v>1.6773203229066495E-3</v>
      </c>
      <c r="P519" s="487"/>
      <c r="Q519" s="487"/>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353" t="s">
        <v>410</v>
      </c>
      <c r="D520" s="2354"/>
      <c r="E520" s="582">
        <v>0.20930200658714559</v>
      </c>
      <c r="F520" s="487"/>
      <c r="G520" s="487"/>
      <c r="H520" s="2354" t="s">
        <v>396</v>
      </c>
      <c r="I520" s="2354"/>
      <c r="J520" s="583">
        <v>0.1526927990096309</v>
      </c>
      <c r="K520" s="487"/>
      <c r="L520" s="487"/>
      <c r="M520" s="2354" t="s">
        <v>424</v>
      </c>
      <c r="N520" s="2354"/>
      <c r="O520" s="584">
        <v>1.300764245487163E-3</v>
      </c>
      <c r="P520" s="487"/>
      <c r="Q520" s="487"/>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353" t="s">
        <v>408</v>
      </c>
      <c r="D521" s="2354"/>
      <c r="E521" s="582">
        <v>0.22647177588647255</v>
      </c>
      <c r="F521" s="487"/>
      <c r="G521" s="487"/>
      <c r="H521" s="2354" t="s">
        <v>457</v>
      </c>
      <c r="I521" s="2354"/>
      <c r="J521" s="583">
        <v>1.6387785349106118E-4</v>
      </c>
      <c r="K521" s="487"/>
      <c r="L521" s="487"/>
      <c r="M521" s="2354" t="s">
        <v>413</v>
      </c>
      <c r="N521" s="2354"/>
      <c r="O521" s="584">
        <v>1.5923255339793101E-2</v>
      </c>
      <c r="P521" s="487"/>
      <c r="Q521" s="487"/>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353" t="s">
        <v>463</v>
      </c>
      <c r="D522" s="2354"/>
      <c r="E522" s="582">
        <v>5.5204921001931243E-5</v>
      </c>
      <c r="F522" s="487"/>
      <c r="G522" s="487"/>
      <c r="H522" s="2354" t="s">
        <v>448</v>
      </c>
      <c r="I522" s="2354"/>
      <c r="J522" s="583">
        <v>1.841763779093532E-3</v>
      </c>
      <c r="K522" s="487"/>
      <c r="L522" s="487"/>
      <c r="M522" s="2354" t="s">
        <v>455</v>
      </c>
      <c r="N522" s="2354"/>
      <c r="O522" s="584">
        <v>1.7708122538320837E-4</v>
      </c>
      <c r="P522" s="487"/>
      <c r="Q522" s="487"/>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353" t="s">
        <v>428</v>
      </c>
      <c r="D523" s="2354"/>
      <c r="E523" s="582">
        <v>2.5155366598123836E-3</v>
      </c>
      <c r="F523" s="487"/>
      <c r="G523" s="487"/>
      <c r="H523" s="2354" t="s">
        <v>464</v>
      </c>
      <c r="I523" s="2354"/>
      <c r="J523" s="583">
        <v>1.0724662575006558E-4</v>
      </c>
      <c r="K523" s="487"/>
      <c r="L523" s="487"/>
      <c r="M523" s="2354" t="s">
        <v>394</v>
      </c>
      <c r="N523" s="2354"/>
      <c r="O523" s="584">
        <v>0.3972948280109832</v>
      </c>
      <c r="P523" s="487"/>
      <c r="Q523" s="487"/>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353" t="s">
        <v>403</v>
      </c>
      <c r="D524" s="2354"/>
      <c r="E524" s="582">
        <v>0.26323657093485553</v>
      </c>
      <c r="F524" s="487"/>
      <c r="G524" s="487"/>
      <c r="H524" s="2354" t="s">
        <v>424</v>
      </c>
      <c r="I524" s="2354"/>
      <c r="J524" s="583">
        <v>1.8899669548822703E-3</v>
      </c>
      <c r="K524" s="487"/>
      <c r="L524" s="487"/>
      <c r="M524" s="2354" t="s">
        <v>406</v>
      </c>
      <c r="N524" s="2354"/>
      <c r="O524" s="584">
        <v>0.2106378814570426</v>
      </c>
      <c r="P524" s="487"/>
      <c r="Q524" s="487"/>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353" t="s">
        <v>402</v>
      </c>
      <c r="D525" s="2354"/>
      <c r="E525" s="582">
        <v>0.3302813581544673</v>
      </c>
      <c r="F525" s="487"/>
      <c r="G525" s="487"/>
      <c r="H525" s="2354" t="s">
        <v>413</v>
      </c>
      <c r="I525" s="2354"/>
      <c r="J525" s="583">
        <v>8.4030528547479277E-2</v>
      </c>
      <c r="K525" s="487"/>
      <c r="L525" s="487"/>
      <c r="M525" s="2354" t="s">
        <v>392</v>
      </c>
      <c r="N525" s="2354"/>
      <c r="O525" s="584">
        <v>0.41913331282806165</v>
      </c>
      <c r="P525" s="487"/>
      <c r="Q525" s="487"/>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353" t="s">
        <v>397</v>
      </c>
      <c r="D526" s="2354"/>
      <c r="E526" s="582">
        <v>0.32030550363131677</v>
      </c>
      <c r="F526" s="487"/>
      <c r="G526" s="487"/>
      <c r="H526" s="2354" t="s">
        <v>455</v>
      </c>
      <c r="I526" s="2354"/>
      <c r="J526" s="583">
        <v>9.9795095364803429E-4</v>
      </c>
      <c r="K526" s="487"/>
      <c r="L526" s="487"/>
      <c r="M526" s="2354" t="s">
        <v>393</v>
      </c>
      <c r="N526" s="2354"/>
      <c r="O526" s="584">
        <v>0.2929560879529805</v>
      </c>
      <c r="P526" s="487"/>
      <c r="Q526" s="487"/>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353" t="s">
        <v>425</v>
      </c>
      <c r="D527" s="2354"/>
      <c r="E527" s="582">
        <v>2.7878873360117771E-2</v>
      </c>
      <c r="F527" s="487"/>
      <c r="G527" s="487"/>
      <c r="H527" s="2354" t="s">
        <v>394</v>
      </c>
      <c r="I527" s="2354"/>
      <c r="J527" s="583">
        <v>0.29064976405701809</v>
      </c>
      <c r="K527" s="487"/>
      <c r="L527" s="487"/>
      <c r="M527" s="2354" t="s">
        <v>419</v>
      </c>
      <c r="N527" s="2354"/>
      <c r="O527" s="584">
        <v>6.3588630232820173E-2</v>
      </c>
      <c r="P527" s="487"/>
      <c r="Q527" s="487"/>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353" t="s">
        <v>411</v>
      </c>
      <c r="D528" s="2354"/>
      <c r="E528" s="582">
        <v>9.8375837265184868E-2</v>
      </c>
      <c r="F528" s="487"/>
      <c r="G528" s="487"/>
      <c r="H528" s="2354" t="s">
        <v>406</v>
      </c>
      <c r="I528" s="2354"/>
      <c r="J528" s="583">
        <v>0.2362884978339872</v>
      </c>
      <c r="K528" s="487"/>
      <c r="L528" s="487"/>
      <c r="M528" s="2354" t="s">
        <v>412</v>
      </c>
      <c r="N528" s="2354"/>
      <c r="O528" s="584">
        <v>0.13844385044778243</v>
      </c>
      <c r="P528" s="487"/>
      <c r="Q528" s="487"/>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353" t="s">
        <v>440</v>
      </c>
      <c r="D529" s="2354"/>
      <c r="E529" s="585">
        <v>8.7659042168150699E-4</v>
      </c>
      <c r="F529" s="487"/>
      <c r="G529" s="487"/>
      <c r="H529" s="2354" t="s">
        <v>392</v>
      </c>
      <c r="I529" s="2354"/>
      <c r="J529" s="583">
        <v>0.40240291903965769</v>
      </c>
      <c r="K529" s="487"/>
      <c r="L529" s="487"/>
      <c r="M529" s="2354" t="s">
        <v>407</v>
      </c>
      <c r="N529" s="2354"/>
      <c r="O529" s="584">
        <v>0.19302823247721121</v>
      </c>
      <c r="P529" s="487"/>
      <c r="Q529" s="487"/>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353"/>
      <c r="D530" s="2354"/>
      <c r="E530" s="487"/>
      <c r="F530" s="487"/>
      <c r="G530" s="487"/>
      <c r="H530" s="2354" t="s">
        <v>393</v>
      </c>
      <c r="I530" s="2354"/>
      <c r="J530" s="583">
        <v>0.43209048121531163</v>
      </c>
      <c r="K530" s="487"/>
      <c r="L530" s="487"/>
      <c r="M530" s="2354" t="s">
        <v>410</v>
      </c>
      <c r="N530" s="2354"/>
      <c r="O530" s="584">
        <v>0.1599403823691336</v>
      </c>
      <c r="P530" s="487"/>
      <c r="Q530" s="487"/>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353"/>
      <c r="D531" s="2354"/>
      <c r="E531" s="487"/>
      <c r="F531" s="487"/>
      <c r="G531" s="487"/>
      <c r="H531" s="2354" t="s">
        <v>419</v>
      </c>
      <c r="I531" s="2354"/>
      <c r="J531" s="583">
        <v>1.9345649364015817E-2</v>
      </c>
      <c r="K531" s="487"/>
      <c r="L531" s="487"/>
      <c r="M531" s="2354" t="s">
        <v>408</v>
      </c>
      <c r="N531" s="2354"/>
      <c r="O531" s="584">
        <v>0.15889440439103922</v>
      </c>
      <c r="P531" s="487"/>
      <c r="Q531" s="487"/>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353" t="s">
        <v>232</v>
      </c>
      <c r="D532" s="2354"/>
      <c r="E532" s="2354"/>
      <c r="F532" s="2354"/>
      <c r="G532" s="2354"/>
      <c r="H532" s="2354" t="s">
        <v>412</v>
      </c>
      <c r="I532" s="2354"/>
      <c r="J532" s="583">
        <v>2.2182141283783537E-2</v>
      </c>
      <c r="K532" s="487"/>
      <c r="L532" s="487"/>
      <c r="M532" s="2354" t="s">
        <v>463</v>
      </c>
      <c r="N532" s="2354"/>
      <c r="O532" s="584">
        <v>1.1280323651969837E-3</v>
      </c>
      <c r="P532" s="487"/>
      <c r="Q532" s="487"/>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353" t="s">
        <v>198</v>
      </c>
      <c r="D533" s="2354"/>
      <c r="E533" s="2705" t="s">
        <v>233</v>
      </c>
      <c r="F533" s="2706"/>
      <c r="G533" s="2707"/>
      <c r="H533" s="2354" t="s">
        <v>407</v>
      </c>
      <c r="I533" s="2354"/>
      <c r="J533" s="583">
        <v>0.23971440890012927</v>
      </c>
      <c r="K533" s="487"/>
      <c r="L533" s="487"/>
      <c r="M533" s="2354" t="s">
        <v>428</v>
      </c>
      <c r="N533" s="2354"/>
      <c r="O533" s="584">
        <v>1.0384379776135589E-2</v>
      </c>
      <c r="P533" s="487"/>
      <c r="Q533" s="487"/>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354"/>
      <c r="D534" s="2354"/>
      <c r="E534" s="567" t="s">
        <v>181</v>
      </c>
      <c r="F534" s="568" t="s">
        <v>234</v>
      </c>
      <c r="G534" s="569" t="s">
        <v>235</v>
      </c>
      <c r="H534" s="2354" t="s">
        <v>410</v>
      </c>
      <c r="I534" s="2354"/>
      <c r="J534" s="583">
        <v>0.13946430970408413</v>
      </c>
      <c r="K534" s="487"/>
      <c r="L534" s="487"/>
      <c r="M534" s="2354" t="s">
        <v>403</v>
      </c>
      <c r="N534" s="2354"/>
      <c r="O534" s="584">
        <v>0.21290064270587841</v>
      </c>
      <c r="P534" s="487"/>
      <c r="Q534" s="487"/>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353" t="s">
        <v>199</v>
      </c>
      <c r="D535" s="2354"/>
      <c r="E535" s="588">
        <v>6.8096959211155541</v>
      </c>
      <c r="F535" s="589">
        <v>11.163435936255006</v>
      </c>
      <c r="G535" s="590">
        <v>11.163435936255006</v>
      </c>
      <c r="H535" s="2354" t="s">
        <v>408</v>
      </c>
      <c r="I535" s="2354"/>
      <c r="J535" s="583">
        <v>0.19660589367336281</v>
      </c>
      <c r="K535" s="487"/>
      <c r="L535" s="487"/>
      <c r="M535" s="2354" t="s">
        <v>402</v>
      </c>
      <c r="N535" s="2354"/>
      <c r="O535" s="584">
        <v>0.2581110955695472</v>
      </c>
      <c r="P535" s="487"/>
      <c r="Q535" s="487"/>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353"/>
      <c r="D536" s="2354"/>
      <c r="E536" s="487"/>
      <c r="F536" s="487"/>
      <c r="G536" s="487"/>
      <c r="H536" s="2354" t="s">
        <v>463</v>
      </c>
      <c r="I536" s="2354"/>
      <c r="J536" s="583">
        <v>1.1082533057638982E-3</v>
      </c>
      <c r="K536" s="487"/>
      <c r="L536" s="487"/>
      <c r="M536" s="2354" t="s">
        <v>397</v>
      </c>
      <c r="N536" s="2354"/>
      <c r="O536" s="584">
        <v>0.26531730564380795</v>
      </c>
      <c r="P536" s="487"/>
      <c r="Q536" s="487"/>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353"/>
      <c r="D537" s="2354"/>
      <c r="E537" s="487"/>
      <c r="F537" s="487"/>
      <c r="G537" s="487"/>
      <c r="H537" s="2354" t="s">
        <v>428</v>
      </c>
      <c r="I537" s="2354"/>
      <c r="J537" s="583">
        <v>3.7620958613627012E-4</v>
      </c>
      <c r="K537" s="487"/>
      <c r="L537" s="487"/>
      <c r="M537" s="2354" t="s">
        <v>425</v>
      </c>
      <c r="N537" s="2354"/>
      <c r="O537" s="584">
        <v>3.0695137596312865E-3</v>
      </c>
      <c r="P537" s="487"/>
      <c r="Q537" s="487"/>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353" t="s">
        <v>236</v>
      </c>
      <c r="D538" s="2354"/>
      <c r="E538" s="2354"/>
      <c r="F538" s="487"/>
      <c r="G538" s="487"/>
      <c r="H538" s="2354" t="s">
        <v>403</v>
      </c>
      <c r="I538" s="2354"/>
      <c r="J538" s="583">
        <v>0.30249256816330872</v>
      </c>
      <c r="K538" s="487"/>
      <c r="L538" s="487"/>
      <c r="M538" s="2354" t="s">
        <v>411</v>
      </c>
      <c r="N538" s="2354"/>
      <c r="O538" s="584">
        <v>9.9023560617579595E-2</v>
      </c>
      <c r="P538" s="487"/>
      <c r="Q538" s="487"/>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353"/>
      <c r="D539" s="2354"/>
      <c r="E539" s="570" t="s">
        <v>198</v>
      </c>
      <c r="F539" s="487"/>
      <c r="G539" s="487"/>
      <c r="H539" s="2354" t="s">
        <v>402</v>
      </c>
      <c r="I539" s="2354"/>
      <c r="J539" s="583">
        <v>0.2702211428139526</v>
      </c>
      <c r="K539" s="487"/>
      <c r="L539" s="487"/>
      <c r="M539" s="2354" t="s">
        <v>440</v>
      </c>
      <c r="N539" s="2354"/>
      <c r="O539" s="584">
        <v>6.2336609615589299E-3</v>
      </c>
      <c r="P539" s="487"/>
      <c r="Q539" s="487"/>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354"/>
      <c r="D540" s="2354"/>
      <c r="E540" s="591" t="s">
        <v>199</v>
      </c>
      <c r="F540" s="487"/>
      <c r="G540" s="487"/>
      <c r="H540" s="2354" t="s">
        <v>397</v>
      </c>
      <c r="I540" s="2354"/>
      <c r="J540" s="583">
        <v>0.38873840163197931</v>
      </c>
      <c r="K540" s="487"/>
      <c r="L540" s="487"/>
      <c r="M540" s="2354" t="s">
        <v>434</v>
      </c>
      <c r="N540" s="2354"/>
      <c r="O540" s="584">
        <v>5.7704884040268665E-3</v>
      </c>
      <c r="P540" s="487"/>
      <c r="Q540" s="487"/>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353" t="s">
        <v>415</v>
      </c>
      <c r="D541" s="2354"/>
      <c r="E541" s="579">
        <v>-2.1001886917395435E-2</v>
      </c>
      <c r="F541" s="487"/>
      <c r="G541" s="487"/>
      <c r="H541" s="2354" t="s">
        <v>425</v>
      </c>
      <c r="I541" s="2354"/>
      <c r="J541" s="583">
        <v>4.8138875199816994E-3</v>
      </c>
      <c r="K541" s="487"/>
      <c r="L541" s="487"/>
      <c r="M541" s="2354" t="s">
        <v>437</v>
      </c>
      <c r="N541" s="2354"/>
      <c r="O541" s="584">
        <v>1.7546228366569481E-3</v>
      </c>
      <c r="P541" s="487"/>
      <c r="Q541" s="487"/>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353" t="s">
        <v>398</v>
      </c>
      <c r="D542" s="2354"/>
      <c r="E542" s="582">
        <v>-9.7785532785792578E-2</v>
      </c>
      <c r="F542" s="487"/>
      <c r="G542" s="487"/>
      <c r="H542" s="2354" t="s">
        <v>411</v>
      </c>
      <c r="I542" s="2354"/>
      <c r="J542" s="583">
        <v>9.6486999905283741E-2</v>
      </c>
      <c r="K542" s="487"/>
      <c r="L542" s="487"/>
      <c r="M542" s="2354" t="s">
        <v>454</v>
      </c>
      <c r="N542" s="2354"/>
      <c r="O542" s="584">
        <v>6.8197645443338485E-4</v>
      </c>
      <c r="P542" s="487"/>
      <c r="Q542" s="487"/>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353" t="s">
        <v>441</v>
      </c>
      <c r="D543" s="2354"/>
      <c r="E543" s="582">
        <v>-7.7055064050997107E-3</v>
      </c>
      <c r="F543" s="487"/>
      <c r="G543" s="487"/>
      <c r="H543" s="2354" t="s">
        <v>440</v>
      </c>
      <c r="I543" s="2354"/>
      <c r="J543" s="583">
        <v>5.810151159885168E-4</v>
      </c>
      <c r="K543" s="487"/>
      <c r="L543" s="487"/>
      <c r="M543" s="2354" t="s">
        <v>427</v>
      </c>
      <c r="N543" s="2354"/>
      <c r="O543" s="584">
        <v>1.2824881662737117E-2</v>
      </c>
      <c r="P543" s="487"/>
      <c r="Q543" s="487"/>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353" t="s">
        <v>466</v>
      </c>
      <c r="D544" s="2354"/>
      <c r="E544" s="582">
        <v>1.0252494501209368E-3</v>
      </c>
      <c r="F544" s="487"/>
      <c r="G544" s="487"/>
      <c r="H544" s="2354" t="s">
        <v>434</v>
      </c>
      <c r="I544" s="2354"/>
      <c r="J544" s="583">
        <v>1.1287032442043408E-2</v>
      </c>
      <c r="K544" s="487"/>
      <c r="L544" s="487"/>
      <c r="M544" s="2354" t="s">
        <v>459</v>
      </c>
      <c r="N544" s="2354"/>
      <c r="O544" s="584">
        <v>2.2377644132926529E-3</v>
      </c>
      <c r="P544" s="487"/>
      <c r="Q544" s="487"/>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353" t="s">
        <v>450</v>
      </c>
      <c r="D545" s="2354"/>
      <c r="E545" s="582">
        <v>3.0475727506901885E-3</v>
      </c>
      <c r="F545" s="487"/>
      <c r="G545" s="487"/>
      <c r="H545" s="2354" t="s">
        <v>437</v>
      </c>
      <c r="I545" s="2354"/>
      <c r="J545" s="583">
        <v>9.9349495126080864E-3</v>
      </c>
      <c r="K545" s="487"/>
      <c r="L545" s="487"/>
      <c r="M545" s="2354" t="s">
        <v>436</v>
      </c>
      <c r="N545" s="2354"/>
      <c r="O545" s="584">
        <v>8.157274895793671E-3</v>
      </c>
      <c r="P545" s="487"/>
      <c r="Q545" s="487"/>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353" t="s">
        <v>404</v>
      </c>
      <c r="D546" s="2354"/>
      <c r="E546" s="582">
        <v>6.3005292308659408E-2</v>
      </c>
      <c r="F546" s="487"/>
      <c r="G546" s="487"/>
      <c r="H546" s="2354" t="s">
        <v>454</v>
      </c>
      <c r="I546" s="2354"/>
      <c r="J546" s="583">
        <v>2.3819402449937526E-3</v>
      </c>
      <c r="K546" s="487"/>
      <c r="L546" s="487"/>
      <c r="M546" s="2354" t="s">
        <v>432</v>
      </c>
      <c r="N546" s="2354"/>
      <c r="O546" s="584">
        <v>6.3138162215445725E-3</v>
      </c>
      <c r="P546" s="487"/>
      <c r="Q546" s="487"/>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353" t="s">
        <v>400</v>
      </c>
      <c r="D547" s="2354"/>
      <c r="E547" s="582">
        <v>6.8780241837414172E-2</v>
      </c>
      <c r="F547" s="487"/>
      <c r="G547" s="487"/>
      <c r="H547" s="2354" t="s">
        <v>427</v>
      </c>
      <c r="I547" s="2354"/>
      <c r="J547" s="583">
        <v>1.6580956631130052E-2</v>
      </c>
      <c r="K547" s="487"/>
      <c r="L547" s="487"/>
      <c r="M547" s="2354" t="s">
        <v>456</v>
      </c>
      <c r="N547" s="2354"/>
      <c r="O547" s="584">
        <v>4.5513301058602227E-4</v>
      </c>
      <c r="P547" s="487"/>
      <c r="Q547" s="487"/>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353" t="s">
        <v>458</v>
      </c>
      <c r="D548" s="2354"/>
      <c r="E548" s="582">
        <v>2.4039684709152047E-3</v>
      </c>
      <c r="F548" s="487"/>
      <c r="G548" s="487"/>
      <c r="H548" s="2354" t="s">
        <v>459</v>
      </c>
      <c r="I548" s="2354"/>
      <c r="J548" s="583">
        <v>7.3101694584646084E-6</v>
      </c>
      <c r="K548" s="487"/>
      <c r="L548" s="487"/>
      <c r="M548" s="2354" t="s">
        <v>451</v>
      </c>
      <c r="N548" s="2354"/>
      <c r="O548" s="584">
        <v>5.8471840797050928E-4</v>
      </c>
      <c r="P548" s="487"/>
      <c r="Q548" s="487"/>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353" t="s">
        <v>444</v>
      </c>
      <c r="D549" s="2354"/>
      <c r="E549" s="582">
        <v>-4.6858811872117993E-3</v>
      </c>
      <c r="F549" s="487"/>
      <c r="G549" s="487"/>
      <c r="H549" s="2354" t="s">
        <v>436</v>
      </c>
      <c r="I549" s="2354"/>
      <c r="J549" s="583">
        <v>3.3133760345329977E-4</v>
      </c>
      <c r="K549" s="487"/>
      <c r="L549" s="487"/>
      <c r="M549" s="2354" t="s">
        <v>420</v>
      </c>
      <c r="N549" s="2354"/>
      <c r="O549" s="584">
        <v>1.0084784733864554E-2</v>
      </c>
      <c r="P549" s="487"/>
      <c r="Q549" s="487"/>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353" t="s">
        <v>417</v>
      </c>
      <c r="D550" s="2354"/>
      <c r="E550" s="582">
        <v>-4.4372032155094436E-2</v>
      </c>
      <c r="F550" s="487"/>
      <c r="G550" s="487"/>
      <c r="H550" s="2354" t="s">
        <v>432</v>
      </c>
      <c r="I550" s="2354"/>
      <c r="J550" s="583">
        <v>1.4412093941171293E-2</v>
      </c>
      <c r="K550" s="487"/>
      <c r="L550" s="487"/>
      <c r="M550" s="2354" t="s">
        <v>452</v>
      </c>
      <c r="N550" s="2354"/>
      <c r="O550" s="584">
        <v>3.0216705850820459E-3</v>
      </c>
      <c r="P550" s="487"/>
      <c r="Q550" s="487"/>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353" t="s">
        <v>422</v>
      </c>
      <c r="D551" s="2354"/>
      <c r="E551" s="582">
        <v>-2.5114913956065101E-2</v>
      </c>
      <c r="F551" s="487"/>
      <c r="G551" s="487"/>
      <c r="H551" s="2354" t="s">
        <v>456</v>
      </c>
      <c r="I551" s="2354"/>
      <c r="J551" s="583">
        <v>2.133317172983467E-3</v>
      </c>
      <c r="K551" s="487"/>
      <c r="L551" s="487"/>
      <c r="M551" s="2354" t="s">
        <v>449</v>
      </c>
      <c r="N551" s="2354"/>
      <c r="O551" s="584">
        <v>2.4523565360783507E-3</v>
      </c>
      <c r="P551" s="487"/>
      <c r="Q551" s="487"/>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353" t="s">
        <v>418</v>
      </c>
      <c r="D552" s="2354"/>
      <c r="E552" s="582">
        <v>-3.8662148074208987E-2</v>
      </c>
      <c r="F552" s="487"/>
      <c r="G552" s="487"/>
      <c r="H552" s="2354" t="s">
        <v>451</v>
      </c>
      <c r="I552" s="2354"/>
      <c r="J552" s="583">
        <v>2.6900142507035748E-3</v>
      </c>
      <c r="K552" s="487"/>
      <c r="L552" s="487"/>
      <c r="M552" s="2354" t="s">
        <v>443</v>
      </c>
      <c r="N552" s="2354"/>
      <c r="O552" s="584">
        <v>3.7995773893056187E-3</v>
      </c>
      <c r="P552" s="487"/>
      <c r="Q552" s="487"/>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353" t="s">
        <v>462</v>
      </c>
      <c r="D553" s="2354"/>
      <c r="E553" s="582">
        <v>-1.8784088514030733E-3</v>
      </c>
      <c r="F553" s="487"/>
      <c r="G553" s="487"/>
      <c r="H553" s="2354" t="s">
        <v>420</v>
      </c>
      <c r="I553" s="2354"/>
      <c r="J553" s="583">
        <v>2.4618693308936655E-2</v>
      </c>
      <c r="K553" s="487"/>
      <c r="L553" s="487"/>
      <c r="M553" s="2354" t="s">
        <v>470</v>
      </c>
      <c r="N553" s="2354"/>
      <c r="O553" s="584">
        <v>1.5536342461365313E-4</v>
      </c>
      <c r="P553" s="487"/>
      <c r="Q553" s="487"/>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353" t="s">
        <v>439</v>
      </c>
      <c r="D554" s="2354"/>
      <c r="E554" s="582">
        <v>-8.640914659979659E-3</v>
      </c>
      <c r="F554" s="487"/>
      <c r="G554" s="487"/>
      <c r="H554" s="2354" t="s">
        <v>452</v>
      </c>
      <c r="I554" s="2354"/>
      <c r="J554" s="583">
        <v>1.1987689580238797E-4</v>
      </c>
      <c r="K554" s="487"/>
      <c r="L554" s="487"/>
      <c r="M554" s="2354" t="s">
        <v>447</v>
      </c>
      <c r="N554" s="2354"/>
      <c r="O554" s="584">
        <v>3.3639859025277972E-4</v>
      </c>
      <c r="P554" s="487"/>
      <c r="Q554" s="487"/>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353" t="s">
        <v>416</v>
      </c>
      <c r="D555" s="2354"/>
      <c r="E555" s="582">
        <v>-1.6126289352725864E-2</v>
      </c>
      <c r="F555" s="487"/>
      <c r="G555" s="487"/>
      <c r="H555" s="2354" t="s">
        <v>449</v>
      </c>
      <c r="I555" s="2354"/>
      <c r="J555" s="583">
        <v>3.2155363875202756E-3</v>
      </c>
      <c r="K555" s="487"/>
      <c r="L555" s="487"/>
      <c r="M555" s="2354" t="s">
        <v>430</v>
      </c>
      <c r="N555" s="2354"/>
      <c r="O555" s="584">
        <v>9.3852332045285345E-3</v>
      </c>
      <c r="P555" s="487"/>
      <c r="Q555" s="487"/>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353" t="s">
        <v>414</v>
      </c>
      <c r="D556" s="2354"/>
      <c r="E556" s="582">
        <v>5.7302566022877241E-2</v>
      </c>
      <c r="F556" s="487"/>
      <c r="G556" s="487"/>
      <c r="H556" s="2354" t="s">
        <v>443</v>
      </c>
      <c r="I556" s="2354"/>
      <c r="J556" s="583">
        <v>5.1604522884272997E-3</v>
      </c>
      <c r="K556" s="487"/>
      <c r="L556" s="487"/>
      <c r="M556" s="2354" t="s">
        <v>433</v>
      </c>
      <c r="N556" s="2354"/>
      <c r="O556" s="584">
        <v>8.5316715312315355E-3</v>
      </c>
      <c r="P556" s="487"/>
      <c r="Q556" s="487"/>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353" t="s">
        <v>426</v>
      </c>
      <c r="D557" s="2354"/>
      <c r="E557" s="582">
        <v>-2.2592942577968823E-2</v>
      </c>
      <c r="F557" s="487"/>
      <c r="G557" s="487"/>
      <c r="H557" s="2354" t="s">
        <v>470</v>
      </c>
      <c r="I557" s="2354"/>
      <c r="J557" s="583">
        <v>3.0794889435446461E-5</v>
      </c>
      <c r="K557" s="487"/>
      <c r="L557" s="487"/>
      <c r="M557" s="2354" t="s">
        <v>469</v>
      </c>
      <c r="N557" s="2354"/>
      <c r="O557" s="586">
        <v>6.2743980761719733E-4</v>
      </c>
      <c r="P557" s="487"/>
      <c r="Q557" s="487"/>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353" t="s">
        <v>409</v>
      </c>
      <c r="D558" s="2354"/>
      <c r="E558" s="582">
        <v>6.117755440651497E-2</v>
      </c>
      <c r="F558" s="487"/>
      <c r="G558" s="487"/>
      <c r="H558" s="2354" t="s">
        <v>447</v>
      </c>
      <c r="I558" s="2354"/>
      <c r="J558" s="583">
        <v>4.3131831538488034E-3</v>
      </c>
      <c r="K558" s="487"/>
      <c r="L558" s="487"/>
      <c r="M558" s="2354"/>
      <c r="N558" s="2354"/>
      <c r="O558" s="487"/>
      <c r="P558" s="487"/>
      <c r="Q558" s="487"/>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353" t="s">
        <v>429</v>
      </c>
      <c r="D559" s="2354"/>
      <c r="E559" s="582">
        <v>-1.4733581739800902E-2</v>
      </c>
      <c r="F559" s="487"/>
      <c r="G559" s="487"/>
      <c r="H559" s="2354" t="s">
        <v>430</v>
      </c>
      <c r="I559" s="2354"/>
      <c r="J559" s="583">
        <v>6.3940703895287356E-3</v>
      </c>
      <c r="K559" s="487"/>
      <c r="L559" s="487"/>
      <c r="M559" s="2354"/>
      <c r="N559" s="2354"/>
      <c r="O559" s="487"/>
      <c r="P559" s="487"/>
      <c r="Q559" s="487"/>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353" t="s">
        <v>442</v>
      </c>
      <c r="D560" s="2354"/>
      <c r="E560" s="582">
        <v>-5.7578716237390738E-3</v>
      </c>
      <c r="F560" s="487"/>
      <c r="G560" s="487"/>
      <c r="H560" s="2354" t="s">
        <v>433</v>
      </c>
      <c r="I560" s="2354"/>
      <c r="J560" s="583">
        <v>7.8926292167088019E-3</v>
      </c>
      <c r="K560" s="487"/>
      <c r="L560" s="487"/>
      <c r="M560" s="2354" t="s">
        <v>232</v>
      </c>
      <c r="N560" s="2354"/>
      <c r="O560" s="2354"/>
      <c r="P560" s="2354"/>
      <c r="Q560" s="2354"/>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353" t="s">
        <v>465</v>
      </c>
      <c r="D561" s="2354"/>
      <c r="E561" s="582">
        <v>-1.4135618802617125E-3</v>
      </c>
      <c r="F561" s="487"/>
      <c r="G561" s="487"/>
      <c r="H561" s="2354" t="s">
        <v>469</v>
      </c>
      <c r="I561" s="2354"/>
      <c r="J561" s="587">
        <v>2.230780919305676E-4</v>
      </c>
      <c r="K561" s="487"/>
      <c r="L561" s="487"/>
      <c r="M561" s="2354" t="s">
        <v>198</v>
      </c>
      <c r="N561" s="2354"/>
      <c r="O561" s="2702" t="s">
        <v>233</v>
      </c>
      <c r="P561" s="2703"/>
      <c r="Q561" s="2704"/>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353" t="s">
        <v>421</v>
      </c>
      <c r="D562" s="2354"/>
      <c r="E562" s="582">
        <v>-3.6037166926078765E-2</v>
      </c>
      <c r="F562" s="487"/>
      <c r="G562" s="487"/>
      <c r="H562" s="2354"/>
      <c r="I562" s="2354"/>
      <c r="J562" s="487"/>
      <c r="K562" s="487"/>
      <c r="L562" s="487"/>
      <c r="M562" s="2354"/>
      <c r="N562" s="2354"/>
      <c r="O562" s="571" t="s">
        <v>181</v>
      </c>
      <c r="P562" s="572" t="s">
        <v>234</v>
      </c>
      <c r="Q562" s="573" t="s">
        <v>235</v>
      </c>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353" t="s">
        <v>438</v>
      </c>
      <c r="D563" s="2354"/>
      <c r="E563" s="582">
        <v>-1.0010860474613676E-2</v>
      </c>
      <c r="F563" s="487"/>
      <c r="G563" s="487"/>
      <c r="H563" s="2354"/>
      <c r="I563" s="2354"/>
      <c r="J563" s="487"/>
      <c r="K563" s="487"/>
      <c r="L563" s="487"/>
      <c r="M563" s="2354" t="s">
        <v>199</v>
      </c>
      <c r="N563" s="2354"/>
      <c r="O563" s="592">
        <v>5.5978762099877164</v>
      </c>
      <c r="P563" s="593">
        <v>7.4638349466502882</v>
      </c>
      <c r="Q563" s="594">
        <v>7.4638349466502882</v>
      </c>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353" t="s">
        <v>468</v>
      </c>
      <c r="D564" s="2354"/>
      <c r="E564" s="582">
        <v>2.8228273645455084E-4</v>
      </c>
      <c r="F564" s="487"/>
      <c r="G564" s="487"/>
      <c r="H564" s="2354" t="s">
        <v>232</v>
      </c>
      <c r="I564" s="2354"/>
      <c r="J564" s="2354"/>
      <c r="K564" s="2354"/>
      <c r="L564" s="2354"/>
      <c r="M564" s="2354"/>
      <c r="N564" s="2354"/>
      <c r="O564" s="487"/>
      <c r="P564" s="487"/>
      <c r="Q564" s="487"/>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353" t="s">
        <v>423</v>
      </c>
      <c r="D565" s="2354"/>
      <c r="E565" s="582">
        <v>-1.0405064246372837E-2</v>
      </c>
      <c r="F565" s="487"/>
      <c r="G565" s="487"/>
      <c r="H565" s="2354" t="s">
        <v>198</v>
      </c>
      <c r="I565" s="2354"/>
      <c r="J565" s="2699" t="s">
        <v>233</v>
      </c>
      <c r="K565" s="2700"/>
      <c r="L565" s="2701"/>
      <c r="M565" s="2354"/>
      <c r="N565" s="2354"/>
      <c r="O565" s="487"/>
      <c r="P565" s="487"/>
      <c r="Q565" s="487"/>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353" t="s">
        <v>399</v>
      </c>
      <c r="D566" s="2354"/>
      <c r="E566" s="582">
        <v>-5.8648846503446365E-2</v>
      </c>
      <c r="F566" s="487"/>
      <c r="G566" s="487"/>
      <c r="H566" s="2354"/>
      <c r="I566" s="2354"/>
      <c r="J566" s="574" t="s">
        <v>181</v>
      </c>
      <c r="K566" s="575" t="s">
        <v>234</v>
      </c>
      <c r="L566" s="576" t="s">
        <v>235</v>
      </c>
      <c r="M566" s="2354" t="s">
        <v>236</v>
      </c>
      <c r="N566" s="2354"/>
      <c r="O566" s="2354"/>
      <c r="P566" s="487"/>
      <c r="Q566" s="487"/>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353" t="s">
        <v>461</v>
      </c>
      <c r="D567" s="2354"/>
      <c r="E567" s="582">
        <v>2.149178889985576E-3</v>
      </c>
      <c r="F567" s="487"/>
      <c r="G567" s="487"/>
      <c r="H567" s="2354" t="s">
        <v>199</v>
      </c>
      <c r="I567" s="2354"/>
      <c r="J567" s="595">
        <v>5.3381578485668495</v>
      </c>
      <c r="K567" s="596">
        <v>6.9326725306062986</v>
      </c>
      <c r="L567" s="597">
        <v>6.9326725306062986</v>
      </c>
      <c r="M567" s="2354"/>
      <c r="N567" s="2354"/>
      <c r="O567" s="577" t="s">
        <v>198</v>
      </c>
      <c r="P567" s="487"/>
      <c r="Q567" s="487"/>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353" t="s">
        <v>395</v>
      </c>
      <c r="D568" s="2354"/>
      <c r="E568" s="582">
        <v>9.9908644437170901E-2</v>
      </c>
      <c r="F568" s="487"/>
      <c r="G568" s="487"/>
      <c r="H568" s="2354"/>
      <c r="I568" s="2354"/>
      <c r="J568" s="487"/>
      <c r="K568" s="487"/>
      <c r="L568" s="487"/>
      <c r="M568" s="2354"/>
      <c r="N568" s="2354"/>
      <c r="O568" s="598" t="s">
        <v>199</v>
      </c>
      <c r="P568" s="487"/>
      <c r="Q568" s="487"/>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353" t="s">
        <v>467</v>
      </c>
      <c r="D569" s="2354"/>
      <c r="E569" s="582">
        <v>-3.8141309611620429E-4</v>
      </c>
      <c r="F569" s="487"/>
      <c r="G569" s="487"/>
      <c r="H569" s="2354"/>
      <c r="I569" s="2354"/>
      <c r="J569" s="487"/>
      <c r="K569" s="487"/>
      <c r="L569" s="487"/>
      <c r="M569" s="2354" t="s">
        <v>415</v>
      </c>
      <c r="N569" s="2354"/>
      <c r="O569" s="581">
        <v>-2.9727754121271519E-2</v>
      </c>
      <c r="P569" s="487"/>
      <c r="Q569" s="487"/>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353" t="s">
        <v>460</v>
      </c>
      <c r="D570" s="2354"/>
      <c r="E570" s="582">
        <v>-2.3468598547524023E-3</v>
      </c>
      <c r="F570" s="487"/>
      <c r="G570" s="487"/>
      <c r="H570" s="2354" t="s">
        <v>236</v>
      </c>
      <c r="I570" s="2354"/>
      <c r="J570" s="2354"/>
      <c r="K570" s="487"/>
      <c r="L570" s="487"/>
      <c r="M570" s="2354" t="s">
        <v>398</v>
      </c>
      <c r="N570" s="2354"/>
      <c r="O570" s="584">
        <v>-0.11203742750716736</v>
      </c>
      <c r="P570" s="487"/>
      <c r="Q570" s="487"/>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353" t="s">
        <v>435</v>
      </c>
      <c r="D571" s="2354"/>
      <c r="E571" s="582">
        <v>1.1539058335245538E-2</v>
      </c>
      <c r="F571" s="487"/>
      <c r="G571" s="487"/>
      <c r="H571" s="2354"/>
      <c r="I571" s="2354"/>
      <c r="J571" s="578" t="s">
        <v>198</v>
      </c>
      <c r="K571" s="487"/>
      <c r="L571" s="487"/>
      <c r="M571" s="2354" t="s">
        <v>441</v>
      </c>
      <c r="N571" s="2354"/>
      <c r="O571" s="584">
        <v>-6.0816914880933038E-3</v>
      </c>
      <c r="P571" s="487"/>
      <c r="Q571" s="487"/>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353" t="s">
        <v>405</v>
      </c>
      <c r="D572" s="2354"/>
      <c r="E572" s="582">
        <v>6.0778576395611177E-2</v>
      </c>
      <c r="F572" s="487"/>
      <c r="G572" s="487"/>
      <c r="H572" s="2354"/>
      <c r="I572" s="2354"/>
      <c r="J572" s="599" t="s">
        <v>199</v>
      </c>
      <c r="K572" s="487"/>
      <c r="L572" s="487"/>
      <c r="M572" s="2354" t="s">
        <v>466</v>
      </c>
      <c r="N572" s="2354"/>
      <c r="O572" s="584">
        <v>3.5648278061955565E-3</v>
      </c>
      <c r="P572" s="487"/>
      <c r="Q572" s="487"/>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353" t="s">
        <v>453</v>
      </c>
      <c r="D573" s="2354"/>
      <c r="E573" s="582">
        <v>2.9289867577961329E-3</v>
      </c>
      <c r="F573" s="487"/>
      <c r="G573" s="487"/>
      <c r="H573" s="2354" t="s">
        <v>415</v>
      </c>
      <c r="I573" s="2354"/>
      <c r="J573" s="580">
        <v>-5.2287591254877933E-2</v>
      </c>
      <c r="K573" s="487"/>
      <c r="L573" s="487"/>
      <c r="M573" s="2354" t="s">
        <v>450</v>
      </c>
      <c r="N573" s="2354"/>
      <c r="O573" s="584">
        <v>1.0161692733326897E-3</v>
      </c>
      <c r="P573" s="487"/>
      <c r="Q573" s="487"/>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353" t="s">
        <v>446</v>
      </c>
      <c r="D574" s="2354"/>
      <c r="E574" s="582">
        <v>4.4113326218193725E-3</v>
      </c>
      <c r="F574" s="487"/>
      <c r="G574" s="487"/>
      <c r="H574" s="2354" t="s">
        <v>398</v>
      </c>
      <c r="I574" s="2354"/>
      <c r="J574" s="583">
        <v>-7.8969030845173552E-2</v>
      </c>
      <c r="K574" s="487"/>
      <c r="L574" s="487"/>
      <c r="M574" s="2354" t="s">
        <v>404</v>
      </c>
      <c r="N574" s="2354"/>
      <c r="O574" s="584">
        <v>9.5771172087141282E-2</v>
      </c>
      <c r="P574" s="487"/>
      <c r="Q574" s="487"/>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353" t="s">
        <v>431</v>
      </c>
      <c r="D575" s="2354"/>
      <c r="E575" s="582">
        <v>1.5159441786060671E-2</v>
      </c>
      <c r="F575" s="487"/>
      <c r="G575" s="487"/>
      <c r="H575" s="2354" t="s">
        <v>441</v>
      </c>
      <c r="I575" s="2354"/>
      <c r="J575" s="583">
        <v>-8.4906432306310828E-3</v>
      </c>
      <c r="K575" s="487"/>
      <c r="L575" s="487"/>
      <c r="M575" s="2354" t="s">
        <v>400</v>
      </c>
      <c r="N575" s="2354"/>
      <c r="O575" s="584">
        <v>6.2837202302806053E-2</v>
      </c>
      <c r="P575" s="487"/>
      <c r="Q575" s="487"/>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353" t="s">
        <v>445</v>
      </c>
      <c r="D576" s="2354"/>
      <c r="E576" s="582">
        <v>4.5978047012339065E-3</v>
      </c>
      <c r="F576" s="487"/>
      <c r="G576" s="487"/>
      <c r="H576" s="2354" t="s">
        <v>466</v>
      </c>
      <c r="I576" s="2354"/>
      <c r="J576" s="583">
        <v>-2.7784879621031979E-3</v>
      </c>
      <c r="K576" s="487"/>
      <c r="L576" s="487"/>
      <c r="M576" s="2354" t="s">
        <v>458</v>
      </c>
      <c r="N576" s="2354"/>
      <c r="O576" s="584">
        <v>-1.5596160827813585E-4</v>
      </c>
      <c r="P576" s="487"/>
      <c r="Q576" s="487"/>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353" t="s">
        <v>401</v>
      </c>
      <c r="D577" s="2354"/>
      <c r="E577" s="582">
        <v>8.3889934188427148E-2</v>
      </c>
      <c r="F577" s="487"/>
      <c r="G577" s="487"/>
      <c r="H577" s="2354" t="s">
        <v>450</v>
      </c>
      <c r="I577" s="2354"/>
      <c r="J577" s="583">
        <v>2.6549362092845694E-3</v>
      </c>
      <c r="K577" s="487"/>
      <c r="L577" s="487"/>
      <c r="M577" s="2354" t="s">
        <v>444</v>
      </c>
      <c r="N577" s="2354"/>
      <c r="O577" s="584">
        <v>-5.8475379161403015E-3</v>
      </c>
      <c r="P577" s="487"/>
      <c r="Q577" s="487"/>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353" t="s">
        <v>396</v>
      </c>
      <c r="D578" s="2354"/>
      <c r="E578" s="582">
        <v>-0.10839556429549044</v>
      </c>
      <c r="F578" s="487"/>
      <c r="G578" s="487"/>
      <c r="H578" s="2354" t="s">
        <v>404</v>
      </c>
      <c r="I578" s="2354"/>
      <c r="J578" s="583">
        <v>-2.8028246357820977E-2</v>
      </c>
      <c r="K578" s="487"/>
      <c r="L578" s="487"/>
      <c r="M578" s="2354" t="s">
        <v>417</v>
      </c>
      <c r="N578" s="2354"/>
      <c r="O578" s="584">
        <v>-4.7570066245872109E-2</v>
      </c>
      <c r="P578" s="487"/>
      <c r="Q578" s="487"/>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353" t="s">
        <v>457</v>
      </c>
      <c r="D579" s="2354"/>
      <c r="E579" s="582">
        <v>-2.566563330285686E-3</v>
      </c>
      <c r="F579" s="487"/>
      <c r="G579" s="487"/>
      <c r="H579" s="2354" t="s">
        <v>400</v>
      </c>
      <c r="I579" s="2354"/>
      <c r="J579" s="583">
        <v>0.10434281089980155</v>
      </c>
      <c r="K579" s="487"/>
      <c r="L579" s="487"/>
      <c r="M579" s="2354" t="s">
        <v>422</v>
      </c>
      <c r="N579" s="2354"/>
      <c r="O579" s="584">
        <v>-2.3036650364442766E-2</v>
      </c>
      <c r="P579" s="487"/>
      <c r="Q579" s="487"/>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353" t="s">
        <v>448</v>
      </c>
      <c r="D580" s="2354"/>
      <c r="E580" s="582">
        <v>4.1305751308341031E-3</v>
      </c>
      <c r="F580" s="487"/>
      <c r="G580" s="487"/>
      <c r="H580" s="2354" t="s">
        <v>458</v>
      </c>
      <c r="I580" s="2354"/>
      <c r="J580" s="583">
        <v>4.1789251771101954E-3</v>
      </c>
      <c r="K580" s="487"/>
      <c r="L580" s="487"/>
      <c r="M580" s="2354" t="s">
        <v>418</v>
      </c>
      <c r="N580" s="2354"/>
      <c r="O580" s="584">
        <v>-3.9355217607273105E-2</v>
      </c>
      <c r="P580" s="487"/>
      <c r="Q580" s="487"/>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353" t="s">
        <v>464</v>
      </c>
      <c r="D581" s="2354"/>
      <c r="E581" s="582">
        <v>1.8491868157573537E-3</v>
      </c>
      <c r="F581" s="487"/>
      <c r="G581" s="487"/>
      <c r="H581" s="2354" t="s">
        <v>444</v>
      </c>
      <c r="I581" s="2354"/>
      <c r="J581" s="583">
        <v>-4.1778309273236393E-3</v>
      </c>
      <c r="K581" s="487"/>
      <c r="L581" s="487"/>
      <c r="M581" s="2354" t="s">
        <v>462</v>
      </c>
      <c r="N581" s="2354"/>
      <c r="O581" s="584">
        <v>-2.5875766494214227E-3</v>
      </c>
      <c r="P581" s="487"/>
      <c r="Q581" s="487"/>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353" t="s">
        <v>424</v>
      </c>
      <c r="D582" s="2354"/>
      <c r="E582" s="582">
        <v>-2.4610420229478101E-2</v>
      </c>
      <c r="F582" s="487"/>
      <c r="G582" s="487"/>
      <c r="H582" s="2354" t="s">
        <v>417</v>
      </c>
      <c r="I582" s="2354"/>
      <c r="J582" s="583">
        <v>-3.4773897432430013E-2</v>
      </c>
      <c r="K582" s="487"/>
      <c r="L582" s="487"/>
      <c r="M582" s="2354" t="s">
        <v>439</v>
      </c>
      <c r="N582" s="2354"/>
      <c r="O582" s="584">
        <v>-8.8750129912154273E-3</v>
      </c>
      <c r="P582" s="487"/>
      <c r="Q582" s="487"/>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353" t="s">
        <v>413</v>
      </c>
      <c r="D583" s="2354"/>
      <c r="E583" s="582">
        <v>-2.197639217230269E-2</v>
      </c>
      <c r="F583" s="487"/>
      <c r="G583" s="487"/>
      <c r="H583" s="2354" t="s">
        <v>422</v>
      </c>
      <c r="I583" s="2354"/>
      <c r="J583" s="583">
        <v>-2.4497384142000044E-2</v>
      </c>
      <c r="K583" s="487"/>
      <c r="L583" s="487"/>
      <c r="M583" s="2354" t="s">
        <v>416</v>
      </c>
      <c r="N583" s="2354"/>
      <c r="O583" s="584">
        <v>-1.59794827445543E-2</v>
      </c>
      <c r="P583" s="487"/>
      <c r="Q583" s="487"/>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353" t="s">
        <v>455</v>
      </c>
      <c r="D584" s="2354"/>
      <c r="E584" s="582">
        <v>-2.7957364542065028E-3</v>
      </c>
      <c r="F584" s="487"/>
      <c r="G584" s="487"/>
      <c r="H584" s="2354" t="s">
        <v>418</v>
      </c>
      <c r="I584" s="2354"/>
      <c r="J584" s="583">
        <v>-3.6032715528137568E-2</v>
      </c>
      <c r="K584" s="487"/>
      <c r="L584" s="487"/>
      <c r="M584" s="2354" t="s">
        <v>414</v>
      </c>
      <c r="N584" s="2354"/>
      <c r="O584" s="584">
        <v>6.3848908339895344E-2</v>
      </c>
      <c r="P584" s="487"/>
      <c r="Q584" s="487"/>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353" t="s">
        <v>394</v>
      </c>
      <c r="D585" s="2354"/>
      <c r="E585" s="582">
        <v>0.10851792523111509</v>
      </c>
      <c r="F585" s="487"/>
      <c r="G585" s="487"/>
      <c r="H585" s="2354" t="s">
        <v>462</v>
      </c>
      <c r="I585" s="2354"/>
      <c r="J585" s="583">
        <v>-5.7980324017556529E-3</v>
      </c>
      <c r="K585" s="487"/>
      <c r="L585" s="487"/>
      <c r="M585" s="2354" t="s">
        <v>426</v>
      </c>
      <c r="N585" s="2354"/>
      <c r="O585" s="584">
        <v>-8.6967809174190048E-3</v>
      </c>
      <c r="P585" s="487"/>
      <c r="Q585" s="487"/>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353" t="s">
        <v>406</v>
      </c>
      <c r="D586" s="2354"/>
      <c r="E586" s="582">
        <v>7.7100211025676588E-2</v>
      </c>
      <c r="F586" s="487"/>
      <c r="G586" s="487"/>
      <c r="H586" s="2354" t="s">
        <v>439</v>
      </c>
      <c r="I586" s="2354"/>
      <c r="J586" s="583">
        <v>-1.411442225948502E-2</v>
      </c>
      <c r="K586" s="487"/>
      <c r="L586" s="487"/>
      <c r="M586" s="2354" t="s">
        <v>409</v>
      </c>
      <c r="N586" s="2354"/>
      <c r="O586" s="584">
        <v>7.8914305838454643E-2</v>
      </c>
      <c r="P586" s="487"/>
      <c r="Q586" s="487"/>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353" t="s">
        <v>392</v>
      </c>
      <c r="D587" s="2354"/>
      <c r="E587" s="582">
        <v>0.10910930739920953</v>
      </c>
      <c r="F587" s="487"/>
      <c r="G587" s="487"/>
      <c r="H587" s="2354" t="s">
        <v>416</v>
      </c>
      <c r="I587" s="2354"/>
      <c r="J587" s="583">
        <v>-4.1212302710448193E-2</v>
      </c>
      <c r="K587" s="487"/>
      <c r="L587" s="487"/>
      <c r="M587" s="2354" t="s">
        <v>429</v>
      </c>
      <c r="N587" s="2354"/>
      <c r="O587" s="584">
        <v>-1.2547413054406308E-2</v>
      </c>
      <c r="P587" s="487"/>
      <c r="Q587" s="487"/>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353" t="s">
        <v>393</v>
      </c>
      <c r="D588" s="2354"/>
      <c r="E588" s="582">
        <v>9.3251051437730992E-2</v>
      </c>
      <c r="F588" s="487"/>
      <c r="G588" s="487"/>
      <c r="H588" s="2354" t="s">
        <v>414</v>
      </c>
      <c r="I588" s="2354"/>
      <c r="J588" s="583">
        <v>4.5093703848074734E-2</v>
      </c>
      <c r="K588" s="487"/>
      <c r="L588" s="487"/>
      <c r="M588" s="2354" t="s">
        <v>442</v>
      </c>
      <c r="N588" s="2354"/>
      <c r="O588" s="584">
        <v>-4.5065006733877545E-3</v>
      </c>
      <c r="P588" s="487"/>
      <c r="Q588" s="487"/>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353" t="s">
        <v>419</v>
      </c>
      <c r="D589" s="2354"/>
      <c r="E589" s="582">
        <v>3.0092141279536251E-2</v>
      </c>
      <c r="F589" s="487"/>
      <c r="G589" s="487"/>
      <c r="H589" s="2354" t="s">
        <v>426</v>
      </c>
      <c r="I589" s="2354"/>
      <c r="J589" s="583">
        <v>-2.5371463248709761E-2</v>
      </c>
      <c r="K589" s="487"/>
      <c r="L589" s="487"/>
      <c r="M589" s="2354" t="s">
        <v>465</v>
      </c>
      <c r="N589" s="2354"/>
      <c r="O589" s="584">
        <v>-3.5177107566005928E-3</v>
      </c>
      <c r="P589" s="487"/>
      <c r="Q589" s="487"/>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353" t="s">
        <v>412</v>
      </c>
      <c r="D590" s="2354"/>
      <c r="E590" s="582">
        <v>4.0089011259189629E-2</v>
      </c>
      <c r="F590" s="487"/>
      <c r="G590" s="487"/>
      <c r="H590" s="2354" t="s">
        <v>409</v>
      </c>
      <c r="I590" s="2354"/>
      <c r="J590" s="583">
        <v>2.2947834810364085E-2</v>
      </c>
      <c r="K590" s="487"/>
      <c r="L590" s="487"/>
      <c r="M590" s="2354" t="s">
        <v>421</v>
      </c>
      <c r="N590" s="2354"/>
      <c r="O590" s="584">
        <v>-4.2162047851371023E-2</v>
      </c>
      <c r="P590" s="487"/>
      <c r="Q590" s="487"/>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353" t="s">
        <v>407</v>
      </c>
      <c r="D591" s="2354"/>
      <c r="E591" s="582">
        <v>6.4316296953871477E-2</v>
      </c>
      <c r="F591" s="487"/>
      <c r="G591" s="487"/>
      <c r="H591" s="2354" t="s">
        <v>429</v>
      </c>
      <c r="I591" s="2354"/>
      <c r="J591" s="583">
        <v>-2.3382298734953979E-2</v>
      </c>
      <c r="K591" s="487"/>
      <c r="L591" s="487"/>
      <c r="M591" s="2354" t="s">
        <v>438</v>
      </c>
      <c r="N591" s="2354"/>
      <c r="O591" s="584">
        <v>-1.1962004800945189E-2</v>
      </c>
      <c r="P591" s="487"/>
      <c r="Q591" s="487"/>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353" t="s">
        <v>410</v>
      </c>
      <c r="D592" s="2354"/>
      <c r="E592" s="582">
        <v>6.7182935576934125E-2</v>
      </c>
      <c r="F592" s="487"/>
      <c r="G592" s="487"/>
      <c r="H592" s="2354" t="s">
        <v>442</v>
      </c>
      <c r="I592" s="2354"/>
      <c r="J592" s="583">
        <v>-1.2502783690450041E-2</v>
      </c>
      <c r="K592" s="487"/>
      <c r="L592" s="487"/>
      <c r="M592" s="2354" t="s">
        <v>468</v>
      </c>
      <c r="N592" s="2354"/>
      <c r="O592" s="584">
        <v>-2.2959208540518358E-5</v>
      </c>
      <c r="P592" s="487"/>
      <c r="Q592" s="487"/>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353" t="s">
        <v>408</v>
      </c>
      <c r="D593" s="2354"/>
      <c r="E593" s="582">
        <v>6.9884252367365632E-2</v>
      </c>
      <c r="F593" s="487"/>
      <c r="G593" s="487"/>
      <c r="H593" s="2354" t="s">
        <v>465</v>
      </c>
      <c r="I593" s="2354"/>
      <c r="J593" s="583">
        <v>-1.5736176311362796E-3</v>
      </c>
      <c r="K593" s="487"/>
      <c r="L593" s="487"/>
      <c r="M593" s="2354" t="s">
        <v>423</v>
      </c>
      <c r="N593" s="2354"/>
      <c r="O593" s="584">
        <v>-1.3657849769174899E-2</v>
      </c>
      <c r="P593" s="487"/>
      <c r="Q593" s="487"/>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353" t="s">
        <v>463</v>
      </c>
      <c r="D594" s="2354"/>
      <c r="E594" s="582">
        <v>1.0910915111907709E-3</v>
      </c>
      <c r="F594" s="487"/>
      <c r="G594" s="487"/>
      <c r="H594" s="2354" t="s">
        <v>421</v>
      </c>
      <c r="I594" s="2354"/>
      <c r="J594" s="583">
        <v>-1.6243660105283161E-2</v>
      </c>
      <c r="K594" s="487"/>
      <c r="L594" s="487"/>
      <c r="M594" s="2354" t="s">
        <v>399</v>
      </c>
      <c r="N594" s="2354"/>
      <c r="O594" s="584">
        <v>-2.3586944183678779E-2</v>
      </c>
      <c r="P594" s="487"/>
      <c r="Q594" s="487"/>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353" t="s">
        <v>428</v>
      </c>
      <c r="D595" s="2354"/>
      <c r="E595" s="582">
        <v>7.3652519199830287E-3</v>
      </c>
      <c r="F595" s="487"/>
      <c r="G595" s="487"/>
      <c r="H595" s="2354" t="s">
        <v>438</v>
      </c>
      <c r="I595" s="2354"/>
      <c r="J595" s="583">
        <v>-4.1122305870353575E-3</v>
      </c>
      <c r="K595" s="487"/>
      <c r="L595" s="487"/>
      <c r="M595" s="2354" t="s">
        <v>461</v>
      </c>
      <c r="N595" s="2354"/>
      <c r="O595" s="584">
        <v>1.5933965267546841E-3</v>
      </c>
      <c r="P595" s="487"/>
      <c r="Q595" s="487"/>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353" t="s">
        <v>403</v>
      </c>
      <c r="D596" s="2354"/>
      <c r="E596" s="582">
        <v>7.5343430944273357E-2</v>
      </c>
      <c r="F596" s="487"/>
      <c r="G596" s="487"/>
      <c r="H596" s="2354" t="s">
        <v>468</v>
      </c>
      <c r="I596" s="2354"/>
      <c r="J596" s="583">
        <v>-2.0941844705805643E-3</v>
      </c>
      <c r="K596" s="487"/>
      <c r="L596" s="487"/>
      <c r="M596" s="2354" t="s">
        <v>395</v>
      </c>
      <c r="N596" s="2354"/>
      <c r="O596" s="584">
        <v>0.10522610785179883</v>
      </c>
      <c r="P596" s="487"/>
      <c r="Q596" s="487"/>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353" t="s">
        <v>402</v>
      </c>
      <c r="D597" s="2354"/>
      <c r="E597" s="582">
        <v>8.4394532439482806E-2</v>
      </c>
      <c r="F597" s="487"/>
      <c r="G597" s="487"/>
      <c r="H597" s="2354" t="s">
        <v>423</v>
      </c>
      <c r="I597" s="2354"/>
      <c r="J597" s="583">
        <v>-2.6330158666806203E-2</v>
      </c>
      <c r="K597" s="487"/>
      <c r="L597" s="487"/>
      <c r="M597" s="2354" t="s">
        <v>435</v>
      </c>
      <c r="N597" s="2354"/>
      <c r="O597" s="584">
        <v>1.6197879214548627E-2</v>
      </c>
      <c r="P597" s="487"/>
      <c r="Q597" s="487"/>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353" t="s">
        <v>397</v>
      </c>
      <c r="D598" s="2354"/>
      <c r="E598" s="582">
        <v>8.3110229399164876E-2</v>
      </c>
      <c r="F598" s="487"/>
      <c r="G598" s="487"/>
      <c r="H598" s="2354" t="s">
        <v>399</v>
      </c>
      <c r="I598" s="2354"/>
      <c r="J598" s="583">
        <v>-0.11012940337639368</v>
      </c>
      <c r="K598" s="487"/>
      <c r="L598" s="487"/>
      <c r="M598" s="2354" t="s">
        <v>405</v>
      </c>
      <c r="N598" s="2354"/>
      <c r="O598" s="584">
        <v>5.8760570274233807E-2</v>
      </c>
      <c r="P598" s="487"/>
      <c r="Q598" s="487"/>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353" t="s">
        <v>425</v>
      </c>
      <c r="D599" s="2354"/>
      <c r="E599" s="582">
        <v>-2.4519402907316759E-2</v>
      </c>
      <c r="F599" s="487"/>
      <c r="G599" s="487"/>
      <c r="H599" s="2354" t="s">
        <v>461</v>
      </c>
      <c r="I599" s="2354"/>
      <c r="J599" s="583">
        <v>1.6311710068600454E-3</v>
      </c>
      <c r="K599" s="487"/>
      <c r="L599" s="487"/>
      <c r="M599" s="2354" t="s">
        <v>446</v>
      </c>
      <c r="N599" s="2354"/>
      <c r="O599" s="584">
        <v>1.0765185951268639E-2</v>
      </c>
      <c r="P599" s="487"/>
      <c r="Q599" s="487"/>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353" t="s">
        <v>411</v>
      </c>
      <c r="D600" s="2354"/>
      <c r="E600" s="582">
        <v>4.6059211762652028E-2</v>
      </c>
      <c r="F600" s="487"/>
      <c r="G600" s="487"/>
      <c r="H600" s="2354" t="s">
        <v>395</v>
      </c>
      <c r="I600" s="2354"/>
      <c r="J600" s="583">
        <v>0.12310437511923017</v>
      </c>
      <c r="K600" s="487"/>
      <c r="L600" s="487"/>
      <c r="M600" s="2354" t="s">
        <v>431</v>
      </c>
      <c r="N600" s="2354"/>
      <c r="O600" s="584">
        <v>1.3322405079561042E-2</v>
      </c>
      <c r="P600" s="487"/>
      <c r="Q600" s="487"/>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353" t="s">
        <v>440</v>
      </c>
      <c r="D601" s="2354"/>
      <c r="E601" s="585">
        <v>4.3478108401262027E-3</v>
      </c>
      <c r="F601" s="487"/>
      <c r="G601" s="487"/>
      <c r="H601" s="2354" t="s">
        <v>435</v>
      </c>
      <c r="I601" s="2354"/>
      <c r="J601" s="583">
        <v>1.2486957404363832E-2</v>
      </c>
      <c r="K601" s="487"/>
      <c r="L601" s="487"/>
      <c r="M601" s="2354" t="s">
        <v>445</v>
      </c>
      <c r="N601" s="2354"/>
      <c r="O601" s="584">
        <v>7.4099357630440319E-3</v>
      </c>
      <c r="P601" s="487"/>
      <c r="Q601" s="487"/>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353"/>
      <c r="D602" s="2354"/>
      <c r="E602" s="487"/>
      <c r="F602" s="487"/>
      <c r="G602" s="487"/>
      <c r="H602" s="2354" t="s">
        <v>405</v>
      </c>
      <c r="I602" s="2354"/>
      <c r="J602" s="583">
        <v>9.7758496530720787E-2</v>
      </c>
      <c r="K602" s="487"/>
      <c r="L602" s="487"/>
      <c r="M602" s="2354" t="s">
        <v>401</v>
      </c>
      <c r="N602" s="2354"/>
      <c r="O602" s="584">
        <v>0.1013278128022755</v>
      </c>
      <c r="P602" s="487"/>
      <c r="Q602" s="487"/>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353"/>
      <c r="D603" s="2354"/>
      <c r="E603" s="487"/>
      <c r="F603" s="487"/>
      <c r="G603" s="487"/>
      <c r="H603" s="2354" t="s">
        <v>453</v>
      </c>
      <c r="I603" s="2354"/>
      <c r="J603" s="583">
        <v>1.9817421156275669E-3</v>
      </c>
      <c r="K603" s="487"/>
      <c r="L603" s="487"/>
      <c r="M603" s="2354" t="s">
        <v>396</v>
      </c>
      <c r="N603" s="2354"/>
      <c r="O603" s="584">
        <v>-0.11562737585250711</v>
      </c>
      <c r="P603" s="487"/>
      <c r="Q603" s="487"/>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353" t="s">
        <v>237</v>
      </c>
      <c r="D604" s="2354"/>
      <c r="E604" s="2354"/>
      <c r="F604" s="487"/>
      <c r="G604" s="487"/>
      <c r="H604" s="2354" t="s">
        <v>446</v>
      </c>
      <c r="I604" s="2354"/>
      <c r="J604" s="583">
        <v>2.1323365878170046E-3</v>
      </c>
      <c r="K604" s="487"/>
      <c r="L604" s="487"/>
      <c r="M604" s="2354" t="s">
        <v>457</v>
      </c>
      <c r="N604" s="2354"/>
      <c r="O604" s="584">
        <v>-2.2906443077910336E-3</v>
      </c>
      <c r="P604" s="487"/>
      <c r="Q604" s="487"/>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353" t="s">
        <v>198</v>
      </c>
      <c r="D605" s="2354"/>
      <c r="E605" s="600" t="s">
        <v>199</v>
      </c>
      <c r="F605" s="487"/>
      <c r="G605" s="487"/>
      <c r="H605" s="2354" t="s">
        <v>431</v>
      </c>
      <c r="I605" s="2354"/>
      <c r="J605" s="583">
        <v>1.8897693524310689E-2</v>
      </c>
      <c r="K605" s="487"/>
      <c r="L605" s="487"/>
      <c r="M605" s="2354" t="s">
        <v>448</v>
      </c>
      <c r="N605" s="2354"/>
      <c r="O605" s="584">
        <v>7.3161855976691401E-3</v>
      </c>
      <c r="P605" s="487"/>
      <c r="Q605" s="487"/>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353" t="s">
        <v>199</v>
      </c>
      <c r="D606" s="2354"/>
      <c r="E606" s="601">
        <v>1</v>
      </c>
      <c r="F606" s="487"/>
      <c r="G606" s="487"/>
      <c r="H606" s="2354" t="s">
        <v>445</v>
      </c>
      <c r="I606" s="2354"/>
      <c r="J606" s="583">
        <v>-6.5285169384508737E-4</v>
      </c>
      <c r="K606" s="487"/>
      <c r="L606" s="487"/>
      <c r="M606" s="2354" t="s">
        <v>424</v>
      </c>
      <c r="N606" s="2354"/>
      <c r="O606" s="584">
        <v>-6.4428201022333426E-3</v>
      </c>
      <c r="P606" s="487"/>
      <c r="Q606" s="487"/>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353"/>
      <c r="D607" s="2354"/>
      <c r="E607" s="487"/>
      <c r="F607" s="487"/>
      <c r="G607" s="487"/>
      <c r="H607" s="2354" t="s">
        <v>401</v>
      </c>
      <c r="I607" s="2354"/>
      <c r="J607" s="583">
        <v>-7.9969689588430537E-3</v>
      </c>
      <c r="K607" s="487"/>
      <c r="L607" s="487"/>
      <c r="M607" s="2354" t="s">
        <v>413</v>
      </c>
      <c r="N607" s="2354"/>
      <c r="O607" s="584">
        <v>-2.2542010062912218E-2</v>
      </c>
      <c r="P607" s="487"/>
      <c r="Q607" s="487"/>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353"/>
      <c r="D608" s="2354"/>
      <c r="E608" s="487"/>
      <c r="F608" s="487"/>
      <c r="G608" s="487"/>
      <c r="H608" s="2354" t="s">
        <v>396</v>
      </c>
      <c r="I608" s="2354"/>
      <c r="J608" s="583">
        <v>-7.3201143680004868E-2</v>
      </c>
      <c r="K608" s="487"/>
      <c r="L608" s="487"/>
      <c r="M608" s="2354" t="s">
        <v>455</v>
      </c>
      <c r="N608" s="2354"/>
      <c r="O608" s="584">
        <v>-2.3771849328512685E-3</v>
      </c>
      <c r="P608" s="487"/>
      <c r="Q608" s="487"/>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353"/>
      <c r="D609" s="2354"/>
      <c r="E609" s="487"/>
      <c r="F609" s="487"/>
      <c r="G609" s="487"/>
      <c r="H609" s="2354" t="s">
        <v>457</v>
      </c>
      <c r="I609" s="2354"/>
      <c r="J609" s="583">
        <v>-2.3981079109593175E-3</v>
      </c>
      <c r="K609" s="487"/>
      <c r="L609" s="487"/>
      <c r="M609" s="2354" t="s">
        <v>394</v>
      </c>
      <c r="N609" s="2354"/>
      <c r="O609" s="584">
        <v>0.11259864527702099</v>
      </c>
      <c r="P609" s="487"/>
      <c r="Q609" s="487"/>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353"/>
      <c r="D610" s="2354"/>
      <c r="E610" s="487"/>
      <c r="F610" s="487"/>
      <c r="G610" s="487"/>
      <c r="H610" s="2354" t="s">
        <v>448</v>
      </c>
      <c r="I610" s="2354"/>
      <c r="J610" s="583">
        <v>-8.0394354434699267E-3</v>
      </c>
      <c r="K610" s="487"/>
      <c r="L610" s="487"/>
      <c r="M610" s="2354" t="s">
        <v>406</v>
      </c>
      <c r="N610" s="2354"/>
      <c r="O610" s="584">
        <v>8.1986991189134786E-2</v>
      </c>
      <c r="P610" s="487"/>
      <c r="Q610" s="487"/>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353"/>
      <c r="D611" s="2354"/>
      <c r="E611" s="487"/>
      <c r="F611" s="487"/>
      <c r="G611" s="487"/>
      <c r="H611" s="2354" t="s">
        <v>464</v>
      </c>
      <c r="I611" s="2354"/>
      <c r="J611" s="583">
        <v>1.939994089867714E-3</v>
      </c>
      <c r="K611" s="487"/>
      <c r="L611" s="487"/>
      <c r="M611" s="2354" t="s">
        <v>392</v>
      </c>
      <c r="N611" s="2354"/>
      <c r="O611" s="584">
        <v>0.11565190736186934</v>
      </c>
      <c r="P611" s="487"/>
      <c r="Q611" s="487"/>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353"/>
      <c r="D612" s="2354"/>
      <c r="E612" s="487"/>
      <c r="F612" s="487"/>
      <c r="G612" s="487"/>
      <c r="H612" s="2354" t="s">
        <v>424</v>
      </c>
      <c r="I612" s="2354"/>
      <c r="J612" s="583">
        <v>8.1439611594883339E-3</v>
      </c>
      <c r="K612" s="487"/>
      <c r="L612" s="487"/>
      <c r="M612" s="2354" t="s">
        <v>393</v>
      </c>
      <c r="N612" s="2354"/>
      <c r="O612" s="584">
        <v>9.668920144664446E-2</v>
      </c>
      <c r="P612" s="487"/>
      <c r="Q612" s="487"/>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353"/>
      <c r="D613" s="2354"/>
      <c r="E613" s="487"/>
      <c r="F613" s="487"/>
      <c r="G613" s="487"/>
      <c r="H613" s="2354" t="s">
        <v>413</v>
      </c>
      <c r="I613" s="2354"/>
      <c r="J613" s="583">
        <v>-5.4303414232163914E-2</v>
      </c>
      <c r="K613" s="487"/>
      <c r="L613" s="487"/>
      <c r="M613" s="2354" t="s">
        <v>419</v>
      </c>
      <c r="N613" s="2354"/>
      <c r="O613" s="584">
        <v>4.5047059234924719E-2</v>
      </c>
      <c r="P613" s="487"/>
      <c r="Q613" s="487"/>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353"/>
      <c r="D614" s="2354"/>
      <c r="E614" s="487"/>
      <c r="F614" s="487"/>
      <c r="G614" s="487"/>
      <c r="H614" s="2354" t="s">
        <v>455</v>
      </c>
      <c r="I614" s="2354"/>
      <c r="J614" s="583">
        <v>-5.9178395650541565E-3</v>
      </c>
      <c r="K614" s="487"/>
      <c r="L614" s="487"/>
      <c r="M614" s="2354" t="s">
        <v>412</v>
      </c>
      <c r="N614" s="2354"/>
      <c r="O614" s="584">
        <v>6.6468142827154478E-2</v>
      </c>
      <c r="P614" s="487"/>
      <c r="Q614" s="487"/>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353"/>
      <c r="D615" s="2354"/>
      <c r="E615" s="487"/>
      <c r="F615" s="487"/>
      <c r="G615" s="487"/>
      <c r="H615" s="2354" t="s">
        <v>394</v>
      </c>
      <c r="I615" s="2354"/>
      <c r="J615" s="583">
        <v>0.10099353545523036</v>
      </c>
      <c r="K615" s="487"/>
      <c r="L615" s="487"/>
      <c r="M615" s="2354" t="s">
        <v>407</v>
      </c>
      <c r="N615" s="2354"/>
      <c r="O615" s="584">
        <v>7.8485083854052715E-2</v>
      </c>
      <c r="P615" s="487"/>
      <c r="Q615" s="487"/>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353"/>
      <c r="D616" s="2354"/>
      <c r="E616" s="487"/>
      <c r="F616" s="487"/>
      <c r="G616" s="487"/>
      <c r="H616" s="2354" t="s">
        <v>406</v>
      </c>
      <c r="I616" s="2354"/>
      <c r="J616" s="583">
        <v>9.1060468209313961E-2</v>
      </c>
      <c r="K616" s="487"/>
      <c r="L616" s="487"/>
      <c r="M616" s="2354" t="s">
        <v>410</v>
      </c>
      <c r="N616" s="2354"/>
      <c r="O616" s="584">
        <v>7.1442357068321666E-2</v>
      </c>
      <c r="P616" s="487"/>
      <c r="Q616" s="487"/>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353"/>
      <c r="D617" s="2354"/>
      <c r="E617" s="487"/>
      <c r="F617" s="487"/>
      <c r="G617" s="487"/>
      <c r="H617" s="2354" t="s">
        <v>392</v>
      </c>
      <c r="I617" s="2354"/>
      <c r="J617" s="583">
        <v>0.11883357140959129</v>
      </c>
      <c r="K617" s="487"/>
      <c r="L617" s="487"/>
      <c r="M617" s="2354" t="s">
        <v>408</v>
      </c>
      <c r="N617" s="2354"/>
      <c r="O617" s="584">
        <v>7.1208364541425928E-2</v>
      </c>
      <c r="P617" s="487"/>
      <c r="Q617" s="487"/>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353"/>
      <c r="D618" s="2354"/>
      <c r="E618" s="487"/>
      <c r="F618" s="487"/>
      <c r="G618" s="487"/>
      <c r="H618" s="2354" t="s">
        <v>393</v>
      </c>
      <c r="I618" s="2354"/>
      <c r="J618" s="583">
        <v>0.12313908944665164</v>
      </c>
      <c r="K618" s="487"/>
      <c r="L618" s="487"/>
      <c r="M618" s="2354" t="s">
        <v>463</v>
      </c>
      <c r="N618" s="2354"/>
      <c r="O618" s="584">
        <v>5.9998098946831063E-3</v>
      </c>
      <c r="P618" s="487"/>
      <c r="Q618" s="487"/>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353"/>
      <c r="D619" s="2354"/>
      <c r="E619" s="487"/>
      <c r="F619" s="487"/>
      <c r="G619" s="487"/>
      <c r="H619" s="2354" t="s">
        <v>419</v>
      </c>
      <c r="I619" s="2354"/>
      <c r="J619" s="583">
        <v>2.6055549959534321E-2</v>
      </c>
      <c r="K619" s="487"/>
      <c r="L619" s="487"/>
      <c r="M619" s="2354" t="s">
        <v>428</v>
      </c>
      <c r="N619" s="2354"/>
      <c r="O619" s="584">
        <v>1.8204006880978708E-2</v>
      </c>
      <c r="P619" s="487"/>
      <c r="Q619" s="487"/>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353"/>
      <c r="D620" s="2354"/>
      <c r="E620" s="487"/>
      <c r="F620" s="487"/>
      <c r="G620" s="487"/>
      <c r="H620" s="2354" t="s">
        <v>412</v>
      </c>
      <c r="I620" s="2354"/>
      <c r="J620" s="583">
        <v>2.7900393075188972E-2</v>
      </c>
      <c r="K620" s="487"/>
      <c r="L620" s="487"/>
      <c r="M620" s="2354" t="s">
        <v>403</v>
      </c>
      <c r="N620" s="2354"/>
      <c r="O620" s="584">
        <v>8.2426184315369355E-2</v>
      </c>
      <c r="P620" s="487"/>
      <c r="Q620" s="487"/>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353"/>
      <c r="D621" s="2354"/>
      <c r="E621" s="487"/>
      <c r="F621" s="487"/>
      <c r="G621" s="487"/>
      <c r="H621" s="2354" t="s">
        <v>407</v>
      </c>
      <c r="I621" s="2354"/>
      <c r="J621" s="583">
        <v>9.1718228551083414E-2</v>
      </c>
      <c r="K621" s="487"/>
      <c r="L621" s="487"/>
      <c r="M621" s="2354" t="s">
        <v>402</v>
      </c>
      <c r="N621" s="2354"/>
      <c r="O621" s="584">
        <v>9.0756982243716908E-2</v>
      </c>
      <c r="P621" s="487"/>
      <c r="Q621" s="487"/>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353"/>
      <c r="D622" s="2354"/>
      <c r="E622" s="487"/>
      <c r="F622" s="487"/>
      <c r="G622" s="487"/>
      <c r="H622" s="2354" t="s">
        <v>410</v>
      </c>
      <c r="I622" s="2354"/>
      <c r="J622" s="583">
        <v>6.9958442016535616E-2</v>
      </c>
      <c r="K622" s="487"/>
      <c r="L622" s="487"/>
      <c r="M622" s="2354" t="s">
        <v>397</v>
      </c>
      <c r="N622" s="2354"/>
      <c r="O622" s="584">
        <v>9.2015183975475381E-2</v>
      </c>
      <c r="P622" s="487"/>
      <c r="Q622" s="487"/>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353"/>
      <c r="D623" s="2354"/>
      <c r="E623" s="487"/>
      <c r="F623" s="487"/>
      <c r="G623" s="487"/>
      <c r="H623" s="2354" t="s">
        <v>408</v>
      </c>
      <c r="I623" s="2354"/>
      <c r="J623" s="583">
        <v>8.30628550405169E-2</v>
      </c>
      <c r="K623" s="487"/>
      <c r="L623" s="487"/>
      <c r="M623" s="2354" t="s">
        <v>425</v>
      </c>
      <c r="N623" s="2354"/>
      <c r="O623" s="584">
        <v>-9.8971807532307922E-3</v>
      </c>
      <c r="P623" s="487"/>
      <c r="Q623" s="487"/>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353"/>
      <c r="D624" s="2354"/>
      <c r="E624" s="487"/>
      <c r="F624" s="487"/>
      <c r="G624" s="487"/>
      <c r="H624" s="2354" t="s">
        <v>463</v>
      </c>
      <c r="I624" s="2354"/>
      <c r="J624" s="583">
        <v>6.2363158973951583E-3</v>
      </c>
      <c r="K624" s="487"/>
      <c r="L624" s="487"/>
      <c r="M624" s="2354" t="s">
        <v>411</v>
      </c>
      <c r="N624" s="2354"/>
      <c r="O624" s="584">
        <v>5.6214192793574577E-2</v>
      </c>
      <c r="P624" s="487"/>
      <c r="Q624" s="487"/>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353"/>
      <c r="D625" s="2354"/>
      <c r="E625" s="487"/>
      <c r="F625" s="487"/>
      <c r="G625" s="487"/>
      <c r="H625" s="2354" t="s">
        <v>428</v>
      </c>
      <c r="I625" s="2354"/>
      <c r="J625" s="583">
        <v>3.6334862169405515E-3</v>
      </c>
      <c r="K625" s="487"/>
      <c r="L625" s="487"/>
      <c r="M625" s="2354" t="s">
        <v>440</v>
      </c>
      <c r="N625" s="2354"/>
      <c r="O625" s="584">
        <v>1.4104194834681574E-2</v>
      </c>
      <c r="P625" s="487"/>
      <c r="Q625" s="487"/>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353"/>
      <c r="D626" s="2354"/>
      <c r="E626" s="487"/>
      <c r="F626" s="487"/>
      <c r="G626" s="487"/>
      <c r="H626" s="2354" t="s">
        <v>403</v>
      </c>
      <c r="I626" s="2354"/>
      <c r="J626" s="583">
        <v>0.10303053213216372</v>
      </c>
      <c r="K626" s="487"/>
      <c r="L626" s="487"/>
      <c r="M626" s="2354" t="s">
        <v>434</v>
      </c>
      <c r="N626" s="2354"/>
      <c r="O626" s="584">
        <v>-1.3570098372371296E-2</v>
      </c>
      <c r="P626" s="487"/>
      <c r="Q626" s="487"/>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353"/>
      <c r="D627" s="2354"/>
      <c r="E627" s="487"/>
      <c r="F627" s="487"/>
      <c r="G627" s="487"/>
      <c r="H627" s="2354" t="s">
        <v>402</v>
      </c>
      <c r="I627" s="2354"/>
      <c r="J627" s="583">
        <v>9.7379659469557414E-2</v>
      </c>
      <c r="K627" s="487"/>
      <c r="L627" s="487"/>
      <c r="M627" s="2354" t="s">
        <v>437</v>
      </c>
      <c r="N627" s="2354"/>
      <c r="O627" s="584">
        <v>-7.4828768590294312E-3</v>
      </c>
      <c r="P627" s="487"/>
      <c r="Q627" s="487"/>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353"/>
      <c r="D628" s="2354"/>
      <c r="E628" s="487"/>
      <c r="F628" s="487"/>
      <c r="G628" s="487"/>
      <c r="H628" s="2354" t="s">
        <v>397</v>
      </c>
      <c r="I628" s="2354"/>
      <c r="J628" s="583">
        <v>0.11679851219109935</v>
      </c>
      <c r="K628" s="487"/>
      <c r="L628" s="487"/>
      <c r="M628" s="2354" t="s">
        <v>454</v>
      </c>
      <c r="N628" s="2354"/>
      <c r="O628" s="584">
        <v>4.665104751824389E-3</v>
      </c>
      <c r="P628" s="487"/>
      <c r="Q628" s="487"/>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353"/>
      <c r="D629" s="2354"/>
      <c r="E629" s="487"/>
      <c r="F629" s="487"/>
      <c r="G629" s="487"/>
      <c r="H629" s="2354" t="s">
        <v>425</v>
      </c>
      <c r="I629" s="2354"/>
      <c r="J629" s="583">
        <v>-1.2997402179726466E-2</v>
      </c>
      <c r="K629" s="487"/>
      <c r="L629" s="487"/>
      <c r="M629" s="2354" t="s">
        <v>427</v>
      </c>
      <c r="N629" s="2354"/>
      <c r="O629" s="584">
        <v>-2.0230349834107066E-2</v>
      </c>
      <c r="P629" s="487"/>
      <c r="Q629" s="487"/>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353"/>
      <c r="D630" s="2354"/>
      <c r="E630" s="487"/>
      <c r="F630" s="487"/>
      <c r="G630" s="487"/>
      <c r="H630" s="2354" t="s">
        <v>411</v>
      </c>
      <c r="I630" s="2354"/>
      <c r="J630" s="583">
        <v>5.8189280844517292E-2</v>
      </c>
      <c r="K630" s="487"/>
      <c r="L630" s="487"/>
      <c r="M630" s="2354" t="s">
        <v>459</v>
      </c>
      <c r="N630" s="2354"/>
      <c r="O630" s="584">
        <v>8.450528896913282E-3</v>
      </c>
      <c r="P630" s="487"/>
      <c r="Q630" s="487"/>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353"/>
      <c r="D631" s="2354"/>
      <c r="E631" s="487"/>
      <c r="F631" s="487"/>
      <c r="G631" s="487"/>
      <c r="H631" s="2354" t="s">
        <v>440</v>
      </c>
      <c r="I631" s="2354"/>
      <c r="J631" s="583">
        <v>-4.5154631666160187E-3</v>
      </c>
      <c r="K631" s="487"/>
      <c r="L631" s="487"/>
      <c r="M631" s="2354" t="s">
        <v>436</v>
      </c>
      <c r="N631" s="2354"/>
      <c r="O631" s="584">
        <v>1.6134267706579438E-2</v>
      </c>
      <c r="P631" s="487"/>
      <c r="Q631" s="487"/>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353"/>
      <c r="D632" s="2354"/>
      <c r="E632" s="487"/>
      <c r="F632" s="487"/>
      <c r="G632" s="487"/>
      <c r="H632" s="2354" t="s">
        <v>434</v>
      </c>
      <c r="I632" s="2354"/>
      <c r="J632" s="583">
        <v>-1.9902080337525708E-2</v>
      </c>
      <c r="K632" s="487"/>
      <c r="L632" s="487"/>
      <c r="M632" s="2354" t="s">
        <v>432</v>
      </c>
      <c r="N632" s="2354"/>
      <c r="O632" s="584">
        <v>-1.4194584285344997E-2</v>
      </c>
      <c r="P632" s="487"/>
      <c r="Q632" s="487"/>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353"/>
      <c r="D633" s="2354"/>
      <c r="E633" s="487"/>
      <c r="F633" s="487"/>
      <c r="G633" s="487"/>
      <c r="H633" s="2354" t="s">
        <v>437</v>
      </c>
      <c r="I633" s="2354"/>
      <c r="J633" s="583">
        <v>-1.8672025016387629E-2</v>
      </c>
      <c r="K633" s="487"/>
      <c r="L633" s="487"/>
      <c r="M633" s="2354" t="s">
        <v>456</v>
      </c>
      <c r="N633" s="2354"/>
      <c r="O633" s="584">
        <v>-3.8110608016015835E-3</v>
      </c>
      <c r="P633" s="487"/>
      <c r="Q633" s="487"/>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353"/>
      <c r="D634" s="2354"/>
      <c r="E634" s="487"/>
      <c r="F634" s="487"/>
      <c r="G634" s="487"/>
      <c r="H634" s="2354" t="s">
        <v>454</v>
      </c>
      <c r="I634" s="2354"/>
      <c r="J634" s="583">
        <v>9.1426905266522324E-3</v>
      </c>
      <c r="K634" s="487"/>
      <c r="L634" s="487"/>
      <c r="M634" s="2354" t="s">
        <v>451</v>
      </c>
      <c r="N634" s="2354"/>
      <c r="O634" s="584">
        <v>4.3196652513136759E-3</v>
      </c>
      <c r="P634" s="487"/>
      <c r="Q634" s="487"/>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353"/>
      <c r="D635" s="2354"/>
      <c r="E635" s="487"/>
      <c r="F635" s="487"/>
      <c r="G635" s="487"/>
      <c r="H635" s="2354" t="s">
        <v>427</v>
      </c>
      <c r="I635" s="2354"/>
      <c r="J635" s="583">
        <v>-2.4122003715337653E-2</v>
      </c>
      <c r="K635" s="487"/>
      <c r="L635" s="487"/>
      <c r="M635" s="2354" t="s">
        <v>420</v>
      </c>
      <c r="N635" s="2354"/>
      <c r="O635" s="584">
        <v>-1.7939487251055743E-2</v>
      </c>
      <c r="P635" s="487"/>
      <c r="Q635" s="487"/>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353"/>
      <c r="D636" s="2354"/>
      <c r="E636" s="487"/>
      <c r="F636" s="487"/>
      <c r="G636" s="487"/>
      <c r="H636" s="2354" t="s">
        <v>459</v>
      </c>
      <c r="I636" s="2354"/>
      <c r="J636" s="583">
        <v>-5.0649167403358608E-4</v>
      </c>
      <c r="K636" s="487"/>
      <c r="L636" s="487"/>
      <c r="M636" s="2354" t="s">
        <v>452</v>
      </c>
      <c r="N636" s="2354"/>
      <c r="O636" s="584">
        <v>9.8197463103354109E-3</v>
      </c>
      <c r="P636" s="487"/>
      <c r="Q636" s="487"/>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353"/>
      <c r="D637" s="2354"/>
      <c r="E637" s="487"/>
      <c r="F637" s="487"/>
      <c r="G637" s="487"/>
      <c r="H637" s="2354" t="s">
        <v>436</v>
      </c>
      <c r="I637" s="2354"/>
      <c r="J637" s="583">
        <v>3.409918127644226E-3</v>
      </c>
      <c r="K637" s="487"/>
      <c r="L637" s="487"/>
      <c r="M637" s="2354" t="s">
        <v>449</v>
      </c>
      <c r="N637" s="2354"/>
      <c r="O637" s="584">
        <v>8.8464395626484289E-3</v>
      </c>
      <c r="P637" s="487"/>
      <c r="Q637" s="487"/>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353"/>
      <c r="D638" s="2354"/>
      <c r="E638" s="487"/>
      <c r="F638" s="487"/>
      <c r="G638" s="487"/>
      <c r="H638" s="2354" t="s">
        <v>432</v>
      </c>
      <c r="I638" s="2354"/>
      <c r="J638" s="583">
        <v>-2.2489102842438546E-2</v>
      </c>
      <c r="K638" s="487"/>
      <c r="L638" s="487"/>
      <c r="M638" s="2354" t="s">
        <v>443</v>
      </c>
      <c r="N638" s="2354"/>
      <c r="O638" s="584">
        <v>-1.1011446090756511E-2</v>
      </c>
      <c r="P638" s="487"/>
      <c r="Q638" s="487"/>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353"/>
      <c r="D639" s="2354"/>
      <c r="E639" s="487"/>
      <c r="F639" s="487"/>
      <c r="G639" s="487"/>
      <c r="H639" s="2354" t="s">
        <v>456</v>
      </c>
      <c r="I639" s="2354"/>
      <c r="J639" s="583">
        <v>-8.6523943098310505E-3</v>
      </c>
      <c r="K639" s="487"/>
      <c r="L639" s="487"/>
      <c r="M639" s="2354" t="s">
        <v>470</v>
      </c>
      <c r="N639" s="2354"/>
      <c r="O639" s="584">
        <v>2.226645618576357E-3</v>
      </c>
      <c r="P639" s="487"/>
      <c r="Q639" s="487"/>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353"/>
      <c r="D640" s="2354"/>
      <c r="E640" s="487"/>
      <c r="F640" s="487"/>
      <c r="G640" s="487"/>
      <c r="H640" s="2354" t="s">
        <v>451</v>
      </c>
      <c r="I640" s="2354"/>
      <c r="J640" s="583">
        <v>9.7159635913367827E-3</v>
      </c>
      <c r="K640" s="487"/>
      <c r="L640" s="487"/>
      <c r="M640" s="2354" t="s">
        <v>447</v>
      </c>
      <c r="N640" s="2354"/>
      <c r="O640" s="584">
        <v>3.2764518738504643E-3</v>
      </c>
      <c r="P640" s="487"/>
      <c r="Q640" s="487"/>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353"/>
      <c r="D641" s="2354"/>
      <c r="E641" s="487"/>
      <c r="F641" s="487"/>
      <c r="G641" s="487"/>
      <c r="H641" s="2354" t="s">
        <v>420</v>
      </c>
      <c r="I641" s="2354"/>
      <c r="J641" s="583">
        <v>-2.9392808650549277E-2</v>
      </c>
      <c r="K641" s="487"/>
      <c r="L641" s="487"/>
      <c r="M641" s="2354" t="s">
        <v>430</v>
      </c>
      <c r="N641" s="2354"/>
      <c r="O641" s="584">
        <v>-1.7306101394451736E-2</v>
      </c>
      <c r="P641" s="487"/>
      <c r="Q641" s="487"/>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353"/>
      <c r="D642" s="2354"/>
      <c r="E642" s="487"/>
      <c r="F642" s="487"/>
      <c r="G642" s="487"/>
      <c r="H642" s="2354" t="s">
        <v>452</v>
      </c>
      <c r="I642" s="2354"/>
      <c r="J642" s="583">
        <v>-2.0510504010431575E-3</v>
      </c>
      <c r="K642" s="487"/>
      <c r="L642" s="487"/>
      <c r="M642" s="2354" t="s">
        <v>433</v>
      </c>
      <c r="N642" s="2354"/>
      <c r="O642" s="584">
        <v>-1.6500373427310578E-2</v>
      </c>
      <c r="P642" s="487"/>
      <c r="Q642" s="487"/>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353"/>
      <c r="D643" s="2354"/>
      <c r="E643" s="487"/>
      <c r="F643" s="487"/>
      <c r="G643" s="487"/>
      <c r="H643" s="2354" t="s">
        <v>449</v>
      </c>
      <c r="I643" s="2354"/>
      <c r="J643" s="583">
        <v>1.0622709441807626E-2</v>
      </c>
      <c r="K643" s="487"/>
      <c r="L643" s="487"/>
      <c r="M643" s="2354" t="s">
        <v>469</v>
      </c>
      <c r="N643" s="2354"/>
      <c r="O643" s="586">
        <v>4.4746878430583425E-3</v>
      </c>
      <c r="P643" s="487"/>
      <c r="Q643" s="487"/>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353"/>
      <c r="D644" s="2354"/>
      <c r="E644" s="487"/>
      <c r="F644" s="487"/>
      <c r="G644" s="487"/>
      <c r="H644" s="2354" t="s">
        <v>443</v>
      </c>
      <c r="I644" s="2354"/>
      <c r="J644" s="583">
        <v>-1.3457130744523834E-2</v>
      </c>
      <c r="K644" s="487"/>
      <c r="L644" s="487"/>
      <c r="M644" s="2354"/>
      <c r="N644" s="2354"/>
      <c r="O644" s="487"/>
      <c r="P644" s="487"/>
      <c r="Q644" s="487"/>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353"/>
      <c r="D645" s="2354"/>
      <c r="E645" s="487"/>
      <c r="F645" s="487"/>
      <c r="G645" s="487"/>
      <c r="H645" s="2354" t="s">
        <v>470</v>
      </c>
      <c r="I645" s="2354"/>
      <c r="J645" s="583">
        <v>-1.0395560563438999E-3</v>
      </c>
      <c r="K645" s="487"/>
      <c r="L645" s="487"/>
      <c r="M645" s="2354"/>
      <c r="N645" s="2354"/>
      <c r="O645" s="487"/>
      <c r="P645" s="487"/>
      <c r="Q645" s="487"/>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353"/>
      <c r="D646" s="2354"/>
      <c r="E646" s="487"/>
      <c r="F646" s="487"/>
      <c r="G646" s="487"/>
      <c r="H646" s="2354" t="s">
        <v>447</v>
      </c>
      <c r="I646" s="2354"/>
      <c r="J646" s="583">
        <v>1.2302901260026158E-2</v>
      </c>
      <c r="K646" s="487"/>
      <c r="L646" s="487"/>
      <c r="M646" s="2354" t="s">
        <v>237</v>
      </c>
      <c r="N646" s="2354"/>
      <c r="O646" s="2354"/>
      <c r="P646" s="487"/>
      <c r="Q646" s="487"/>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353"/>
      <c r="D647" s="2354"/>
      <c r="E647" s="487"/>
      <c r="F647" s="487"/>
      <c r="G647" s="487"/>
      <c r="H647" s="2354" t="s">
        <v>430</v>
      </c>
      <c r="I647" s="2354"/>
      <c r="J647" s="583">
        <v>-1.4979499223311798E-2</v>
      </c>
      <c r="K647" s="487"/>
      <c r="L647" s="487"/>
      <c r="M647" s="2354" t="s">
        <v>198</v>
      </c>
      <c r="N647" s="2354"/>
      <c r="O647" s="602" t="s">
        <v>199</v>
      </c>
      <c r="P647" s="487"/>
      <c r="Q647" s="487"/>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353"/>
      <c r="D648" s="2354"/>
      <c r="E648" s="487"/>
      <c r="F648" s="487"/>
      <c r="G648" s="487"/>
      <c r="H648" s="2354" t="s">
        <v>433</v>
      </c>
      <c r="I648" s="2354"/>
      <c r="J648" s="583">
        <v>-1.6642533458508232E-2</v>
      </c>
      <c r="K648" s="487"/>
      <c r="L648" s="487"/>
      <c r="M648" s="2354" t="s">
        <v>199</v>
      </c>
      <c r="N648" s="2354"/>
      <c r="O648" s="603">
        <v>0.99999999999999989</v>
      </c>
      <c r="P648" s="487"/>
      <c r="Q648" s="487"/>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353"/>
      <c r="D649" s="2354"/>
      <c r="E649" s="487"/>
      <c r="F649" s="487"/>
      <c r="G649" s="487"/>
      <c r="H649" s="2354" t="s">
        <v>469</v>
      </c>
      <c r="I649" s="2354"/>
      <c r="J649" s="587">
        <v>2.7979313143463233E-3</v>
      </c>
      <c r="K649" s="487"/>
      <c r="L649" s="487"/>
      <c r="M649" s="2354"/>
      <c r="N649" s="2354"/>
      <c r="O649" s="487"/>
      <c r="P649" s="487"/>
      <c r="Q649" s="487"/>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353"/>
      <c r="D650" s="2354"/>
      <c r="E650" s="487"/>
      <c r="F650" s="487"/>
      <c r="G650" s="487"/>
      <c r="H650" s="2354"/>
      <c r="I650" s="2354"/>
      <c r="J650" s="487"/>
      <c r="K650" s="487"/>
      <c r="L650" s="487"/>
      <c r="M650" s="2354"/>
      <c r="N650" s="2354"/>
      <c r="O650" s="487"/>
      <c r="P650" s="487"/>
      <c r="Q650" s="487"/>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353"/>
      <c r="D651" s="2354"/>
      <c r="E651" s="487"/>
      <c r="F651" s="487"/>
      <c r="G651" s="487"/>
      <c r="H651" s="2354"/>
      <c r="I651" s="2354"/>
      <c r="J651" s="487"/>
      <c r="K651" s="487"/>
      <c r="L651" s="487"/>
      <c r="M651" s="2354"/>
      <c r="N651" s="2354"/>
      <c r="O651" s="487"/>
      <c r="P651" s="487"/>
      <c r="Q651" s="487"/>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353"/>
      <c r="D652" s="2354"/>
      <c r="E652" s="487"/>
      <c r="F652" s="487"/>
      <c r="G652" s="487"/>
      <c r="H652" s="2354" t="s">
        <v>237</v>
      </c>
      <c r="I652" s="2354"/>
      <c r="J652" s="2354"/>
      <c r="K652" s="487"/>
      <c r="L652" s="487"/>
      <c r="M652" s="2354"/>
      <c r="N652" s="2354"/>
      <c r="O652" s="487"/>
      <c r="P652" s="487"/>
      <c r="Q652" s="487"/>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353"/>
      <c r="D653" s="2354"/>
      <c r="E653" s="487"/>
      <c r="F653" s="487"/>
      <c r="G653" s="487"/>
      <c r="H653" s="2354" t="s">
        <v>198</v>
      </c>
      <c r="I653" s="2354"/>
      <c r="J653" s="604" t="s">
        <v>199</v>
      </c>
      <c r="K653" s="487"/>
      <c r="L653" s="487"/>
      <c r="M653" s="2354"/>
      <c r="N653" s="2354"/>
      <c r="O653" s="487"/>
      <c r="P653" s="487"/>
      <c r="Q653" s="487"/>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353"/>
      <c r="D654" s="2354"/>
      <c r="E654" s="487"/>
      <c r="F654" s="487"/>
      <c r="G654" s="487"/>
      <c r="H654" s="2354" t="s">
        <v>199</v>
      </c>
      <c r="I654" s="2354"/>
      <c r="J654" s="605">
        <v>0.99999999999999944</v>
      </c>
      <c r="K654" s="487"/>
      <c r="L654" s="487"/>
      <c r="M654" s="2354"/>
      <c r="N654" s="2354"/>
      <c r="O654" s="487"/>
      <c r="P654" s="487"/>
      <c r="Q654" s="487"/>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353"/>
      <c r="D655" s="2354"/>
      <c r="E655" s="487"/>
      <c r="F655" s="487"/>
      <c r="G655" s="487"/>
      <c r="H655" s="2354"/>
      <c r="I655" s="2354"/>
      <c r="J655" s="487"/>
      <c r="K655" s="487"/>
      <c r="L655" s="487"/>
      <c r="M655" s="2354"/>
      <c r="N655" s="2354"/>
      <c r="O655" s="487"/>
      <c r="P655" s="487"/>
      <c r="Q655" s="487"/>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353"/>
      <c r="D656" s="2354"/>
      <c r="E656" s="471"/>
      <c r="F656" s="471"/>
      <c r="G656" s="471"/>
      <c r="H656" s="2353"/>
      <c r="I656" s="2354"/>
      <c r="J656" s="471"/>
      <c r="K656" s="471"/>
      <c r="L656" s="471"/>
      <c r="M656" s="2353"/>
      <c r="N656" s="2354"/>
      <c r="O656" s="471"/>
      <c r="P656" s="471"/>
      <c r="Q656" s="47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353"/>
      <c r="D657" s="2354"/>
      <c r="E657" s="471"/>
      <c r="F657" s="471"/>
      <c r="G657" s="471"/>
      <c r="H657" s="2353"/>
      <c r="I657" s="2354"/>
      <c r="J657" s="471"/>
      <c r="K657" s="471"/>
      <c r="L657" s="471"/>
      <c r="M657" s="2353"/>
      <c r="N657" s="2354"/>
      <c r="O657" s="471"/>
      <c r="P657" s="471"/>
      <c r="Q657" s="47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353"/>
      <c r="D658" s="2354"/>
      <c r="E658" s="471"/>
      <c r="F658" s="471"/>
      <c r="G658" s="471"/>
      <c r="H658" s="2353"/>
      <c r="I658" s="2354"/>
      <c r="J658" s="471"/>
      <c r="K658" s="471"/>
      <c r="L658" s="471"/>
      <c r="M658" s="2353"/>
      <c r="N658" s="2354"/>
      <c r="O658" s="471"/>
      <c r="P658" s="471"/>
      <c r="Q658" s="47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353"/>
      <c r="D659" s="2354"/>
      <c r="E659" s="471"/>
      <c r="F659" s="471"/>
      <c r="G659" s="471"/>
      <c r="H659" s="2353"/>
      <c r="I659" s="2354"/>
      <c r="J659" s="471"/>
      <c r="K659" s="471"/>
      <c r="L659" s="471"/>
      <c r="M659" s="2353"/>
      <c r="N659" s="2354"/>
      <c r="O659" s="471"/>
      <c r="P659" s="471"/>
      <c r="Q659" s="47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353"/>
      <c r="D660" s="2354"/>
      <c r="E660" s="471"/>
      <c r="F660" s="471"/>
      <c r="G660" s="471"/>
      <c r="H660" s="2353"/>
      <c r="I660" s="2354"/>
      <c r="J660" s="471"/>
      <c r="K660" s="471"/>
      <c r="L660" s="471"/>
      <c r="M660" s="2353"/>
      <c r="N660" s="2354"/>
      <c r="O660" s="471"/>
      <c r="P660" s="471"/>
      <c r="Q660" s="47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353"/>
      <c r="D661" s="2354"/>
      <c r="E661" s="471"/>
      <c r="F661" s="471"/>
      <c r="G661" s="471"/>
      <c r="H661" s="2353"/>
      <c r="I661" s="2354"/>
      <c r="J661" s="471"/>
      <c r="K661" s="471"/>
      <c r="L661" s="471"/>
      <c r="M661" s="2353"/>
      <c r="N661" s="2354"/>
      <c r="O661" s="471"/>
      <c r="P661" s="471"/>
      <c r="Q661" s="47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353"/>
      <c r="D662" s="2354"/>
      <c r="E662" s="471"/>
      <c r="F662" s="471"/>
      <c r="G662" s="471"/>
      <c r="H662" s="2353"/>
      <c r="I662" s="2354"/>
      <c r="J662" s="471"/>
      <c r="K662" s="471"/>
      <c r="L662" s="471"/>
      <c r="M662" s="2353"/>
      <c r="N662" s="2354"/>
      <c r="O662" s="471"/>
      <c r="P662" s="471"/>
      <c r="Q662" s="47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353"/>
      <c r="D663" s="2354"/>
      <c r="E663" s="471"/>
      <c r="F663" s="471"/>
      <c r="G663" s="471"/>
      <c r="H663" s="2353"/>
      <c r="I663" s="2354"/>
      <c r="J663" s="471"/>
      <c r="K663" s="471"/>
      <c r="L663" s="471"/>
      <c r="M663" s="2353"/>
      <c r="N663" s="2354"/>
      <c r="O663" s="471"/>
      <c r="P663" s="471"/>
      <c r="Q663" s="47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353"/>
      <c r="D664" s="2354"/>
      <c r="E664" s="471"/>
      <c r="F664" s="471"/>
      <c r="G664" s="471"/>
      <c r="H664" s="2353"/>
      <c r="I664" s="2354"/>
      <c r="J664" s="471"/>
      <c r="K664" s="471"/>
      <c r="L664" s="471"/>
      <c r="M664" s="2353"/>
      <c r="N664" s="2354"/>
      <c r="O664" s="471"/>
      <c r="P664" s="471"/>
      <c r="Q664" s="47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353"/>
      <c r="D665" s="2354"/>
      <c r="E665" s="471"/>
      <c r="F665" s="471"/>
      <c r="G665" s="471"/>
      <c r="H665" s="2353"/>
      <c r="I665" s="2354"/>
      <c r="J665" s="471"/>
      <c r="K665" s="471"/>
      <c r="L665" s="471"/>
      <c r="M665" s="2353"/>
      <c r="N665" s="2354"/>
      <c r="O665" s="471"/>
      <c r="P665" s="471"/>
      <c r="Q665" s="47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353"/>
      <c r="D666" s="2354"/>
      <c r="E666" s="471"/>
      <c r="F666" s="471"/>
      <c r="G666" s="471"/>
      <c r="H666" s="2353"/>
      <c r="I666" s="2354"/>
      <c r="J666" s="471"/>
      <c r="K666" s="471"/>
      <c r="L666" s="471"/>
      <c r="M666" s="2353"/>
      <c r="N666" s="2354"/>
      <c r="O666" s="471"/>
      <c r="P666" s="471"/>
      <c r="Q666" s="47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353"/>
      <c r="D667" s="2354"/>
      <c r="E667" s="471"/>
      <c r="F667" s="471"/>
      <c r="G667" s="471"/>
      <c r="H667" s="2353"/>
      <c r="I667" s="2354"/>
      <c r="J667" s="471"/>
      <c r="K667" s="471"/>
      <c r="L667" s="471"/>
      <c r="M667" s="2353"/>
      <c r="N667" s="2354"/>
      <c r="O667" s="471"/>
      <c r="P667" s="471"/>
      <c r="Q667" s="47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353"/>
      <c r="D668" s="2354"/>
      <c r="E668" s="471"/>
      <c r="F668" s="471"/>
      <c r="G668" s="471"/>
      <c r="H668" s="2353"/>
      <c r="I668" s="2354"/>
      <c r="J668" s="471"/>
      <c r="K668" s="471"/>
      <c r="L668" s="471"/>
      <c r="M668" s="2353"/>
      <c r="N668" s="2354"/>
      <c r="O668" s="471"/>
      <c r="P668" s="471"/>
      <c r="Q668" s="47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353"/>
      <c r="D669" s="2354"/>
      <c r="E669" s="471"/>
      <c r="F669" s="471"/>
      <c r="G669" s="471"/>
      <c r="H669" s="2353"/>
      <c r="I669" s="2354"/>
      <c r="J669" s="471"/>
      <c r="K669" s="471"/>
      <c r="L669" s="471"/>
      <c r="M669" s="2353"/>
      <c r="N669" s="2354"/>
      <c r="O669" s="471"/>
      <c r="P669" s="471"/>
      <c r="Q669" s="47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353"/>
      <c r="D670" s="2354"/>
      <c r="E670" s="471"/>
      <c r="F670" s="471"/>
      <c r="G670" s="471"/>
      <c r="H670" s="2353"/>
      <c r="I670" s="2354"/>
      <c r="J670" s="471"/>
      <c r="K670" s="471"/>
      <c r="L670" s="471"/>
      <c r="M670" s="2353"/>
      <c r="N670" s="2354"/>
      <c r="O670" s="471"/>
      <c r="P670" s="471"/>
      <c r="Q670" s="47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353"/>
      <c r="D671" s="2354"/>
      <c r="E671" s="471"/>
      <c r="F671" s="471"/>
      <c r="G671" s="471"/>
      <c r="H671" s="2353"/>
      <c r="I671" s="2354"/>
      <c r="J671" s="471"/>
      <c r="K671" s="471"/>
      <c r="L671" s="471"/>
      <c r="M671" s="2353"/>
      <c r="N671" s="2354"/>
      <c r="O671" s="471"/>
      <c r="P671" s="471"/>
      <c r="Q671" s="47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353"/>
      <c r="D672" s="2354"/>
      <c r="E672" s="471"/>
      <c r="F672" s="471"/>
      <c r="G672" s="471"/>
      <c r="H672" s="2353"/>
      <c r="I672" s="2354"/>
      <c r="J672" s="471"/>
      <c r="K672" s="471"/>
      <c r="L672" s="471"/>
      <c r="M672" s="2353"/>
      <c r="N672" s="2354"/>
      <c r="O672" s="471"/>
      <c r="P672" s="471"/>
      <c r="Q672" s="47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353"/>
      <c r="D673" s="2354"/>
      <c r="E673" s="471"/>
      <c r="F673" s="471"/>
      <c r="G673" s="471"/>
      <c r="H673" s="2353"/>
      <c r="I673" s="2354"/>
      <c r="J673" s="471"/>
      <c r="K673" s="471"/>
      <c r="L673" s="471"/>
      <c r="M673" s="2353"/>
      <c r="N673" s="2354"/>
      <c r="O673" s="471"/>
      <c r="P673" s="471"/>
      <c r="Q673" s="47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353"/>
      <c r="D674" s="2354"/>
      <c r="E674" s="471"/>
      <c r="F674" s="471"/>
      <c r="G674" s="471"/>
      <c r="H674" s="2353"/>
      <c r="I674" s="2354"/>
      <c r="J674" s="471"/>
      <c r="K674" s="471"/>
      <c r="L674" s="471"/>
      <c r="M674" s="2353"/>
      <c r="N674" s="2354"/>
      <c r="O674" s="471"/>
      <c r="P674" s="471"/>
      <c r="Q674" s="47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353"/>
      <c r="D675" s="2354"/>
      <c r="E675" s="471"/>
      <c r="F675" s="471"/>
      <c r="G675" s="471"/>
      <c r="H675" s="2353"/>
      <c r="I675" s="2354"/>
      <c r="J675" s="471"/>
      <c r="K675" s="471"/>
      <c r="L675" s="471"/>
      <c r="M675" s="2353"/>
      <c r="N675" s="2354"/>
      <c r="O675" s="471"/>
      <c r="P675" s="471"/>
      <c r="Q675" s="47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353"/>
      <c r="D676" s="2354"/>
      <c r="E676" s="471"/>
      <c r="F676" s="471"/>
      <c r="G676" s="471"/>
      <c r="H676" s="2353"/>
      <c r="I676" s="2354"/>
      <c r="J676" s="471"/>
      <c r="K676" s="471"/>
      <c r="L676" s="471"/>
      <c r="M676" s="2353"/>
      <c r="N676" s="2354"/>
      <c r="O676" s="471"/>
      <c r="P676" s="471"/>
      <c r="Q676" s="47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353"/>
      <c r="D677" s="2354"/>
      <c r="E677" s="471"/>
      <c r="F677" s="471"/>
      <c r="G677" s="471"/>
      <c r="H677" s="2353"/>
      <c r="I677" s="2354"/>
      <c r="J677" s="471"/>
      <c r="K677" s="471"/>
      <c r="L677" s="471"/>
      <c r="M677" s="2353"/>
      <c r="N677" s="2354"/>
      <c r="O677" s="471"/>
      <c r="P677" s="471"/>
      <c r="Q677" s="47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353"/>
      <c r="D678" s="2354"/>
      <c r="E678" s="471"/>
      <c r="F678" s="471"/>
      <c r="G678" s="471"/>
      <c r="H678" s="2353"/>
      <c r="I678" s="2354"/>
      <c r="J678" s="471"/>
      <c r="K678" s="471"/>
      <c r="L678" s="471"/>
      <c r="M678" s="2353"/>
      <c r="N678" s="2354"/>
      <c r="O678" s="471"/>
      <c r="P678" s="471"/>
      <c r="Q678" s="47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353"/>
      <c r="D679" s="2354"/>
      <c r="E679" s="471"/>
      <c r="F679" s="471"/>
      <c r="G679" s="471"/>
      <c r="H679" s="2353"/>
      <c r="I679" s="2354"/>
      <c r="J679" s="471"/>
      <c r="K679" s="471"/>
      <c r="L679" s="471"/>
      <c r="M679" s="2353"/>
      <c r="N679" s="2354"/>
      <c r="O679" s="471"/>
      <c r="P679" s="471"/>
      <c r="Q679" s="47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353"/>
      <c r="D680" s="2354"/>
      <c r="E680" s="471"/>
      <c r="F680" s="471"/>
      <c r="G680" s="471"/>
      <c r="H680" s="2353"/>
      <c r="I680" s="2354"/>
      <c r="J680" s="471"/>
      <c r="K680" s="471"/>
      <c r="L680" s="471"/>
      <c r="M680" s="2353"/>
      <c r="N680" s="2354"/>
      <c r="O680" s="471"/>
      <c r="P680" s="471"/>
      <c r="Q680" s="47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353"/>
      <c r="D681" s="2354"/>
      <c r="E681" s="471"/>
      <c r="F681" s="471"/>
      <c r="G681" s="471"/>
      <c r="H681" s="2353"/>
      <c r="I681" s="2354"/>
      <c r="J681" s="471"/>
      <c r="K681" s="471"/>
      <c r="L681" s="471"/>
      <c r="M681" s="2353"/>
      <c r="N681" s="2354"/>
      <c r="O681" s="471"/>
      <c r="P681" s="471"/>
      <c r="Q681" s="47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353"/>
      <c r="D682" s="2354"/>
      <c r="E682" s="471"/>
      <c r="F682" s="471"/>
      <c r="G682" s="471"/>
      <c r="H682" s="2353"/>
      <c r="I682" s="2354"/>
      <c r="J682" s="471"/>
      <c r="K682" s="471"/>
      <c r="L682" s="471"/>
      <c r="M682" s="2353"/>
      <c r="N682" s="2354"/>
      <c r="O682" s="471"/>
      <c r="P682" s="471"/>
      <c r="Q682" s="47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353"/>
      <c r="D683" s="2354"/>
      <c r="E683" s="471"/>
      <c r="F683" s="471"/>
      <c r="G683" s="471"/>
      <c r="H683" s="2353"/>
      <c r="I683" s="2354"/>
      <c r="J683" s="471"/>
      <c r="K683" s="471"/>
      <c r="L683" s="471"/>
      <c r="M683" s="2353"/>
      <c r="N683" s="2354"/>
      <c r="O683" s="471"/>
      <c r="P683" s="471"/>
      <c r="Q683" s="47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353"/>
      <c r="D684" s="2354"/>
      <c r="E684" s="471"/>
      <c r="F684" s="471"/>
      <c r="G684" s="471"/>
      <c r="H684" s="2353"/>
      <c r="I684" s="2354"/>
      <c r="J684" s="471"/>
      <c r="K684" s="471"/>
      <c r="L684" s="471"/>
      <c r="M684" s="2353"/>
      <c r="N684" s="2354"/>
      <c r="O684" s="471"/>
      <c r="P684" s="471"/>
      <c r="Q684" s="47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353"/>
      <c r="D685" s="2354"/>
      <c r="E685" s="471"/>
      <c r="F685" s="471"/>
      <c r="G685" s="471"/>
      <c r="H685" s="2353"/>
      <c r="I685" s="2354"/>
      <c r="J685" s="471"/>
      <c r="K685" s="471"/>
      <c r="L685" s="471"/>
      <c r="M685" s="2353"/>
      <c r="N685" s="2354"/>
      <c r="O685" s="471"/>
      <c r="P685" s="471"/>
      <c r="Q685" s="47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353"/>
      <c r="D686" s="2354"/>
      <c r="E686" s="471"/>
      <c r="F686" s="471"/>
      <c r="G686" s="471"/>
      <c r="H686" s="2353"/>
      <c r="I686" s="2354"/>
      <c r="J686" s="471"/>
      <c r="K686" s="471"/>
      <c r="L686" s="471"/>
      <c r="M686" s="2353"/>
      <c r="N686" s="2354"/>
      <c r="O686" s="471"/>
      <c r="P686" s="471"/>
      <c r="Q686" s="47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353"/>
      <c r="D687" s="2354"/>
      <c r="E687" s="471"/>
      <c r="F687" s="471"/>
      <c r="G687" s="471"/>
      <c r="H687" s="2353"/>
      <c r="I687" s="2354"/>
      <c r="J687" s="471"/>
      <c r="K687" s="471"/>
      <c r="L687" s="471"/>
      <c r="M687" s="2353"/>
      <c r="N687" s="2354"/>
      <c r="O687" s="471"/>
      <c r="P687" s="471"/>
      <c r="Q687" s="47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353"/>
      <c r="D688" s="2354"/>
      <c r="E688" s="471"/>
      <c r="F688" s="471"/>
      <c r="G688" s="471"/>
      <c r="H688" s="2353"/>
      <c r="I688" s="2354"/>
      <c r="J688" s="471"/>
      <c r="K688" s="471"/>
      <c r="L688" s="471"/>
      <c r="M688" s="2353"/>
      <c r="N688" s="2354"/>
      <c r="O688" s="471"/>
      <c r="P688" s="471"/>
      <c r="Q688" s="47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353"/>
      <c r="D689" s="2354"/>
      <c r="E689" s="471"/>
      <c r="F689" s="471"/>
      <c r="G689" s="471"/>
      <c r="H689" s="2353"/>
      <c r="I689" s="2354"/>
      <c r="J689" s="471"/>
      <c r="K689" s="471"/>
      <c r="L689" s="471"/>
      <c r="M689" s="2353"/>
      <c r="N689" s="2354"/>
      <c r="O689" s="471"/>
      <c r="P689" s="471"/>
      <c r="Q689" s="47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353"/>
      <c r="D690" s="2354"/>
      <c r="E690" s="471"/>
      <c r="F690" s="471"/>
      <c r="G690" s="471"/>
      <c r="H690" s="2353"/>
      <c r="I690" s="2354"/>
      <c r="J690" s="471"/>
      <c r="K690" s="471"/>
      <c r="L690" s="471"/>
      <c r="M690" s="2353"/>
      <c r="N690" s="2354"/>
      <c r="O690" s="471"/>
      <c r="P690" s="471"/>
      <c r="Q690" s="47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353"/>
      <c r="D691" s="2354"/>
      <c r="E691" s="471"/>
      <c r="F691" s="471"/>
      <c r="G691" s="471"/>
      <c r="H691" s="2353"/>
      <c r="I691" s="2354"/>
      <c r="J691" s="471"/>
      <c r="K691" s="471"/>
      <c r="L691" s="471"/>
      <c r="M691" s="2353"/>
      <c r="N691" s="2354"/>
      <c r="O691" s="471"/>
      <c r="P691" s="471"/>
      <c r="Q691" s="47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353"/>
      <c r="D692" s="2354"/>
      <c r="E692" s="471"/>
      <c r="F692" s="471"/>
      <c r="G692" s="471"/>
      <c r="H692" s="2353"/>
      <c r="I692" s="2354"/>
      <c r="J692" s="471"/>
      <c r="K692" s="471"/>
      <c r="L692" s="471"/>
      <c r="M692" s="2353"/>
      <c r="N692" s="2354"/>
      <c r="O692" s="471"/>
      <c r="P692" s="471"/>
      <c r="Q692" s="47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353"/>
      <c r="D693" s="2354"/>
      <c r="E693" s="471"/>
      <c r="F693" s="471"/>
      <c r="G693" s="471"/>
      <c r="H693" s="2353"/>
      <c r="I693" s="2354"/>
      <c r="J693" s="471"/>
      <c r="K693" s="471"/>
      <c r="L693" s="471"/>
      <c r="M693" s="2353"/>
      <c r="N693" s="2354"/>
      <c r="O693" s="471"/>
      <c r="P693" s="471"/>
      <c r="Q693" s="47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353"/>
      <c r="D694" s="2354"/>
      <c r="E694" s="471"/>
      <c r="F694" s="471"/>
      <c r="G694" s="471"/>
      <c r="H694" s="2353"/>
      <c r="I694" s="2354"/>
      <c r="J694" s="471"/>
      <c r="K694" s="471"/>
      <c r="L694" s="471"/>
      <c r="M694" s="2353"/>
      <c r="N694" s="2354"/>
      <c r="O694" s="471"/>
      <c r="P694" s="471"/>
      <c r="Q694" s="47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353"/>
      <c r="D695" s="2354"/>
      <c r="E695" s="471"/>
      <c r="F695" s="471"/>
      <c r="G695" s="471"/>
      <c r="H695" s="2353"/>
      <c r="I695" s="2354"/>
      <c r="J695" s="471"/>
      <c r="K695" s="471"/>
      <c r="L695" s="471"/>
      <c r="M695" s="2353"/>
      <c r="N695" s="2354"/>
      <c r="O695" s="471"/>
      <c r="P695" s="471"/>
      <c r="Q695" s="47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353"/>
      <c r="D696" s="2354"/>
      <c r="E696" s="471"/>
      <c r="F696" s="471"/>
      <c r="G696" s="471"/>
      <c r="H696" s="2353"/>
      <c r="I696" s="2354"/>
      <c r="J696" s="471"/>
      <c r="K696" s="471"/>
      <c r="L696" s="471"/>
      <c r="M696" s="2353"/>
      <c r="N696" s="2354"/>
      <c r="O696" s="471"/>
      <c r="P696" s="471"/>
      <c r="Q696" s="47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353"/>
      <c r="D697" s="2354"/>
      <c r="E697" s="471"/>
      <c r="F697" s="471"/>
      <c r="G697" s="471"/>
      <c r="H697" s="2353"/>
      <c r="I697" s="2354"/>
      <c r="J697" s="471"/>
      <c r="K697" s="471"/>
      <c r="L697" s="471"/>
      <c r="M697" s="2353"/>
      <c r="N697" s="2354"/>
      <c r="O697" s="471"/>
      <c r="P697" s="471"/>
      <c r="Q697" s="47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353"/>
      <c r="D698" s="2354"/>
      <c r="E698" s="471"/>
      <c r="F698" s="471"/>
      <c r="G698" s="471"/>
      <c r="H698" s="2353"/>
      <c r="I698" s="2354"/>
      <c r="J698" s="471"/>
      <c r="K698" s="471"/>
      <c r="L698" s="471"/>
      <c r="M698" s="2353"/>
      <c r="N698" s="2354"/>
      <c r="O698" s="471"/>
      <c r="P698" s="471"/>
      <c r="Q698" s="47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353"/>
      <c r="D699" s="2354"/>
      <c r="E699" s="471"/>
      <c r="F699" s="471"/>
      <c r="G699" s="471"/>
      <c r="H699" s="2353"/>
      <c r="I699" s="2354"/>
      <c r="J699" s="471"/>
      <c r="K699" s="471"/>
      <c r="L699" s="471"/>
      <c r="M699" s="2353"/>
      <c r="N699" s="2354"/>
      <c r="O699" s="471"/>
      <c r="P699" s="471"/>
      <c r="Q699" s="47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353"/>
      <c r="D700" s="2354"/>
      <c r="E700" s="471"/>
      <c r="F700" s="471"/>
      <c r="G700" s="471"/>
      <c r="H700" s="2353"/>
      <c r="I700" s="2354"/>
      <c r="J700" s="471"/>
      <c r="K700" s="471"/>
      <c r="L700" s="471"/>
      <c r="M700" s="2353"/>
      <c r="N700" s="2354"/>
      <c r="O700" s="471"/>
      <c r="P700" s="471"/>
      <c r="Q700" s="47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354"/>
      <c r="D701" s="2354"/>
      <c r="E701" s="487"/>
      <c r="F701" s="487"/>
      <c r="G701" s="487"/>
      <c r="H701" s="2354"/>
      <c r="I701" s="2354"/>
      <c r="J701" s="487"/>
      <c r="K701" s="487"/>
      <c r="L701" s="487"/>
      <c r="M701" s="2354"/>
      <c r="N701" s="2354"/>
      <c r="O701" s="487"/>
      <c r="P701" s="487"/>
      <c r="Q701" s="487"/>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354"/>
      <c r="D702" s="2354"/>
      <c r="E702" s="487"/>
      <c r="F702" s="487"/>
      <c r="G702" s="487"/>
      <c r="H702" s="2354"/>
      <c r="I702" s="2354"/>
      <c r="J702" s="487"/>
      <c r="K702" s="487"/>
      <c r="L702" s="487"/>
      <c r="M702" s="2354"/>
      <c r="N702" s="2354"/>
      <c r="O702" s="487"/>
      <c r="P702" s="487"/>
      <c r="Q702" s="487"/>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354"/>
      <c r="D703" s="2354"/>
      <c r="E703" s="487"/>
      <c r="F703" s="487"/>
      <c r="G703" s="487"/>
      <c r="H703" s="2354"/>
      <c r="I703" s="2354"/>
      <c r="J703" s="487"/>
      <c r="K703" s="487"/>
      <c r="L703" s="487"/>
      <c r="M703" s="2354"/>
      <c r="N703" s="2354"/>
      <c r="O703" s="487"/>
      <c r="P703" s="487"/>
      <c r="Q703" s="487"/>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354"/>
      <c r="D704" s="2354"/>
      <c r="E704" s="487"/>
      <c r="F704" s="487"/>
      <c r="G704" s="487"/>
      <c r="H704" s="2354"/>
      <c r="I704" s="2354"/>
      <c r="J704" s="487"/>
      <c r="K704" s="487"/>
      <c r="L704" s="487"/>
      <c r="M704" s="2354"/>
      <c r="N704" s="2354"/>
      <c r="O704" s="487"/>
      <c r="P704" s="487"/>
      <c r="Q704" s="487"/>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354"/>
      <c r="D705" s="2354"/>
      <c r="E705" s="487"/>
      <c r="F705" s="487"/>
      <c r="G705" s="487"/>
      <c r="H705" s="2354"/>
      <c r="I705" s="2354"/>
      <c r="J705" s="487"/>
      <c r="K705" s="487"/>
      <c r="L705" s="487"/>
      <c r="M705" s="2354"/>
      <c r="N705" s="2354"/>
      <c r="O705" s="487"/>
      <c r="P705" s="487"/>
      <c r="Q705" s="487"/>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354"/>
      <c r="D706" s="2354"/>
      <c r="E706" s="487"/>
      <c r="F706" s="487"/>
      <c r="G706" s="487"/>
      <c r="H706" s="2354"/>
      <c r="I706" s="2354"/>
      <c r="J706" s="487"/>
      <c r="K706" s="487"/>
      <c r="L706" s="487"/>
      <c r="M706" s="2354"/>
      <c r="N706" s="2354"/>
      <c r="O706" s="487"/>
      <c r="P706" s="487"/>
      <c r="Q706" s="487"/>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354"/>
      <c r="D707" s="2354"/>
      <c r="E707" s="487"/>
      <c r="F707" s="487"/>
      <c r="G707" s="487"/>
      <c r="H707" s="2354"/>
      <c r="I707" s="2354"/>
      <c r="J707" s="487"/>
      <c r="K707" s="487"/>
      <c r="L707" s="487"/>
      <c r="M707" s="2354"/>
      <c r="N707" s="2354"/>
      <c r="O707" s="487"/>
      <c r="P707" s="487"/>
      <c r="Q707" s="487"/>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354"/>
      <c r="D708" s="2354"/>
      <c r="E708" s="487"/>
      <c r="F708" s="487"/>
      <c r="G708" s="487"/>
      <c r="H708" s="2354"/>
      <c r="I708" s="2354"/>
      <c r="J708" s="487"/>
      <c r="K708" s="487"/>
      <c r="L708" s="487"/>
      <c r="M708" s="2354"/>
      <c r="N708" s="2354"/>
      <c r="O708" s="487"/>
      <c r="P708" s="487"/>
      <c r="Q708" s="487"/>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354"/>
      <c r="D709" s="2354"/>
      <c r="E709" s="487"/>
      <c r="F709" s="487"/>
      <c r="G709" s="487"/>
      <c r="H709" s="2354"/>
      <c r="I709" s="2354"/>
      <c r="J709" s="487"/>
      <c r="K709" s="487"/>
      <c r="L709" s="487"/>
      <c r="M709" s="2354"/>
      <c r="N709" s="2354"/>
      <c r="O709" s="487"/>
      <c r="P709" s="487"/>
      <c r="Q709" s="487"/>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354"/>
      <c r="D710" s="2354"/>
      <c r="E710" s="487"/>
      <c r="F710" s="487"/>
      <c r="G710" s="487"/>
      <c r="H710" s="2354"/>
      <c r="I710" s="2354"/>
      <c r="J710" s="487"/>
      <c r="K710" s="487"/>
      <c r="L710" s="487"/>
      <c r="M710" s="2354"/>
      <c r="N710" s="2354"/>
      <c r="O710" s="487"/>
      <c r="P710" s="487"/>
      <c r="Q710" s="487"/>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354"/>
      <c r="D711" s="2354"/>
      <c r="E711" s="487"/>
      <c r="F711" s="487"/>
      <c r="G711" s="487"/>
      <c r="H711" s="2354"/>
      <c r="I711" s="2354"/>
      <c r="J711" s="487"/>
      <c r="K711" s="487"/>
      <c r="L711" s="487"/>
      <c r="M711" s="2354"/>
      <c r="N711" s="2354"/>
      <c r="O711" s="487"/>
      <c r="P711" s="487"/>
      <c r="Q711" s="487"/>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354"/>
      <c r="D712" s="2354"/>
      <c r="E712" s="487"/>
      <c r="F712" s="487"/>
      <c r="G712" s="487"/>
      <c r="H712" s="2354"/>
      <c r="I712" s="2354"/>
      <c r="J712" s="487"/>
      <c r="K712" s="487"/>
      <c r="L712" s="487"/>
      <c r="M712" s="2354"/>
      <c r="N712" s="2354"/>
      <c r="O712" s="487"/>
      <c r="P712" s="487"/>
      <c r="Q712" s="487"/>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354"/>
      <c r="D713" s="2354"/>
      <c r="E713" s="487"/>
      <c r="F713" s="487"/>
      <c r="G713" s="487"/>
      <c r="H713" s="2354"/>
      <c r="I713" s="2354"/>
      <c r="J713" s="487"/>
      <c r="K713" s="487"/>
      <c r="L713" s="487"/>
      <c r="M713" s="2354"/>
      <c r="N713" s="2354"/>
      <c r="O713" s="487"/>
      <c r="P713" s="487"/>
      <c r="Q713" s="487"/>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354"/>
      <c r="D714" s="2354"/>
      <c r="E714" s="487"/>
      <c r="F714" s="487"/>
      <c r="G714" s="487"/>
      <c r="H714" s="2354"/>
      <c r="I714" s="2354"/>
      <c r="J714" s="487"/>
      <c r="K714" s="487"/>
      <c r="L714" s="487"/>
      <c r="M714" s="2354"/>
      <c r="N714" s="2354"/>
      <c r="O714" s="487"/>
      <c r="P714" s="487"/>
      <c r="Q714" s="487"/>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354"/>
      <c r="D715" s="2354"/>
      <c r="E715" s="487"/>
      <c r="F715" s="487"/>
      <c r="G715" s="487"/>
      <c r="H715" s="2354"/>
      <c r="I715" s="2354"/>
      <c r="J715" s="487"/>
      <c r="K715" s="487"/>
      <c r="L715" s="487"/>
      <c r="M715" s="2354"/>
      <c r="N715" s="2354"/>
      <c r="O715" s="487"/>
      <c r="P715" s="487"/>
      <c r="Q715" s="487"/>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354"/>
      <c r="D716" s="2354"/>
      <c r="E716" s="487"/>
      <c r="F716" s="487"/>
      <c r="G716" s="487"/>
      <c r="H716" s="2354"/>
      <c r="I716" s="2354"/>
      <c r="J716" s="487"/>
      <c r="K716" s="487"/>
      <c r="L716" s="487"/>
      <c r="M716" s="2354"/>
      <c r="N716" s="2354"/>
      <c r="O716" s="487"/>
      <c r="P716" s="487"/>
      <c r="Q716" s="487"/>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354"/>
      <c r="D717" s="2354"/>
      <c r="E717" s="487"/>
      <c r="F717" s="487"/>
      <c r="G717" s="487"/>
      <c r="H717" s="2354"/>
      <c r="I717" s="2354"/>
      <c r="J717" s="487"/>
      <c r="K717" s="487"/>
      <c r="L717" s="487"/>
      <c r="M717" s="2354"/>
      <c r="N717" s="2354"/>
      <c r="O717" s="487"/>
      <c r="P717" s="487"/>
      <c r="Q717" s="487"/>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354"/>
      <c r="D718" s="2354"/>
      <c r="E718" s="487"/>
      <c r="F718" s="487"/>
      <c r="G718" s="487"/>
      <c r="H718" s="2354"/>
      <c r="I718" s="2354"/>
      <c r="J718" s="487"/>
      <c r="K718" s="487"/>
      <c r="L718" s="487"/>
      <c r="M718" s="2354"/>
      <c r="N718" s="2354"/>
      <c r="O718" s="487"/>
      <c r="P718" s="487"/>
      <c r="Q718" s="487"/>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354"/>
      <c r="D719" s="2354"/>
      <c r="E719" s="487"/>
      <c r="F719" s="487"/>
      <c r="G719" s="487"/>
      <c r="H719" s="2354"/>
      <c r="I719" s="2354"/>
      <c r="J719" s="487"/>
      <c r="K719" s="487"/>
      <c r="L719" s="487"/>
      <c r="M719" s="2354"/>
      <c r="N719" s="2354"/>
      <c r="O719" s="487"/>
      <c r="P719" s="487"/>
      <c r="Q719" s="487"/>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354"/>
      <c r="D720" s="2354"/>
      <c r="E720" s="487"/>
      <c r="F720" s="487"/>
      <c r="G720" s="487"/>
      <c r="H720" s="2354"/>
      <c r="I720" s="2354"/>
      <c r="J720" s="487"/>
      <c r="K720" s="487"/>
      <c r="L720" s="487"/>
      <c r="M720" s="2354"/>
      <c r="N720" s="2354"/>
      <c r="O720" s="487"/>
      <c r="P720" s="487"/>
      <c r="Q720" s="487"/>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354"/>
      <c r="D721" s="2354"/>
      <c r="E721" s="487"/>
      <c r="F721" s="487"/>
      <c r="G721" s="487"/>
      <c r="H721" s="2354"/>
      <c r="I721" s="2354"/>
      <c r="J721" s="487"/>
      <c r="K721" s="487"/>
      <c r="L721" s="487"/>
      <c r="M721" s="2354"/>
      <c r="N721" s="2354"/>
      <c r="O721" s="487"/>
      <c r="P721" s="487"/>
      <c r="Q721" s="487"/>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354"/>
      <c r="D722" s="2354"/>
      <c r="E722" s="487"/>
      <c r="F722" s="487"/>
      <c r="G722" s="487"/>
      <c r="H722" s="2354"/>
      <c r="I722" s="2354"/>
      <c r="J722" s="487"/>
      <c r="K722" s="487"/>
      <c r="L722" s="487"/>
      <c r="M722" s="2354"/>
      <c r="N722" s="2354"/>
      <c r="O722" s="487"/>
      <c r="P722" s="487"/>
      <c r="Q722" s="487"/>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354"/>
      <c r="D723" s="2354"/>
      <c r="E723" s="487"/>
      <c r="F723" s="487"/>
      <c r="G723" s="487"/>
      <c r="H723" s="2354"/>
      <c r="I723" s="2354"/>
      <c r="J723" s="487"/>
      <c r="K723" s="487"/>
      <c r="L723" s="487"/>
      <c r="M723" s="2354"/>
      <c r="N723" s="2354"/>
      <c r="O723" s="487"/>
      <c r="P723" s="487"/>
      <c r="Q723" s="487"/>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354"/>
      <c r="D724" s="2354"/>
      <c r="E724" s="487"/>
      <c r="F724" s="487"/>
      <c r="G724" s="487"/>
      <c r="H724" s="2354"/>
      <c r="I724" s="2354"/>
      <c r="J724" s="487"/>
      <c r="K724" s="487"/>
      <c r="L724" s="487"/>
      <c r="M724" s="2354"/>
      <c r="N724" s="2354"/>
      <c r="O724" s="487"/>
      <c r="P724" s="487"/>
      <c r="Q724" s="487"/>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354"/>
      <c r="D725" s="2354"/>
      <c r="E725" s="487"/>
      <c r="F725" s="487"/>
      <c r="G725" s="487"/>
      <c r="H725" s="2354"/>
      <c r="I725" s="2354"/>
      <c r="J725" s="487"/>
      <c r="K725" s="487"/>
      <c r="L725" s="487"/>
      <c r="M725" s="2354"/>
      <c r="N725" s="2354"/>
      <c r="O725" s="487"/>
      <c r="P725" s="487"/>
      <c r="Q725" s="487"/>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354"/>
      <c r="D726" s="2354"/>
      <c r="E726" s="487"/>
      <c r="F726" s="487"/>
      <c r="G726" s="487"/>
      <c r="H726" s="2354"/>
      <c r="I726" s="2354"/>
      <c r="J726" s="487"/>
      <c r="K726" s="487"/>
      <c r="L726" s="487"/>
      <c r="M726" s="2354"/>
      <c r="N726" s="2354"/>
      <c r="O726" s="487"/>
      <c r="P726" s="487"/>
      <c r="Q726" s="487"/>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354"/>
      <c r="D727" s="2354"/>
      <c r="E727" s="487"/>
      <c r="F727" s="487"/>
      <c r="G727" s="487"/>
      <c r="H727" s="2354"/>
      <c r="I727" s="2354"/>
      <c r="J727" s="487"/>
      <c r="K727" s="487"/>
      <c r="L727" s="487"/>
      <c r="M727" s="2354"/>
      <c r="N727" s="2354"/>
      <c r="O727" s="487"/>
      <c r="P727" s="487"/>
      <c r="Q727" s="487"/>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354"/>
      <c r="D728" s="2354"/>
      <c r="E728" s="487"/>
      <c r="F728" s="487"/>
      <c r="G728" s="487"/>
      <c r="H728" s="2354"/>
      <c r="I728" s="2354"/>
      <c r="J728" s="487"/>
      <c r="K728" s="487"/>
      <c r="L728" s="487"/>
      <c r="M728" s="2354"/>
      <c r="N728" s="2354"/>
      <c r="O728" s="487"/>
      <c r="P728" s="487"/>
      <c r="Q728" s="487"/>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354"/>
      <c r="D729" s="2354"/>
      <c r="E729" s="487"/>
      <c r="F729" s="487"/>
      <c r="G729" s="487"/>
      <c r="H729" s="2354"/>
      <c r="I729" s="2354"/>
      <c r="J729" s="487"/>
      <c r="K729" s="487"/>
      <c r="L729" s="487"/>
      <c r="M729" s="2354"/>
      <c r="N729" s="2354"/>
      <c r="O729" s="487"/>
      <c r="P729" s="487"/>
      <c r="Q729" s="487"/>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354"/>
      <c r="D730" s="2354"/>
      <c r="E730" s="487"/>
      <c r="F730" s="487"/>
      <c r="G730" s="487"/>
      <c r="H730" s="2354"/>
      <c r="I730" s="2354"/>
      <c r="J730" s="487"/>
      <c r="K730" s="487"/>
      <c r="L730" s="487"/>
      <c r="M730" s="2354"/>
      <c r="N730" s="2354"/>
      <c r="O730" s="487"/>
      <c r="P730" s="487"/>
      <c r="Q730" s="487"/>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354"/>
      <c r="D731" s="2354"/>
      <c r="E731" s="487"/>
      <c r="F731" s="487"/>
      <c r="G731" s="487"/>
      <c r="H731" s="2354"/>
      <c r="I731" s="2354"/>
      <c r="J731" s="487"/>
      <c r="K731" s="487"/>
      <c r="L731" s="487"/>
      <c r="M731" s="2354"/>
      <c r="N731" s="2354"/>
      <c r="O731" s="487"/>
      <c r="P731" s="487"/>
      <c r="Q731" s="487"/>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354"/>
      <c r="D732" s="2354"/>
      <c r="E732" s="487"/>
      <c r="F732" s="487"/>
      <c r="G732" s="487"/>
      <c r="H732" s="2354"/>
      <c r="I732" s="2354"/>
      <c r="J732" s="487"/>
      <c r="K732" s="487"/>
      <c r="L732" s="487"/>
      <c r="M732" s="2354"/>
      <c r="N732" s="2354"/>
      <c r="O732" s="487"/>
      <c r="P732" s="487"/>
      <c r="Q732" s="487"/>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354"/>
      <c r="D733" s="2354"/>
      <c r="E733" s="487"/>
      <c r="F733" s="487"/>
      <c r="G733" s="487"/>
      <c r="H733" s="2354"/>
      <c r="I733" s="2354"/>
      <c r="J733" s="487"/>
      <c r="K733" s="487"/>
      <c r="L733" s="487"/>
      <c r="M733" s="2354"/>
      <c r="N733" s="2354"/>
      <c r="O733" s="487"/>
      <c r="P733" s="487"/>
      <c r="Q733" s="487"/>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354"/>
      <c r="D734" s="2354"/>
      <c r="E734" s="487"/>
      <c r="F734" s="487"/>
      <c r="G734" s="487"/>
      <c r="H734" s="2354"/>
      <c r="I734" s="2354"/>
      <c r="J734" s="487"/>
      <c r="K734" s="487"/>
      <c r="L734" s="487"/>
      <c r="M734" s="2354"/>
      <c r="N734" s="2354"/>
      <c r="O734" s="487"/>
      <c r="P734" s="487"/>
      <c r="Q734" s="487"/>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354"/>
      <c r="D735" s="2354"/>
      <c r="E735" s="487"/>
      <c r="F735" s="487"/>
      <c r="G735" s="487"/>
      <c r="H735" s="2354"/>
      <c r="I735" s="2354"/>
      <c r="J735" s="487"/>
      <c r="K735" s="487"/>
      <c r="L735" s="487"/>
      <c r="M735" s="2354"/>
      <c r="N735" s="2354"/>
      <c r="O735" s="487"/>
      <c r="P735" s="487"/>
      <c r="Q735" s="487"/>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354"/>
      <c r="D736" s="2354"/>
      <c r="E736" s="487"/>
      <c r="F736" s="487"/>
      <c r="G736" s="487"/>
      <c r="H736" s="2354"/>
      <c r="I736" s="2354"/>
      <c r="J736" s="487"/>
      <c r="K736" s="487"/>
      <c r="L736" s="487"/>
      <c r="M736" s="2354"/>
      <c r="N736" s="2354"/>
      <c r="O736" s="487"/>
      <c r="P736" s="487"/>
      <c r="Q736" s="487"/>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354"/>
      <c r="D737" s="2354"/>
      <c r="E737" s="487"/>
      <c r="F737" s="487"/>
      <c r="G737" s="487"/>
      <c r="H737" s="2354"/>
      <c r="I737" s="2354"/>
      <c r="J737" s="487"/>
      <c r="K737" s="487"/>
      <c r="L737" s="487"/>
      <c r="M737" s="2354"/>
      <c r="N737" s="2354"/>
      <c r="O737" s="487"/>
      <c r="P737" s="487"/>
      <c r="Q737" s="487"/>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354"/>
      <c r="D738" s="2354"/>
      <c r="E738" s="487"/>
      <c r="F738" s="487"/>
      <c r="G738" s="487"/>
      <c r="H738" s="2354"/>
      <c r="I738" s="2354"/>
      <c r="J738" s="487"/>
      <c r="K738" s="487"/>
      <c r="L738" s="487"/>
      <c r="M738" s="2354"/>
      <c r="N738" s="2354"/>
      <c r="O738" s="487"/>
      <c r="P738" s="487"/>
      <c r="Q738" s="487"/>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354"/>
      <c r="D739" s="2354"/>
      <c r="E739" s="487"/>
      <c r="F739" s="487"/>
      <c r="G739" s="487"/>
      <c r="H739" s="2354"/>
      <c r="I739" s="2354"/>
      <c r="J739" s="487"/>
      <c r="K739" s="487"/>
      <c r="L739" s="487"/>
      <c r="M739" s="2354"/>
      <c r="N739" s="2354"/>
      <c r="O739" s="487"/>
      <c r="P739" s="487"/>
      <c r="Q739" s="487"/>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354"/>
      <c r="D740" s="2354"/>
      <c r="E740" s="487"/>
      <c r="F740" s="487"/>
      <c r="G740" s="487"/>
      <c r="H740" s="2354"/>
      <c r="I740" s="2354"/>
      <c r="J740" s="487"/>
      <c r="K740" s="487"/>
      <c r="L740" s="487"/>
      <c r="M740" s="2354"/>
      <c r="N740" s="2354"/>
      <c r="O740" s="487"/>
      <c r="P740" s="487"/>
      <c r="Q740" s="487"/>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354"/>
      <c r="D741" s="2354"/>
      <c r="E741" s="487"/>
      <c r="F741" s="487"/>
      <c r="G741" s="487"/>
      <c r="H741" s="2354"/>
      <c r="I741" s="2354"/>
      <c r="J741" s="487"/>
      <c r="K741" s="487"/>
      <c r="L741" s="487"/>
      <c r="M741" s="2354"/>
      <c r="N741" s="2354"/>
      <c r="O741" s="487"/>
      <c r="P741" s="487"/>
      <c r="Q741" s="487"/>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354"/>
      <c r="D742" s="2354"/>
      <c r="E742" s="487"/>
      <c r="F742" s="487"/>
      <c r="G742" s="487"/>
      <c r="H742" s="2354"/>
      <c r="I742" s="2354"/>
      <c r="J742" s="487"/>
      <c r="K742" s="487"/>
      <c r="L742" s="487"/>
      <c r="M742" s="2354"/>
      <c r="N742" s="2354"/>
      <c r="O742" s="487"/>
      <c r="P742" s="487"/>
      <c r="Q742" s="487"/>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354"/>
      <c r="D743" s="2354"/>
      <c r="E743" s="487"/>
      <c r="F743" s="487"/>
      <c r="G743" s="487"/>
      <c r="H743" s="2354"/>
      <c r="I743" s="2354"/>
      <c r="J743" s="487"/>
      <c r="K743" s="487"/>
      <c r="L743" s="487"/>
      <c r="M743" s="2354"/>
      <c r="N743" s="2354"/>
      <c r="O743" s="487"/>
      <c r="P743" s="487"/>
      <c r="Q743" s="487"/>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354"/>
      <c r="D744" s="2354"/>
      <c r="E744" s="487"/>
      <c r="F744" s="487"/>
      <c r="G744" s="487"/>
      <c r="H744" s="2354"/>
      <c r="I744" s="2354"/>
      <c r="J744" s="487"/>
      <c r="K744" s="487"/>
      <c r="L744" s="487"/>
      <c r="M744" s="2354"/>
      <c r="N744" s="2354"/>
      <c r="O744" s="487"/>
      <c r="P744" s="487"/>
      <c r="Q744" s="487"/>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354"/>
      <c r="D745" s="2354"/>
      <c r="E745" s="487"/>
      <c r="F745" s="487"/>
      <c r="G745" s="487"/>
      <c r="H745" s="2354"/>
      <c r="I745" s="2354"/>
      <c r="J745" s="487"/>
      <c r="K745" s="487"/>
      <c r="L745" s="487"/>
      <c r="M745" s="2354"/>
      <c r="N745" s="2354"/>
      <c r="O745" s="487"/>
      <c r="P745" s="487"/>
      <c r="Q745" s="487"/>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354"/>
      <c r="D746" s="2354"/>
      <c r="E746" s="487"/>
      <c r="F746" s="487"/>
      <c r="G746" s="487"/>
      <c r="H746" s="2354"/>
      <c r="I746" s="2354"/>
      <c r="J746" s="487"/>
      <c r="K746" s="487"/>
      <c r="L746" s="487"/>
      <c r="M746" s="2354"/>
      <c r="N746" s="2354"/>
      <c r="O746" s="487"/>
      <c r="P746" s="487"/>
      <c r="Q746" s="487"/>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354"/>
      <c r="D747" s="2354"/>
      <c r="E747" s="487"/>
      <c r="F747" s="487"/>
      <c r="G747" s="487"/>
      <c r="H747" s="2354"/>
      <c r="I747" s="2354"/>
      <c r="J747" s="487"/>
      <c r="K747" s="487"/>
      <c r="L747" s="487"/>
      <c r="M747" s="2354"/>
      <c r="N747" s="2354"/>
      <c r="O747" s="487"/>
      <c r="P747" s="487"/>
      <c r="Q747" s="487"/>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354"/>
      <c r="D748" s="2354"/>
      <c r="E748" s="487"/>
      <c r="F748" s="487"/>
      <c r="G748" s="487"/>
      <c r="H748" s="2354"/>
      <c r="I748" s="2354"/>
      <c r="J748" s="487"/>
      <c r="K748" s="487"/>
      <c r="L748" s="487"/>
      <c r="M748" s="2354"/>
      <c r="N748" s="2354"/>
      <c r="O748" s="487"/>
      <c r="P748" s="487"/>
      <c r="Q748" s="487"/>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354"/>
      <c r="D749" s="2354"/>
      <c r="E749" s="487"/>
      <c r="F749" s="487"/>
      <c r="G749" s="487"/>
      <c r="H749" s="2354"/>
      <c r="I749" s="2354"/>
      <c r="J749" s="487"/>
      <c r="K749" s="487"/>
      <c r="L749" s="487"/>
      <c r="M749" s="2354"/>
      <c r="N749" s="2354"/>
      <c r="O749" s="487"/>
      <c r="P749" s="487"/>
      <c r="Q749" s="487"/>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354"/>
      <c r="D750" s="2354"/>
      <c r="E750" s="487"/>
      <c r="F750" s="487"/>
      <c r="G750" s="487"/>
      <c r="H750" s="2354"/>
      <c r="I750" s="2354"/>
      <c r="J750" s="487"/>
      <c r="K750" s="487"/>
      <c r="L750" s="487"/>
      <c r="M750" s="2354"/>
      <c r="N750" s="2354"/>
      <c r="O750" s="487"/>
      <c r="P750" s="487"/>
      <c r="Q750" s="487"/>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354"/>
      <c r="D751" s="2354"/>
      <c r="E751" s="487"/>
      <c r="F751" s="487"/>
      <c r="G751" s="487"/>
      <c r="H751" s="2354"/>
      <c r="I751" s="2354"/>
      <c r="J751" s="487"/>
      <c r="K751" s="487"/>
      <c r="L751" s="487"/>
      <c r="M751" s="2354"/>
      <c r="N751" s="2354"/>
      <c r="O751" s="487"/>
      <c r="P751" s="487"/>
      <c r="Q751" s="487"/>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354"/>
      <c r="D752" s="2354"/>
      <c r="E752" s="487"/>
      <c r="F752" s="487"/>
      <c r="G752" s="487"/>
      <c r="H752" s="2354"/>
      <c r="I752" s="2354"/>
      <c r="J752" s="487"/>
      <c r="K752" s="487"/>
      <c r="L752" s="487"/>
      <c r="M752" s="2354"/>
      <c r="N752" s="2354"/>
      <c r="O752" s="487"/>
      <c r="P752" s="487"/>
      <c r="Q752" s="487"/>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354"/>
      <c r="D753" s="2354"/>
      <c r="E753" s="487"/>
      <c r="F753" s="487"/>
      <c r="G753" s="487"/>
      <c r="H753" s="2354"/>
      <c r="I753" s="2354"/>
      <c r="J753" s="487"/>
      <c r="K753" s="487"/>
      <c r="L753" s="487"/>
      <c r="M753" s="2354"/>
      <c r="N753" s="2354"/>
      <c r="O753" s="487"/>
      <c r="P753" s="487"/>
      <c r="Q753" s="487"/>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354"/>
      <c r="D754" s="2354"/>
      <c r="E754" s="487"/>
      <c r="F754" s="487"/>
      <c r="G754" s="487"/>
      <c r="H754" s="2354"/>
      <c r="I754" s="2354"/>
      <c r="J754" s="487"/>
      <c r="K754" s="487"/>
      <c r="L754" s="487"/>
      <c r="M754" s="2354"/>
      <c r="N754" s="2354"/>
      <c r="O754" s="487"/>
      <c r="P754" s="487"/>
      <c r="Q754" s="487"/>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354"/>
      <c r="D755" s="2354"/>
      <c r="E755" s="487"/>
      <c r="F755" s="487"/>
      <c r="G755" s="487"/>
      <c r="H755" s="2354"/>
      <c r="I755" s="2354"/>
      <c r="J755" s="487"/>
      <c r="K755" s="487"/>
      <c r="L755" s="487"/>
      <c r="M755" s="2354"/>
      <c r="N755" s="2354"/>
      <c r="O755" s="487"/>
      <c r="P755" s="487"/>
      <c r="Q755" s="487"/>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354"/>
      <c r="D756" s="2354"/>
      <c r="E756" s="487"/>
      <c r="F756" s="487"/>
      <c r="G756" s="487"/>
      <c r="H756" s="2354"/>
      <c r="I756" s="2354"/>
      <c r="J756" s="487"/>
      <c r="K756" s="487"/>
      <c r="L756" s="487"/>
      <c r="M756" s="2354"/>
      <c r="N756" s="2354"/>
      <c r="O756" s="487"/>
      <c r="P756" s="487"/>
      <c r="Q756" s="487"/>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354"/>
      <c r="D757" s="2354"/>
      <c r="E757" s="487"/>
      <c r="F757" s="487"/>
      <c r="G757" s="487"/>
      <c r="H757" s="2354"/>
      <c r="I757" s="2354"/>
      <c r="J757" s="487"/>
      <c r="K757" s="487"/>
      <c r="L757" s="487"/>
      <c r="M757" s="2354"/>
      <c r="N757" s="2354"/>
      <c r="O757" s="487"/>
      <c r="P757" s="487"/>
      <c r="Q757" s="487"/>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354"/>
      <c r="D758" s="2354"/>
      <c r="E758" s="487"/>
      <c r="F758" s="487"/>
      <c r="G758" s="487"/>
      <c r="H758" s="2354"/>
      <c r="I758" s="2354"/>
      <c r="J758" s="487"/>
      <c r="K758" s="487"/>
      <c r="L758" s="487"/>
      <c r="M758" s="2354"/>
      <c r="N758" s="2354"/>
      <c r="O758" s="487"/>
      <c r="P758" s="487"/>
      <c r="Q758" s="487"/>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354"/>
      <c r="D759" s="2354"/>
      <c r="E759" s="487"/>
      <c r="F759" s="487"/>
      <c r="G759" s="487"/>
      <c r="H759" s="2354"/>
      <c r="I759" s="2354"/>
      <c r="J759" s="487"/>
      <c r="K759" s="487"/>
      <c r="L759" s="487"/>
      <c r="M759" s="2354"/>
      <c r="N759" s="2354"/>
      <c r="O759" s="487"/>
      <c r="P759" s="487"/>
      <c r="Q759" s="487"/>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354"/>
      <c r="D760" s="2354"/>
      <c r="E760" s="487"/>
      <c r="F760" s="487"/>
      <c r="G760" s="487"/>
      <c r="H760" s="2354"/>
      <c r="I760" s="2354"/>
      <c r="J760" s="487"/>
      <c r="K760" s="487"/>
      <c r="L760" s="487"/>
      <c r="M760" s="2354"/>
      <c r="N760" s="2354"/>
      <c r="O760" s="487"/>
      <c r="P760" s="487"/>
      <c r="Q760" s="487"/>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354"/>
      <c r="D761" s="2354"/>
      <c r="E761" s="487"/>
      <c r="F761" s="487"/>
      <c r="G761" s="487"/>
      <c r="H761" s="2354"/>
      <c r="I761" s="2354"/>
      <c r="J761" s="487"/>
      <c r="K761" s="487"/>
      <c r="L761" s="487"/>
      <c r="M761" s="2354"/>
      <c r="N761" s="2354"/>
      <c r="O761" s="487"/>
      <c r="P761" s="487"/>
      <c r="Q761" s="487"/>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354"/>
      <c r="D762" s="2354"/>
      <c r="E762" s="487"/>
      <c r="F762" s="487"/>
      <c r="G762" s="487"/>
      <c r="H762" s="2354"/>
      <c r="I762" s="2354"/>
      <c r="J762" s="487"/>
      <c r="K762" s="487"/>
      <c r="L762" s="487"/>
      <c r="M762" s="2354"/>
      <c r="N762" s="2354"/>
      <c r="O762" s="487"/>
      <c r="P762" s="487"/>
      <c r="Q762" s="487"/>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354"/>
      <c r="D763" s="2354"/>
      <c r="E763" s="487"/>
      <c r="F763" s="487"/>
      <c r="G763" s="487"/>
      <c r="H763" s="2354"/>
      <c r="I763" s="2354"/>
      <c r="J763" s="487"/>
      <c r="K763" s="487"/>
      <c r="L763" s="487"/>
      <c r="M763" s="2354"/>
      <c r="N763" s="2354"/>
      <c r="O763" s="487"/>
      <c r="P763" s="487"/>
      <c r="Q763" s="487"/>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354"/>
      <c r="D764" s="2354"/>
      <c r="E764" s="487"/>
      <c r="F764" s="487"/>
      <c r="G764" s="487"/>
      <c r="H764" s="2354"/>
      <c r="I764" s="2354"/>
      <c r="J764" s="487"/>
      <c r="K764" s="487"/>
      <c r="L764" s="487"/>
      <c r="M764" s="2354"/>
      <c r="N764" s="2354"/>
      <c r="O764" s="487"/>
      <c r="P764" s="487"/>
      <c r="Q764" s="487"/>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354"/>
      <c r="D765" s="2354"/>
      <c r="E765" s="487"/>
      <c r="F765" s="487"/>
      <c r="G765" s="487"/>
      <c r="H765" s="2354"/>
      <c r="I765" s="2354"/>
      <c r="J765" s="487"/>
      <c r="K765" s="487"/>
      <c r="L765" s="487"/>
      <c r="M765" s="2354"/>
      <c r="N765" s="2354"/>
      <c r="O765" s="487"/>
      <c r="P765" s="487"/>
      <c r="Q765" s="487"/>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354"/>
      <c r="D766" s="2354"/>
      <c r="E766" s="487"/>
      <c r="F766" s="487"/>
      <c r="G766" s="487"/>
      <c r="H766" s="2354"/>
      <c r="I766" s="2354"/>
      <c r="J766" s="487"/>
      <c r="K766" s="487"/>
      <c r="L766" s="487"/>
      <c r="M766" s="2354"/>
      <c r="N766" s="2354"/>
      <c r="O766" s="487"/>
      <c r="P766" s="487"/>
      <c r="Q766" s="487"/>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354"/>
      <c r="D767" s="2354"/>
      <c r="E767" s="487"/>
      <c r="F767" s="487"/>
      <c r="G767" s="487"/>
      <c r="H767" s="2354"/>
      <c r="I767" s="2354"/>
      <c r="J767" s="487"/>
      <c r="K767" s="487"/>
      <c r="L767" s="487"/>
      <c r="M767" s="2354"/>
      <c r="N767" s="2354"/>
      <c r="O767" s="487"/>
      <c r="P767" s="487"/>
      <c r="Q767" s="487"/>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354"/>
      <c r="D768" s="2354"/>
      <c r="E768" s="487"/>
      <c r="F768" s="487"/>
      <c r="G768" s="487"/>
      <c r="H768" s="2354"/>
      <c r="I768" s="2354"/>
      <c r="J768" s="487"/>
      <c r="K768" s="487"/>
      <c r="L768" s="487"/>
      <c r="M768" s="2354"/>
      <c r="N768" s="2354"/>
      <c r="O768" s="487"/>
      <c r="P768" s="487"/>
      <c r="Q768" s="487"/>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354"/>
      <c r="D769" s="2354"/>
      <c r="E769" s="487"/>
      <c r="F769" s="487"/>
      <c r="G769" s="487"/>
      <c r="H769" s="2354"/>
      <c r="I769" s="2354"/>
      <c r="J769" s="487"/>
      <c r="K769" s="487"/>
      <c r="L769" s="487"/>
      <c r="M769" s="2354"/>
      <c r="N769" s="2354"/>
      <c r="O769" s="487"/>
      <c r="P769" s="487"/>
      <c r="Q769" s="487"/>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354"/>
      <c r="D770" s="2354"/>
      <c r="E770" s="487"/>
      <c r="F770" s="487"/>
      <c r="G770" s="487"/>
      <c r="H770" s="2354"/>
      <c r="I770" s="2354"/>
      <c r="J770" s="487"/>
      <c r="K770" s="487"/>
      <c r="L770" s="487"/>
      <c r="M770" s="2354"/>
      <c r="N770" s="2354"/>
      <c r="O770" s="487"/>
      <c r="P770" s="487"/>
      <c r="Q770" s="487"/>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354"/>
      <c r="D771" s="2354"/>
      <c r="E771" s="487"/>
      <c r="F771" s="487"/>
      <c r="G771" s="487"/>
      <c r="H771" s="2354"/>
      <c r="I771" s="2354"/>
      <c r="J771" s="487"/>
      <c r="K771" s="487"/>
      <c r="L771" s="487"/>
      <c r="M771" s="2354"/>
      <c r="N771" s="2354"/>
      <c r="O771" s="487"/>
      <c r="P771" s="487"/>
      <c r="Q771" s="487"/>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354"/>
      <c r="D772" s="2354"/>
      <c r="E772" s="487"/>
      <c r="F772" s="487"/>
      <c r="G772" s="487"/>
      <c r="H772" s="2354"/>
      <c r="I772" s="2354"/>
      <c r="J772" s="487"/>
      <c r="K772" s="487"/>
      <c r="L772" s="487"/>
      <c r="M772" s="2354"/>
      <c r="N772" s="2354"/>
      <c r="O772" s="487"/>
      <c r="P772" s="487"/>
      <c r="Q772" s="487"/>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354"/>
      <c r="D773" s="2354"/>
      <c r="E773" s="487"/>
      <c r="F773" s="487"/>
      <c r="G773" s="487"/>
      <c r="H773" s="2354"/>
      <c r="I773" s="2354"/>
      <c r="J773" s="487"/>
      <c r="K773" s="487"/>
      <c r="L773" s="487"/>
      <c r="M773" s="2354"/>
      <c r="N773" s="2354"/>
      <c r="O773" s="487"/>
      <c r="P773" s="487"/>
      <c r="Q773" s="487"/>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354"/>
      <c r="D774" s="2354"/>
      <c r="E774" s="487"/>
      <c r="F774" s="487"/>
      <c r="G774" s="487"/>
      <c r="H774" s="2354"/>
      <c r="I774" s="2354"/>
      <c r="J774" s="487"/>
      <c r="K774" s="487"/>
      <c r="L774" s="487"/>
      <c r="M774" s="2354"/>
      <c r="N774" s="2354"/>
      <c r="O774" s="487"/>
      <c r="P774" s="487"/>
      <c r="Q774" s="487"/>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354"/>
      <c r="D775" s="2354"/>
      <c r="E775" s="487"/>
      <c r="F775" s="487"/>
      <c r="G775" s="487"/>
      <c r="H775" s="2354"/>
      <c r="I775" s="2354"/>
      <c r="J775" s="487"/>
      <c r="K775" s="487"/>
      <c r="L775" s="487"/>
      <c r="M775" s="2354"/>
      <c r="N775" s="2354"/>
      <c r="O775" s="487"/>
      <c r="P775" s="487"/>
      <c r="Q775" s="487"/>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354"/>
      <c r="D776" s="2354"/>
      <c r="E776" s="487"/>
      <c r="F776" s="487"/>
      <c r="G776" s="487"/>
      <c r="H776" s="2354"/>
      <c r="I776" s="2354"/>
      <c r="J776" s="487"/>
      <c r="K776" s="487"/>
      <c r="L776" s="487"/>
      <c r="M776" s="2354"/>
      <c r="N776" s="2354"/>
      <c r="O776" s="487"/>
      <c r="P776" s="487"/>
      <c r="Q776" s="487"/>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354"/>
      <c r="D777" s="2354"/>
      <c r="E777" s="487"/>
      <c r="F777" s="487"/>
      <c r="G777" s="487"/>
      <c r="H777" s="2354"/>
      <c r="I777" s="2354"/>
      <c r="J777" s="487"/>
      <c r="K777" s="487"/>
      <c r="L777" s="487"/>
      <c r="M777" s="2354"/>
      <c r="N777" s="2354"/>
      <c r="O777" s="487"/>
      <c r="P777" s="487"/>
      <c r="Q777" s="487"/>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354"/>
      <c r="D778" s="2354"/>
      <c r="E778" s="487"/>
      <c r="F778" s="487"/>
      <c r="G778" s="487"/>
      <c r="H778" s="2354"/>
      <c r="I778" s="2354"/>
      <c r="J778" s="487"/>
      <c r="K778" s="487"/>
      <c r="L778" s="487"/>
      <c r="M778" s="2354"/>
      <c r="N778" s="2354"/>
      <c r="O778" s="487"/>
      <c r="P778" s="487"/>
      <c r="Q778" s="487"/>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354"/>
      <c r="D779" s="2354"/>
      <c r="E779" s="487"/>
      <c r="F779" s="487"/>
      <c r="G779" s="487"/>
      <c r="H779" s="2354"/>
      <c r="I779" s="2354"/>
      <c r="J779" s="487"/>
      <c r="K779" s="487"/>
      <c r="L779" s="487"/>
      <c r="M779" s="2354"/>
      <c r="N779" s="2354"/>
      <c r="O779" s="487"/>
      <c r="P779" s="487"/>
      <c r="Q779" s="487"/>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354"/>
      <c r="D780" s="2354"/>
      <c r="E780" s="487"/>
      <c r="F780" s="487"/>
      <c r="G780" s="487"/>
      <c r="H780" s="2354"/>
      <c r="I780" s="2354"/>
      <c r="J780" s="487"/>
      <c r="K780" s="487"/>
      <c r="L780" s="487"/>
      <c r="M780" s="2354"/>
      <c r="N780" s="2354"/>
      <c r="O780" s="487"/>
      <c r="P780" s="487"/>
      <c r="Q780" s="487"/>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354"/>
      <c r="D781" s="2354"/>
      <c r="E781" s="487"/>
      <c r="F781" s="487"/>
      <c r="G781" s="487"/>
      <c r="H781" s="2354"/>
      <c r="I781" s="2354"/>
      <c r="J781" s="487"/>
      <c r="K781" s="487"/>
      <c r="L781" s="487"/>
      <c r="M781" s="2354"/>
      <c r="N781" s="2354"/>
      <c r="O781" s="487"/>
      <c r="P781" s="487"/>
      <c r="Q781" s="487"/>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354"/>
      <c r="D782" s="2354"/>
      <c r="E782" s="487"/>
      <c r="F782" s="487"/>
      <c r="G782" s="487"/>
      <c r="H782" s="2354"/>
      <c r="I782" s="2354"/>
      <c r="J782" s="487"/>
      <c r="K782" s="487"/>
      <c r="L782" s="487"/>
      <c r="M782" s="2354"/>
      <c r="N782" s="2354"/>
      <c r="O782" s="487"/>
      <c r="P782" s="487"/>
      <c r="Q782" s="487"/>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354"/>
      <c r="D783" s="2354"/>
      <c r="E783" s="487"/>
      <c r="F783" s="487"/>
      <c r="G783" s="487"/>
      <c r="H783" s="2354"/>
      <c r="I783" s="2354"/>
      <c r="J783" s="487"/>
      <c r="K783" s="487"/>
      <c r="L783" s="487"/>
      <c r="M783" s="2354"/>
      <c r="N783" s="2354"/>
      <c r="O783" s="487"/>
      <c r="P783" s="487"/>
      <c r="Q783" s="487"/>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354"/>
      <c r="D784" s="2354"/>
      <c r="E784" s="487"/>
      <c r="F784" s="487"/>
      <c r="G784" s="487"/>
      <c r="H784" s="2354"/>
      <c r="I784" s="2354"/>
      <c r="J784" s="487"/>
      <c r="K784" s="487"/>
      <c r="L784" s="487"/>
      <c r="M784" s="2354"/>
      <c r="N784" s="2354"/>
      <c r="O784" s="487"/>
      <c r="P784" s="487"/>
      <c r="Q784" s="487"/>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354"/>
      <c r="D785" s="2354"/>
      <c r="E785" s="487"/>
      <c r="F785" s="487"/>
      <c r="G785" s="487"/>
      <c r="H785" s="2354"/>
      <c r="I785" s="2354"/>
      <c r="J785" s="487"/>
      <c r="K785" s="487"/>
      <c r="L785" s="487"/>
      <c r="M785" s="2354"/>
      <c r="N785" s="2354"/>
      <c r="O785" s="487"/>
      <c r="P785" s="487"/>
      <c r="Q785" s="487"/>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354"/>
      <c r="D786" s="2354"/>
      <c r="E786" s="487"/>
      <c r="F786" s="487"/>
      <c r="G786" s="487"/>
      <c r="H786" s="2354"/>
      <c r="I786" s="2354"/>
      <c r="J786" s="487"/>
      <c r="K786" s="487"/>
      <c r="L786" s="487"/>
      <c r="M786" s="2354"/>
      <c r="N786" s="2354"/>
      <c r="O786" s="487"/>
      <c r="P786" s="487"/>
      <c r="Q786" s="487"/>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354"/>
      <c r="D787" s="2354"/>
      <c r="E787" s="487"/>
      <c r="F787" s="487"/>
      <c r="G787" s="487"/>
      <c r="H787" s="2354"/>
      <c r="I787" s="2354"/>
      <c r="J787" s="487"/>
      <c r="K787" s="487"/>
      <c r="L787" s="487"/>
      <c r="M787" s="2354"/>
      <c r="N787" s="2354"/>
      <c r="O787" s="487"/>
      <c r="P787" s="487"/>
      <c r="Q787" s="487"/>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354"/>
      <c r="D788" s="2354"/>
      <c r="E788" s="487"/>
      <c r="F788" s="487"/>
      <c r="G788" s="487"/>
      <c r="H788" s="2354"/>
      <c r="I788" s="2354"/>
      <c r="J788" s="487"/>
      <c r="K788" s="487"/>
      <c r="L788" s="487"/>
      <c r="M788" s="2354"/>
      <c r="N788" s="2354"/>
      <c r="O788" s="487"/>
      <c r="P788" s="487"/>
      <c r="Q788" s="487"/>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354"/>
      <c r="D789" s="2354"/>
      <c r="E789" s="487"/>
      <c r="F789" s="487"/>
      <c r="G789" s="487"/>
      <c r="H789" s="2354"/>
      <c r="I789" s="2354"/>
      <c r="J789" s="487"/>
      <c r="K789" s="487"/>
      <c r="L789" s="487"/>
      <c r="M789" s="2354"/>
      <c r="N789" s="2354"/>
      <c r="O789" s="487"/>
      <c r="P789" s="487"/>
      <c r="Q789" s="487"/>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354"/>
      <c r="D790" s="2354"/>
      <c r="E790" s="487"/>
      <c r="F790" s="487"/>
      <c r="G790" s="487"/>
      <c r="H790" s="2354"/>
      <c r="I790" s="2354"/>
      <c r="J790" s="487"/>
      <c r="K790" s="487"/>
      <c r="L790" s="487"/>
      <c r="M790" s="2354"/>
      <c r="N790" s="2354"/>
      <c r="O790" s="487"/>
      <c r="P790" s="487"/>
      <c r="Q790" s="487"/>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354"/>
      <c r="D791" s="2354"/>
      <c r="E791" s="487"/>
      <c r="F791" s="487"/>
      <c r="G791" s="487"/>
      <c r="H791" s="2354"/>
      <c r="I791" s="2354"/>
      <c r="J791" s="487"/>
      <c r="K791" s="487"/>
      <c r="L791" s="487"/>
      <c r="M791" s="2354"/>
      <c r="N791" s="2354"/>
      <c r="O791" s="487"/>
      <c r="P791" s="487"/>
      <c r="Q791" s="487"/>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354"/>
      <c r="D792" s="2354"/>
      <c r="E792" s="487"/>
      <c r="F792" s="487"/>
      <c r="G792" s="487"/>
      <c r="H792" s="2354"/>
      <c r="I792" s="2354"/>
      <c r="J792" s="487"/>
      <c r="K792" s="487"/>
      <c r="L792" s="487"/>
      <c r="M792" s="2354"/>
      <c r="N792" s="2354"/>
      <c r="O792" s="487"/>
      <c r="P792" s="487"/>
      <c r="Q792" s="487"/>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354"/>
      <c r="D793" s="2354"/>
      <c r="E793" s="487"/>
      <c r="F793" s="487"/>
      <c r="G793" s="487"/>
      <c r="H793" s="2354"/>
      <c r="I793" s="2354"/>
      <c r="J793" s="487"/>
      <c r="K793" s="487"/>
      <c r="L793" s="487"/>
      <c r="M793" s="2354"/>
      <c r="N793" s="2354"/>
      <c r="O793" s="487"/>
      <c r="P793" s="487"/>
      <c r="Q793" s="487"/>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354"/>
      <c r="D794" s="2354"/>
      <c r="E794" s="487"/>
      <c r="F794" s="487"/>
      <c r="G794" s="487"/>
      <c r="H794" s="2354"/>
      <c r="I794" s="2354"/>
      <c r="J794" s="487"/>
      <c r="K794" s="487"/>
      <c r="L794" s="487"/>
      <c r="M794" s="2354"/>
      <c r="N794" s="2354"/>
      <c r="O794" s="487"/>
      <c r="P794" s="487"/>
      <c r="Q794" s="487"/>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354"/>
      <c r="D795" s="2354"/>
      <c r="E795" s="487"/>
      <c r="F795" s="487"/>
      <c r="G795" s="487"/>
      <c r="H795" s="2354"/>
      <c r="I795" s="2354"/>
      <c r="J795" s="487"/>
      <c r="K795" s="487"/>
      <c r="L795" s="487"/>
      <c r="M795" s="2354"/>
      <c r="N795" s="2354"/>
      <c r="O795" s="487"/>
      <c r="P795" s="487"/>
      <c r="Q795" s="487"/>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354"/>
      <c r="D796" s="2354"/>
      <c r="E796" s="487"/>
      <c r="F796" s="487"/>
      <c r="G796" s="487"/>
      <c r="H796" s="2354"/>
      <c r="I796" s="2354"/>
      <c r="J796" s="487"/>
      <c r="K796" s="487"/>
      <c r="L796" s="487"/>
      <c r="M796" s="2354"/>
      <c r="N796" s="2354"/>
      <c r="O796" s="487"/>
      <c r="P796" s="487"/>
      <c r="Q796" s="487"/>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354"/>
      <c r="D797" s="2354"/>
      <c r="E797" s="487"/>
      <c r="F797" s="487"/>
      <c r="G797" s="487"/>
      <c r="H797" s="2354"/>
      <c r="I797" s="2354"/>
      <c r="J797" s="487"/>
      <c r="K797" s="487"/>
      <c r="L797" s="487"/>
      <c r="M797" s="2354"/>
      <c r="N797" s="2354"/>
      <c r="O797" s="487"/>
      <c r="P797" s="487"/>
      <c r="Q797" s="487"/>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354"/>
      <c r="D798" s="2354"/>
      <c r="E798" s="487"/>
      <c r="F798" s="487"/>
      <c r="G798" s="487"/>
      <c r="H798" s="2354"/>
      <c r="I798" s="2354"/>
      <c r="J798" s="487"/>
      <c r="K798" s="487"/>
      <c r="L798" s="487"/>
      <c r="M798" s="2354"/>
      <c r="N798" s="2354"/>
      <c r="O798" s="487"/>
      <c r="P798" s="487"/>
      <c r="Q798" s="487"/>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354"/>
      <c r="D799" s="2354"/>
      <c r="E799" s="487"/>
      <c r="F799" s="487"/>
      <c r="G799" s="487"/>
      <c r="H799" s="2354"/>
      <c r="I799" s="2354"/>
      <c r="J799" s="487"/>
      <c r="K799" s="487"/>
      <c r="L799" s="487"/>
      <c r="M799" s="2354"/>
      <c r="N799" s="2354"/>
      <c r="O799" s="487"/>
      <c r="P799" s="487"/>
      <c r="Q799" s="487"/>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87"/>
      <c r="D800" s="487"/>
      <c r="E800" s="487"/>
      <c r="F800" s="487"/>
      <c r="G800" s="487"/>
      <c r="H800" s="487"/>
      <c r="I800" s="487"/>
      <c r="J800" s="487"/>
      <c r="K800" s="487"/>
      <c r="L800" s="487"/>
      <c r="M800" s="487"/>
      <c r="N800" s="487"/>
      <c r="O800" s="487"/>
      <c r="P800" s="487"/>
      <c r="Q800" s="487"/>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87"/>
      <c r="D801" s="487"/>
      <c r="E801" s="487"/>
      <c r="F801" s="487"/>
      <c r="G801" s="487"/>
      <c r="H801" s="487"/>
      <c r="I801" s="487"/>
      <c r="J801" s="487"/>
      <c r="K801" s="487"/>
      <c r="L801" s="487"/>
      <c r="M801" s="487"/>
      <c r="N801" s="487"/>
      <c r="O801" s="487"/>
      <c r="P801" s="487"/>
      <c r="Q801" s="487"/>
    </row>
    <row r="802" ht="25.15" customHeight="true" x14ac:dyDescent="0.2">
      <c r="C802" s="487"/>
      <c r="D802" s="487"/>
      <c r="E802" s="487"/>
      <c r="F802" s="487"/>
      <c r="G802" s="487"/>
      <c r="H802" s="487"/>
      <c r="I802" s="487"/>
      <c r="J802" s="487"/>
      <c r="K802" s="487"/>
      <c r="L802" s="487"/>
      <c r="M802" s="487"/>
      <c r="N802" s="487"/>
      <c r="O802" s="487"/>
      <c r="P802" s="487"/>
      <c r="Q802" s="487"/>
    </row>
    <row r="803" ht="25.15" customHeight="true" x14ac:dyDescent="0.2">
      <c r="C803" s="487"/>
      <c r="D803" s="487"/>
      <c r="E803" s="487"/>
      <c r="F803" s="487"/>
      <c r="G803" s="487"/>
      <c r="H803" s="487"/>
      <c r="I803" s="487"/>
      <c r="J803" s="487"/>
      <c r="K803" s="487"/>
      <c r="L803" s="487"/>
      <c r="M803" s="487"/>
      <c r="N803" s="487"/>
      <c r="O803" s="487"/>
      <c r="P803" s="487"/>
      <c r="Q803" s="487"/>
    </row>
    <row r="804" ht="25.15" customHeight="true" x14ac:dyDescent="0.2">
      <c r="C804" s="487"/>
      <c r="D804" s="487"/>
      <c r="E804" s="487"/>
      <c r="F804" s="487"/>
      <c r="G804" s="487"/>
      <c r="H804" s="487"/>
      <c r="I804" s="487"/>
      <c r="J804" s="487"/>
      <c r="K804" s="487"/>
      <c r="L804" s="487"/>
      <c r="M804" s="487"/>
      <c r="N804" s="487"/>
      <c r="O804" s="487"/>
      <c r="P804" s="487"/>
      <c r="Q804" s="487"/>
    </row>
    <row r="805" ht="25.15" customHeight="true" x14ac:dyDescent="0.2">
      <c r="C805" s="487"/>
      <c r="D805" s="487"/>
      <c r="E805" s="487"/>
      <c r="F805" s="487"/>
      <c r="G805" s="487"/>
      <c r="H805" s="487"/>
      <c r="I805" s="487"/>
      <c r="J805" s="487"/>
      <c r="K805" s="487"/>
      <c r="L805" s="487"/>
      <c r="M805" s="487"/>
      <c r="N805" s="487"/>
      <c r="O805" s="487"/>
      <c r="P805" s="487"/>
      <c r="Q805" s="487"/>
    </row>
    <row r="806" ht="25.15" customHeight="true" x14ac:dyDescent="0.2">
      <c r="C806" s="487"/>
      <c r="D806" s="487"/>
      <c r="E806" s="487"/>
      <c r="F806" s="487"/>
      <c r="G806" s="487"/>
      <c r="H806" s="487"/>
      <c r="I806" s="487"/>
      <c r="J806" s="487"/>
      <c r="K806" s="487"/>
      <c r="L806" s="487"/>
      <c r="M806" s="487"/>
      <c r="N806" s="487"/>
      <c r="O806" s="487"/>
      <c r="P806" s="487"/>
      <c r="Q806" s="487"/>
    </row>
    <row r="807" ht="25.15" customHeight="true" x14ac:dyDescent="0.2">
      <c r="C807" s="487"/>
      <c r="D807" s="487"/>
      <c r="E807" s="487"/>
      <c r="F807" s="487"/>
      <c r="G807" s="487"/>
      <c r="H807" s="487"/>
      <c r="I807" s="487"/>
      <c r="J807" s="487"/>
      <c r="K807" s="487"/>
      <c r="L807" s="487"/>
      <c r="M807" s="487"/>
      <c r="N807" s="487"/>
      <c r="O807" s="487"/>
      <c r="P807" s="487"/>
      <c r="Q807" s="487"/>
    </row>
    <row r="808" ht="25.15" customHeight="true" x14ac:dyDescent="0.2">
      <c r="C808" s="487"/>
      <c r="D808" s="487"/>
      <c r="E808" s="487"/>
      <c r="F808" s="487"/>
      <c r="G808" s="487"/>
      <c r="H808" s="487"/>
      <c r="I808" s="487"/>
      <c r="J808" s="487"/>
      <c r="K808" s="487"/>
      <c r="L808" s="487"/>
      <c r="M808" s="487"/>
      <c r="N808" s="487"/>
      <c r="O808" s="487"/>
      <c r="P808" s="487"/>
      <c r="Q808" s="487"/>
    </row>
    <row r="809" ht="25.15" customHeight="true" x14ac:dyDescent="0.2">
      <c r="C809" s="487"/>
      <c r="D809" s="487"/>
      <c r="E809" s="487"/>
      <c r="F809" s="487"/>
      <c r="G809" s="487"/>
      <c r="H809" s="487"/>
      <c r="I809" s="487"/>
      <c r="J809" s="487"/>
      <c r="K809" s="487"/>
      <c r="L809" s="487"/>
      <c r="M809" s="487"/>
      <c r="N809" s="487"/>
      <c r="O809" s="487"/>
      <c r="P809" s="487"/>
      <c r="Q809" s="487"/>
    </row>
    <row r="810" ht="25.15" customHeight="true" x14ac:dyDescent="0.2">
      <c r="C810" s="487"/>
      <c r="D810" s="487"/>
      <c r="E810" s="487"/>
      <c r="F810" s="487"/>
      <c r="G810" s="487"/>
      <c r="H810" s="487"/>
      <c r="I810" s="487"/>
      <c r="J810" s="487"/>
      <c r="K810" s="487"/>
      <c r="L810" s="487"/>
      <c r="M810" s="487"/>
      <c r="N810" s="487"/>
      <c r="O810" s="487"/>
      <c r="P810" s="487"/>
      <c r="Q810" s="487"/>
    </row>
    <row r="811" ht="25.15" customHeight="true" x14ac:dyDescent="0.2">
      <c r="C811" s="487"/>
      <c r="D811" s="487"/>
      <c r="E811" s="487"/>
      <c r="F811" s="487"/>
      <c r="G811" s="487"/>
      <c r="H811" s="487"/>
      <c r="I811" s="487"/>
      <c r="J811" s="487"/>
      <c r="K811" s="487"/>
      <c r="L811" s="487"/>
      <c r="M811" s="487"/>
      <c r="N811" s="487"/>
      <c r="O811" s="487"/>
      <c r="P811" s="487"/>
      <c r="Q811" s="487"/>
    </row>
    <row r="812" ht="25.15" customHeight="true" x14ac:dyDescent="0.2">
      <c r="C812" s="487"/>
      <c r="D812" s="487"/>
      <c r="E812" s="487"/>
      <c r="F812" s="487"/>
      <c r="G812" s="487"/>
      <c r="H812" s="487"/>
      <c r="I812" s="487"/>
      <c r="J812" s="487"/>
      <c r="K812" s="487"/>
      <c r="L812" s="487"/>
      <c r="M812" s="487"/>
      <c r="N812" s="487"/>
      <c r="O812" s="487"/>
      <c r="P812" s="487"/>
      <c r="Q812" s="487"/>
    </row>
    <row r="813" ht="25.15" customHeight="true" x14ac:dyDescent="0.2">
      <c r="C813" s="487"/>
      <c r="D813" s="487"/>
      <c r="E813" s="487"/>
      <c r="F813" s="487"/>
      <c r="G813" s="487"/>
      <c r="H813" s="487"/>
      <c r="I813" s="487"/>
      <c r="J813" s="487"/>
      <c r="K813" s="487"/>
      <c r="L813" s="487"/>
      <c r="M813" s="487"/>
      <c r="N813" s="487"/>
      <c r="O813" s="487"/>
      <c r="P813" s="487"/>
      <c r="Q813" s="487"/>
    </row>
    <row r="814" ht="25.15" customHeight="true" x14ac:dyDescent="0.2">
      <c r="C814" s="487"/>
      <c r="D814" s="487"/>
      <c r="E814" s="487"/>
      <c r="F814" s="487"/>
      <c r="G814" s="487"/>
      <c r="H814" s="487"/>
      <c r="I814" s="487"/>
      <c r="J814" s="487"/>
      <c r="K814" s="487"/>
      <c r="L814" s="487"/>
      <c r="M814" s="487"/>
      <c r="N814" s="487"/>
      <c r="O814" s="487"/>
      <c r="P814" s="487"/>
      <c r="Q814" s="487"/>
    </row>
    <row r="815" ht="25.15" customHeight="true" x14ac:dyDescent="0.2">
      <c r="C815" s="487"/>
      <c r="D815" s="487"/>
      <c r="E815" s="487"/>
      <c r="F815" s="487"/>
      <c r="G815" s="487"/>
      <c r="H815" s="487"/>
      <c r="I815" s="487"/>
      <c r="J815" s="487"/>
      <c r="K815" s="487"/>
      <c r="L815" s="487"/>
      <c r="M815" s="487"/>
      <c r="N815" s="487"/>
      <c r="O815" s="487"/>
      <c r="P815" s="487"/>
      <c r="Q815" s="487"/>
    </row>
    <row r="816" ht="25.15" customHeight="true" x14ac:dyDescent="0.2">
      <c r="C816" s="487"/>
      <c r="D816" s="487"/>
      <c r="E816" s="487"/>
      <c r="F816" s="487"/>
      <c r="G816" s="487"/>
      <c r="H816" s="487"/>
      <c r="I816" s="487"/>
      <c r="J816" s="487"/>
      <c r="K816" s="487"/>
      <c r="L816" s="487"/>
      <c r="M816" s="487"/>
      <c r="N816" s="487"/>
      <c r="O816" s="487"/>
      <c r="P816" s="487"/>
      <c r="Q816" s="487"/>
    </row>
    <row r="817" ht="25.15" customHeight="true" x14ac:dyDescent="0.2">
      <c r="C817" s="487"/>
      <c r="D817" s="487"/>
      <c r="E817" s="487"/>
      <c r="F817" s="487"/>
      <c r="G817" s="487"/>
      <c r="H817" s="487"/>
      <c r="I817" s="487"/>
      <c r="J817" s="487"/>
      <c r="K817" s="487"/>
      <c r="L817" s="487"/>
      <c r="M817" s="487"/>
      <c r="N817" s="487"/>
      <c r="O817" s="487"/>
      <c r="P817" s="487"/>
      <c r="Q817" s="487"/>
    </row>
    <row r="818" ht="25.15" customHeight="true" x14ac:dyDescent="0.2">
      <c r="C818" s="487"/>
      <c r="D818" s="487"/>
      <c r="E818" s="487"/>
      <c r="F818" s="487"/>
      <c r="G818" s="487"/>
      <c r="H818" s="487"/>
      <c r="I818" s="487"/>
      <c r="J818" s="487"/>
      <c r="K818" s="487"/>
      <c r="L818" s="487"/>
      <c r="M818" s="487"/>
      <c r="N818" s="487"/>
      <c r="O818" s="487"/>
      <c r="P818" s="487"/>
      <c r="Q818" s="487"/>
    </row>
    <row r="819" ht="25.15" customHeight="true" x14ac:dyDescent="0.2">
      <c r="C819" s="487"/>
      <c r="D819" s="487"/>
      <c r="E819" s="487"/>
      <c r="F819" s="487"/>
      <c r="G819" s="487"/>
      <c r="H819" s="487"/>
      <c r="I819" s="487"/>
      <c r="J819" s="487"/>
      <c r="K819" s="487"/>
      <c r="L819" s="487"/>
      <c r="M819" s="487"/>
      <c r="N819" s="487"/>
      <c r="O819" s="487"/>
      <c r="P819" s="487"/>
      <c r="Q819" s="487"/>
    </row>
    <row r="820" ht="25.15" customHeight="true" x14ac:dyDescent="0.2">
      <c r="C820" s="487"/>
      <c r="D820" s="487"/>
      <c r="E820" s="487"/>
      <c r="F820" s="487"/>
      <c r="G820" s="487"/>
      <c r="H820" s="487"/>
      <c r="I820" s="487"/>
      <c r="J820" s="487"/>
      <c r="K820" s="487"/>
      <c r="L820" s="487"/>
      <c r="M820" s="487"/>
      <c r="N820" s="487"/>
      <c r="O820" s="487"/>
      <c r="P820" s="487"/>
      <c r="Q820" s="487"/>
    </row>
    <row r="821" ht="25.15" customHeight="true" x14ac:dyDescent="0.2">
      <c r="C821" s="487"/>
      <c r="D821" s="487"/>
      <c r="E821" s="487"/>
      <c r="F821" s="487"/>
      <c r="G821" s="487"/>
      <c r="H821" s="487"/>
      <c r="I821" s="487"/>
      <c r="J821" s="487"/>
      <c r="K821" s="487"/>
      <c r="L821" s="487"/>
      <c r="M821" s="487"/>
      <c r="N821" s="487"/>
      <c r="O821" s="487"/>
      <c r="P821" s="487"/>
      <c r="Q821" s="487"/>
    </row>
    <row r="822" ht="25.15" customHeight="true" x14ac:dyDescent="0.2">
      <c r="C822" s="487"/>
      <c r="D822" s="487"/>
      <c r="E822" s="487"/>
      <c r="F822" s="487"/>
      <c r="G822" s="487"/>
      <c r="H822" s="487"/>
      <c r="I822" s="487"/>
      <c r="J822" s="487"/>
      <c r="K822" s="487"/>
      <c r="L822" s="487"/>
      <c r="M822" s="487"/>
      <c r="N822" s="487"/>
      <c r="O822" s="487"/>
      <c r="P822" s="487"/>
      <c r="Q822" s="487"/>
    </row>
    <row r="823" ht="25.15" customHeight="true" x14ac:dyDescent="0.2">
      <c r="C823" s="487"/>
      <c r="D823" s="487"/>
      <c r="E823" s="487"/>
      <c r="F823" s="487"/>
      <c r="G823" s="487"/>
      <c r="H823" s="487"/>
      <c r="I823" s="487"/>
      <c r="J823" s="487"/>
      <c r="K823" s="487"/>
      <c r="L823" s="487"/>
      <c r="M823" s="487"/>
      <c r="N823" s="487"/>
      <c r="O823" s="487"/>
      <c r="P823" s="487"/>
      <c r="Q823" s="487"/>
    </row>
    <row r="824" ht="25.15" customHeight="true" x14ac:dyDescent="0.2">
      <c r="C824" s="487"/>
      <c r="D824" s="487"/>
      <c r="E824" s="487"/>
      <c r="F824" s="487"/>
      <c r="G824" s="487"/>
      <c r="H824" s="487"/>
      <c r="I824" s="487"/>
      <c r="J824" s="487"/>
      <c r="K824" s="487"/>
      <c r="L824" s="487"/>
      <c r="M824" s="487"/>
      <c r="N824" s="487"/>
      <c r="O824" s="487"/>
      <c r="P824" s="487"/>
      <c r="Q824" s="487"/>
    </row>
    <row r="825" ht="25.15" customHeight="true" x14ac:dyDescent="0.2">
      <c r="C825" s="487"/>
      <c r="D825" s="487"/>
      <c r="E825" s="487"/>
      <c r="F825" s="487"/>
      <c r="G825" s="487"/>
      <c r="H825" s="487"/>
      <c r="I825" s="487"/>
      <c r="J825" s="487"/>
      <c r="K825" s="487"/>
      <c r="L825" s="487"/>
      <c r="M825" s="487"/>
      <c r="N825" s="487"/>
      <c r="O825" s="487"/>
      <c r="P825" s="487"/>
      <c r="Q825" s="487"/>
    </row>
    <row r="826" ht="25.15" customHeight="true" x14ac:dyDescent="0.2">
      <c r="C826" s="487"/>
      <c r="D826" s="487"/>
      <c r="E826" s="487"/>
      <c r="F826" s="487"/>
      <c r="G826" s="487"/>
      <c r="H826" s="487"/>
      <c r="I826" s="487"/>
      <c r="J826" s="487"/>
      <c r="K826" s="487"/>
      <c r="L826" s="487"/>
      <c r="M826" s="487"/>
      <c r="N826" s="487"/>
      <c r="O826" s="487"/>
      <c r="P826" s="487"/>
      <c r="Q826" s="487"/>
    </row>
    <row r="827" ht="25.15" customHeight="true" x14ac:dyDescent="0.2">
      <c r="C827" s="487"/>
      <c r="D827" s="487"/>
      <c r="E827" s="487"/>
      <c r="F827" s="487"/>
      <c r="G827" s="487"/>
      <c r="H827" s="487"/>
      <c r="I827" s="487"/>
      <c r="J827" s="487"/>
      <c r="K827" s="487"/>
      <c r="L827" s="487"/>
      <c r="M827" s="487"/>
      <c r="N827" s="487"/>
      <c r="O827" s="487"/>
      <c r="P827" s="487"/>
      <c r="Q827" s="487"/>
    </row>
    <row r="828" ht="25.15" customHeight="true" x14ac:dyDescent="0.2">
      <c r="C828" s="487"/>
      <c r="D828" s="487"/>
      <c r="E828" s="487"/>
      <c r="F828" s="487"/>
      <c r="G828" s="487"/>
      <c r="H828" s="487"/>
      <c r="I828" s="487"/>
      <c r="J828" s="487"/>
      <c r="K828" s="487"/>
      <c r="L828" s="487"/>
      <c r="M828" s="487"/>
      <c r="N828" s="487"/>
      <c r="O828" s="487"/>
      <c r="P828" s="487"/>
      <c r="Q828" s="487"/>
    </row>
    <row r="829" ht="25.15" customHeight="true" x14ac:dyDescent="0.2">
      <c r="C829" s="487"/>
      <c r="D829" s="487"/>
      <c r="E829" s="487"/>
      <c r="F829" s="487"/>
      <c r="G829" s="487"/>
      <c r="H829" s="487"/>
      <c r="I829" s="487"/>
      <c r="J829" s="487"/>
      <c r="K829" s="487"/>
      <c r="L829" s="487"/>
      <c r="M829" s="487"/>
      <c r="N829" s="487"/>
      <c r="O829" s="487"/>
      <c r="P829" s="487"/>
      <c r="Q829" s="487"/>
    </row>
    <row r="830" ht="25.15" customHeight="true" x14ac:dyDescent="0.2">
      <c r="C830" s="487"/>
      <c r="D830" s="487"/>
      <c r="E830" s="487"/>
      <c r="F830" s="487"/>
      <c r="G830" s="487"/>
      <c r="H830" s="487"/>
      <c r="I830" s="487"/>
      <c r="J830" s="487"/>
      <c r="K830" s="487"/>
      <c r="L830" s="487"/>
      <c r="M830" s="487"/>
      <c r="N830" s="487"/>
      <c r="O830" s="487"/>
      <c r="P830" s="487"/>
      <c r="Q830" s="487"/>
    </row>
    <row r="831" ht="25.15" customHeight="true" x14ac:dyDescent="0.2">
      <c r="C831" s="487"/>
      <c r="D831" s="487"/>
      <c r="E831" s="487"/>
      <c r="F831" s="487"/>
      <c r="G831" s="487"/>
      <c r="H831" s="487"/>
      <c r="I831" s="487"/>
      <c r="J831" s="487"/>
      <c r="K831" s="487"/>
      <c r="L831" s="487"/>
      <c r="M831" s="487"/>
      <c r="N831" s="487"/>
      <c r="O831" s="487"/>
      <c r="P831" s="487"/>
      <c r="Q831" s="487"/>
    </row>
    <row r="832" ht="25.15" customHeight="true" x14ac:dyDescent="0.2">
      <c r="C832" s="487"/>
      <c r="D832" s="487"/>
      <c r="E832" s="487"/>
      <c r="F832" s="487"/>
      <c r="G832" s="487"/>
      <c r="H832" s="487"/>
      <c r="I832" s="487"/>
      <c r="J832" s="487"/>
      <c r="K832" s="487"/>
      <c r="L832" s="487"/>
      <c r="M832" s="487"/>
      <c r="N832" s="487"/>
      <c r="O832" s="487"/>
      <c r="P832" s="487"/>
      <c r="Q832" s="487"/>
    </row>
    <row r="833" ht="25.15" customHeight="true" x14ac:dyDescent="0.2">
      <c r="C833" s="487"/>
      <c r="D833" s="487"/>
      <c r="E833" s="487"/>
      <c r="F833" s="487"/>
      <c r="G833" s="487"/>
      <c r="H833" s="487"/>
      <c r="I833" s="487"/>
      <c r="J833" s="487"/>
      <c r="K833" s="487"/>
      <c r="L833" s="487"/>
      <c r="M833" s="487"/>
      <c r="N833" s="487"/>
      <c r="O833" s="487"/>
      <c r="P833" s="487"/>
      <c r="Q833" s="487"/>
    </row>
    <row r="834" ht="25.15" customHeight="true" x14ac:dyDescent="0.2">
      <c r="C834" s="487"/>
      <c r="D834" s="487"/>
      <c r="E834" s="487"/>
      <c r="F834" s="487"/>
      <c r="G834" s="487"/>
      <c r="H834" s="487"/>
      <c r="I834" s="487"/>
      <c r="J834" s="487"/>
      <c r="K834" s="487"/>
      <c r="L834" s="487"/>
      <c r="M834" s="487"/>
      <c r="N834" s="487"/>
      <c r="O834" s="487"/>
      <c r="P834" s="487"/>
      <c r="Q834" s="487"/>
    </row>
    <row r="835" ht="25.15" customHeight="true" x14ac:dyDescent="0.2">
      <c r="C835" s="487"/>
      <c r="D835" s="487"/>
      <c r="E835" s="487"/>
      <c r="F835" s="487"/>
      <c r="G835" s="487"/>
      <c r="H835" s="487"/>
      <c r="I835" s="487"/>
      <c r="J835" s="487"/>
      <c r="K835" s="487"/>
      <c r="L835" s="487"/>
      <c r="M835" s="487"/>
      <c r="N835" s="487"/>
      <c r="O835" s="487"/>
      <c r="P835" s="487"/>
      <c r="Q835" s="487"/>
    </row>
    <row r="836" ht="25.15" customHeight="true" x14ac:dyDescent="0.2">
      <c r="C836" s="487"/>
      <c r="D836" s="487"/>
      <c r="E836" s="487"/>
      <c r="F836" s="487"/>
      <c r="G836" s="487"/>
      <c r="H836" s="487"/>
      <c r="I836" s="487"/>
      <c r="J836" s="487"/>
      <c r="K836" s="487"/>
      <c r="L836" s="487"/>
      <c r="M836" s="487"/>
      <c r="N836" s="487"/>
      <c r="O836" s="487"/>
      <c r="P836" s="487"/>
      <c r="Q836" s="487"/>
    </row>
    <row r="837" ht="25.15" customHeight="true" x14ac:dyDescent="0.2">
      <c r="C837" s="487"/>
      <c r="D837" s="487"/>
      <c r="E837" s="487"/>
      <c r="F837" s="487"/>
      <c r="G837" s="487"/>
      <c r="H837" s="487"/>
      <c r="I837" s="487"/>
      <c r="J837" s="487"/>
      <c r="K837" s="487"/>
      <c r="L837" s="487"/>
      <c r="M837" s="487"/>
      <c r="N837" s="487"/>
      <c r="O837" s="487"/>
      <c r="P837" s="487"/>
      <c r="Q837" s="487"/>
    </row>
    <row r="838" ht="25.15" customHeight="true" x14ac:dyDescent="0.2">
      <c r="C838" s="487"/>
      <c r="D838" s="487"/>
      <c r="E838" s="487"/>
      <c r="F838" s="487"/>
      <c r="G838" s="487"/>
      <c r="H838" s="487"/>
      <c r="I838" s="487"/>
      <c r="J838" s="487"/>
      <c r="K838" s="487"/>
      <c r="L838" s="487"/>
      <c r="M838" s="487"/>
      <c r="N838" s="487"/>
      <c r="O838" s="487"/>
      <c r="P838" s="487"/>
      <c r="Q838" s="487"/>
    </row>
    <row r="839" ht="25.15" customHeight="true" x14ac:dyDescent="0.2">
      <c r="C839" s="487"/>
      <c r="D839" s="487"/>
      <c r="E839" s="487"/>
      <c r="F839" s="487"/>
      <c r="G839" s="487"/>
      <c r="H839" s="487"/>
      <c r="I839" s="487"/>
      <c r="J839" s="487"/>
      <c r="K839" s="487"/>
      <c r="L839" s="487"/>
      <c r="M839" s="487"/>
      <c r="N839" s="487"/>
      <c r="O839" s="487"/>
      <c r="P839" s="487"/>
      <c r="Q839" s="487"/>
    </row>
    <row r="840" ht="25.15" customHeight="true" x14ac:dyDescent="0.2">
      <c r="C840" s="487"/>
      <c r="D840" s="487"/>
      <c r="E840" s="487"/>
      <c r="F840" s="487"/>
      <c r="G840" s="487"/>
      <c r="H840" s="487"/>
      <c r="I840" s="487"/>
      <c r="J840" s="487"/>
      <c r="K840" s="487"/>
      <c r="L840" s="487"/>
      <c r="M840" s="487"/>
      <c r="N840" s="487"/>
      <c r="O840" s="487"/>
      <c r="P840" s="487"/>
      <c r="Q840" s="487"/>
    </row>
    <row r="841" ht="25.15" customHeight="true" x14ac:dyDescent="0.2">
      <c r="C841" s="487"/>
      <c r="D841" s="487"/>
      <c r="E841" s="487"/>
      <c r="F841" s="487"/>
      <c r="G841" s="487"/>
      <c r="H841" s="487"/>
      <c r="I841" s="487"/>
      <c r="J841" s="487"/>
      <c r="K841" s="487"/>
      <c r="L841" s="487"/>
      <c r="M841" s="487"/>
      <c r="N841" s="487"/>
      <c r="O841" s="487"/>
      <c r="P841" s="487"/>
      <c r="Q841" s="487"/>
    </row>
    <row r="842" ht="25.15" customHeight="true" x14ac:dyDescent="0.2">
      <c r="C842" s="487"/>
      <c r="D842" s="487"/>
      <c r="E842" s="487"/>
      <c r="F842" s="487"/>
      <c r="G842" s="487"/>
      <c r="H842" s="487"/>
      <c r="I842" s="487"/>
      <c r="J842" s="487"/>
      <c r="K842" s="487"/>
      <c r="L842" s="487"/>
      <c r="M842" s="487"/>
      <c r="N842" s="487"/>
      <c r="O842" s="487"/>
      <c r="P842" s="487"/>
      <c r="Q842" s="487"/>
    </row>
    <row r="843" ht="25.15" customHeight="true" x14ac:dyDescent="0.2">
      <c r="C843" s="487"/>
      <c r="D843" s="487"/>
      <c r="E843" s="487"/>
      <c r="F843" s="487"/>
      <c r="G843" s="487"/>
      <c r="H843" s="487"/>
      <c r="I843" s="487"/>
      <c r="J843" s="487"/>
      <c r="K843" s="487"/>
      <c r="L843" s="487"/>
      <c r="M843" s="487"/>
      <c r="N843" s="487"/>
      <c r="O843" s="487"/>
      <c r="P843" s="487"/>
      <c r="Q843" s="487"/>
    </row>
    <row r="844" ht="25.15" customHeight="true" x14ac:dyDescent="0.2">
      <c r="C844" s="487"/>
      <c r="D844" s="487"/>
      <c r="E844" s="487"/>
      <c r="F844" s="487"/>
      <c r="G844" s="487"/>
      <c r="H844" s="487"/>
      <c r="I844" s="487"/>
      <c r="J844" s="487"/>
      <c r="K844" s="487"/>
      <c r="L844" s="487"/>
      <c r="M844" s="487"/>
      <c r="N844" s="487"/>
      <c r="O844" s="487"/>
      <c r="P844" s="487"/>
      <c r="Q844" s="487"/>
    </row>
    <row r="845" ht="25.15" customHeight="true" x14ac:dyDescent="0.2">
      <c r="C845" s="487"/>
      <c r="D845" s="487"/>
      <c r="E845" s="487"/>
      <c r="F845" s="487"/>
      <c r="G845" s="487"/>
      <c r="H845" s="487"/>
      <c r="I845" s="487"/>
      <c r="J845" s="487"/>
      <c r="K845" s="487"/>
      <c r="L845" s="487"/>
      <c r="M845" s="487"/>
      <c r="N845" s="487"/>
      <c r="O845" s="487"/>
      <c r="P845" s="487"/>
      <c r="Q845" s="487"/>
    </row>
    <row r="846" ht="25.15" customHeight="true" x14ac:dyDescent="0.2">
      <c r="C846" s="487"/>
      <c r="D846" s="487"/>
      <c r="E846" s="487"/>
      <c r="F846" s="487"/>
      <c r="G846" s="487"/>
      <c r="H846" s="487"/>
      <c r="I846" s="487"/>
      <c r="J846" s="487"/>
      <c r="K846" s="487"/>
      <c r="L846" s="487"/>
      <c r="M846" s="487"/>
      <c r="N846" s="487"/>
      <c r="O846" s="487"/>
      <c r="P846" s="487"/>
      <c r="Q846" s="487"/>
    </row>
    <row r="847" ht="25.15" customHeight="true" x14ac:dyDescent="0.2">
      <c r="C847" s="487"/>
      <c r="D847" s="487"/>
      <c r="E847" s="487"/>
      <c r="F847" s="487"/>
      <c r="G847" s="487"/>
      <c r="H847" s="487"/>
      <c r="I847" s="487"/>
      <c r="J847" s="487"/>
      <c r="K847" s="487"/>
      <c r="L847" s="487"/>
      <c r="M847" s="487"/>
      <c r="N847" s="487"/>
      <c r="O847" s="487"/>
      <c r="P847" s="487"/>
      <c r="Q847" s="487"/>
    </row>
    <row r="848" ht="25.15" customHeight="true" x14ac:dyDescent="0.2">
      <c r="C848" s="487"/>
      <c r="D848" s="487"/>
      <c r="E848" s="487"/>
      <c r="F848" s="487"/>
      <c r="G848" s="487"/>
      <c r="H848" s="487"/>
      <c r="I848" s="487"/>
      <c r="J848" s="487"/>
      <c r="K848" s="487"/>
      <c r="L848" s="487"/>
      <c r="M848" s="487"/>
      <c r="N848" s="487"/>
      <c r="O848" s="487"/>
      <c r="P848" s="487"/>
      <c r="Q848" s="487"/>
    </row>
    <row r="849" ht="25.15" customHeight="true" x14ac:dyDescent="0.2">
      <c r="C849" s="487"/>
      <c r="D849" s="487"/>
      <c r="E849" s="487"/>
      <c r="F849" s="487"/>
      <c r="G849" s="487"/>
      <c r="H849" s="487"/>
      <c r="I849" s="487"/>
      <c r="J849" s="487"/>
      <c r="K849" s="487"/>
      <c r="L849" s="487"/>
      <c r="M849" s="487"/>
      <c r="N849" s="487"/>
      <c r="O849" s="487"/>
      <c r="P849" s="487"/>
      <c r="Q849" s="487"/>
    </row>
    <row r="850" ht="25.15" customHeight="true" x14ac:dyDescent="0.2">
      <c r="C850" s="487"/>
      <c r="D850" s="487"/>
      <c r="E850" s="487"/>
      <c r="F850" s="487"/>
      <c r="G850" s="487"/>
      <c r="H850" s="487"/>
      <c r="I850" s="487"/>
      <c r="J850" s="487"/>
      <c r="K850" s="487"/>
      <c r="L850" s="487"/>
      <c r="M850" s="487"/>
      <c r="N850" s="487"/>
      <c r="O850" s="487"/>
      <c r="P850" s="487"/>
      <c r="Q850" s="487"/>
    </row>
    <row r="851" ht="25.15" customHeight="true" x14ac:dyDescent="0.2">
      <c r="C851" s="487"/>
      <c r="D851" s="487"/>
      <c r="E851" s="487"/>
      <c r="F851" s="487"/>
      <c r="G851" s="487"/>
      <c r="H851" s="487"/>
      <c r="I851" s="487"/>
      <c r="J851" s="487"/>
      <c r="K851" s="487"/>
      <c r="L851" s="487"/>
      <c r="M851" s="487"/>
      <c r="N851" s="487"/>
      <c r="O851" s="487"/>
      <c r="P851" s="487"/>
      <c r="Q851" s="487"/>
    </row>
    <row r="852" ht="25.15" customHeight="true" x14ac:dyDescent="0.2">
      <c r="C852" s="487"/>
      <c r="D852" s="487"/>
      <c r="E852" s="487"/>
      <c r="F852" s="487"/>
      <c r="G852" s="487"/>
      <c r="H852" s="487"/>
      <c r="I852" s="487"/>
      <c r="J852" s="487"/>
      <c r="K852" s="487"/>
      <c r="L852" s="487"/>
      <c r="M852" s="487"/>
      <c r="N852" s="487"/>
      <c r="O852" s="487"/>
      <c r="P852" s="487"/>
      <c r="Q852" s="487"/>
    </row>
    <row r="853" ht="25.15" customHeight="true" x14ac:dyDescent="0.2">
      <c r="C853" s="487"/>
      <c r="D853" s="487"/>
      <c r="E853" s="487"/>
      <c r="F853" s="487"/>
      <c r="G853" s="487"/>
      <c r="H853" s="487"/>
      <c r="I853" s="487"/>
      <c r="J853" s="487"/>
      <c r="K853" s="487"/>
      <c r="L853" s="487"/>
      <c r="M853" s="487"/>
      <c r="N853" s="487"/>
      <c r="O853" s="487"/>
      <c r="P853" s="487"/>
      <c r="Q853" s="487"/>
    </row>
    <row r="854" ht="25.15" customHeight="true" x14ac:dyDescent="0.2">
      <c r="C854" s="487"/>
      <c r="D854" s="487"/>
      <c r="E854" s="487"/>
      <c r="F854" s="487"/>
      <c r="G854" s="487"/>
      <c r="H854" s="487"/>
      <c r="I854" s="487"/>
      <c r="J854" s="487"/>
      <c r="K854" s="487"/>
      <c r="L854" s="487"/>
      <c r="M854" s="487"/>
      <c r="N854" s="487"/>
      <c r="O854" s="487"/>
      <c r="P854" s="487"/>
      <c r="Q854" s="487"/>
    </row>
    <row r="855" ht="25.15" customHeight="true" x14ac:dyDescent="0.2">
      <c r="C855" s="487"/>
      <c r="D855" s="487"/>
      <c r="E855" s="487"/>
      <c r="F855" s="487"/>
      <c r="G855" s="487"/>
      <c r="H855" s="487"/>
      <c r="I855" s="487"/>
      <c r="J855" s="487"/>
      <c r="K855" s="487"/>
      <c r="L855" s="487"/>
      <c r="M855" s="487"/>
      <c r="N855" s="487"/>
      <c r="O855" s="487"/>
      <c r="P855" s="487"/>
      <c r="Q855" s="487"/>
    </row>
    <row r="856" ht="25.15" customHeight="true" x14ac:dyDescent="0.2">
      <c r="C856" s="487"/>
      <c r="D856" s="487"/>
      <c r="E856" s="487"/>
      <c r="F856" s="487"/>
      <c r="G856" s="487"/>
      <c r="H856" s="487"/>
      <c r="I856" s="487"/>
      <c r="J856" s="487"/>
      <c r="K856" s="487"/>
      <c r="L856" s="487"/>
      <c r="M856" s="487"/>
      <c r="N856" s="487"/>
      <c r="O856" s="487"/>
      <c r="P856" s="487"/>
      <c r="Q856" s="487"/>
    </row>
    <row r="857" ht="25.15" customHeight="true" x14ac:dyDescent="0.2">
      <c r="C857" s="487"/>
      <c r="D857" s="487"/>
      <c r="E857" s="487"/>
      <c r="F857" s="487"/>
      <c r="G857" s="487"/>
      <c r="H857" s="487"/>
      <c r="I857" s="487"/>
      <c r="J857" s="487"/>
      <c r="K857" s="487"/>
      <c r="L857" s="487"/>
      <c r="M857" s="487"/>
      <c r="N857" s="487"/>
      <c r="O857" s="487"/>
      <c r="P857" s="487"/>
      <c r="Q857" s="487"/>
    </row>
    <row r="858" ht="25.15" customHeight="true" x14ac:dyDescent="0.2">
      <c r="C858" s="487"/>
      <c r="D858" s="487"/>
      <c r="E858" s="487"/>
      <c r="F858" s="487"/>
      <c r="G858" s="487"/>
      <c r="H858" s="487"/>
      <c r="I858" s="487"/>
      <c r="J858" s="487"/>
      <c r="K858" s="487"/>
      <c r="L858" s="487"/>
      <c r="M858" s="487"/>
      <c r="N858" s="487"/>
      <c r="O858" s="487"/>
      <c r="P858" s="487"/>
      <c r="Q858" s="487"/>
    </row>
    <row r="859" ht="25.15" customHeight="true" x14ac:dyDescent="0.2">
      <c r="C859" s="487"/>
      <c r="D859" s="487"/>
      <c r="E859" s="487"/>
      <c r="F859" s="487"/>
      <c r="G859" s="487"/>
      <c r="H859" s="487"/>
      <c r="I859" s="487"/>
      <c r="J859" s="487"/>
      <c r="K859" s="487"/>
      <c r="L859" s="487"/>
      <c r="M859" s="487"/>
      <c r="N859" s="487"/>
      <c r="O859" s="487"/>
      <c r="P859" s="487"/>
      <c r="Q859" s="487"/>
    </row>
    <row r="860" ht="25.15" customHeight="true" x14ac:dyDescent="0.2">
      <c r="C860" s="487"/>
      <c r="D860" s="487"/>
      <c r="E860" s="487"/>
      <c r="F860" s="487"/>
      <c r="G860" s="487"/>
      <c r="H860" s="487"/>
      <c r="I860" s="487"/>
      <c r="J860" s="487"/>
      <c r="K860" s="487"/>
      <c r="L860" s="487"/>
      <c r="M860" s="487"/>
      <c r="N860" s="487"/>
      <c r="O860" s="487"/>
      <c r="P860" s="487"/>
      <c r="Q860" s="487"/>
    </row>
    <row r="861" ht="25.15" customHeight="true" x14ac:dyDescent="0.2">
      <c r="C861" s="487"/>
      <c r="D861" s="487"/>
      <c r="E861" s="487"/>
      <c r="F861" s="487"/>
      <c r="G861" s="487"/>
      <c r="H861" s="487"/>
      <c r="I861" s="487"/>
      <c r="J861" s="487"/>
      <c r="K861" s="487"/>
      <c r="L861" s="487"/>
      <c r="M861" s="487"/>
      <c r="N861" s="487"/>
      <c r="O861" s="487"/>
      <c r="P861" s="487"/>
      <c r="Q861" s="487"/>
    </row>
    <row r="862" ht="25.15" customHeight="true" x14ac:dyDescent="0.2">
      <c r="C862" s="487"/>
      <c r="D862" s="487"/>
      <c r="E862" s="487"/>
      <c r="F862" s="487"/>
      <c r="G862" s="487"/>
      <c r="H862" s="487"/>
      <c r="I862" s="487"/>
      <c r="J862" s="487"/>
      <c r="K862" s="487"/>
      <c r="L862" s="487"/>
      <c r="M862" s="487"/>
      <c r="N862" s="487"/>
      <c r="O862" s="487"/>
      <c r="P862" s="487"/>
      <c r="Q862" s="487"/>
    </row>
    <row r="863" ht="25.15" customHeight="true" x14ac:dyDescent="0.2">
      <c r="C863" s="487"/>
      <c r="D863" s="487"/>
      <c r="E863" s="487"/>
      <c r="F863" s="487"/>
      <c r="G863" s="487"/>
      <c r="H863" s="487"/>
      <c r="I863" s="487"/>
      <c r="J863" s="487"/>
      <c r="K863" s="487"/>
      <c r="L863" s="487"/>
      <c r="M863" s="487"/>
      <c r="N863" s="487"/>
      <c r="O863" s="487"/>
      <c r="P863" s="487"/>
      <c r="Q863" s="487"/>
    </row>
    <row r="864" ht="25.15" customHeight="true" x14ac:dyDescent="0.2">
      <c r="C864" s="487"/>
      <c r="D864" s="487"/>
      <c r="E864" s="487"/>
      <c r="F864" s="487"/>
      <c r="G864" s="487"/>
      <c r="H864" s="487"/>
      <c r="I864" s="487"/>
      <c r="J864" s="487"/>
      <c r="K864" s="487"/>
      <c r="L864" s="487"/>
      <c r="M864" s="487"/>
      <c r="N864" s="487"/>
      <c r="O864" s="487"/>
      <c r="P864" s="487"/>
      <c r="Q864" s="487"/>
    </row>
    <row r="865" ht="25.15" customHeight="true" x14ac:dyDescent="0.2">
      <c r="C865" s="487"/>
      <c r="D865" s="487"/>
      <c r="E865" s="487"/>
      <c r="F865" s="487"/>
      <c r="G865" s="487"/>
      <c r="H865" s="487"/>
      <c r="I865" s="487"/>
      <c r="J865" s="487"/>
      <c r="K865" s="487"/>
      <c r="L865" s="487"/>
      <c r="M865" s="487"/>
      <c r="N865" s="487"/>
      <c r="O865" s="487"/>
      <c r="P865" s="487"/>
      <c r="Q865" s="487"/>
    </row>
    <row r="866" ht="25.15" customHeight="true" x14ac:dyDescent="0.2">
      <c r="C866" s="487"/>
      <c r="D866" s="487"/>
      <c r="E866" s="487"/>
      <c r="F866" s="487"/>
      <c r="G866" s="487"/>
      <c r="H866" s="487"/>
      <c r="I866" s="487"/>
      <c r="J866" s="487"/>
      <c r="K866" s="487"/>
      <c r="L866" s="487"/>
      <c r="M866" s="487"/>
      <c r="N866" s="487"/>
      <c r="O866" s="487"/>
      <c r="P866" s="487"/>
      <c r="Q866" s="487"/>
    </row>
    <row r="867" ht="25.15" customHeight="true" x14ac:dyDescent="0.2">
      <c r="C867" s="487"/>
      <c r="D867" s="487"/>
      <c r="E867" s="487"/>
      <c r="F867" s="487"/>
      <c r="G867" s="487"/>
      <c r="H867" s="487"/>
      <c r="I867" s="487"/>
      <c r="J867" s="487"/>
      <c r="K867" s="487"/>
      <c r="L867" s="487"/>
      <c r="M867" s="487"/>
      <c r="N867" s="487"/>
      <c r="O867" s="487"/>
      <c r="P867" s="487"/>
      <c r="Q867" s="487"/>
    </row>
    <row r="868" ht="25.15" customHeight="true" x14ac:dyDescent="0.2">
      <c r="C868" s="487"/>
      <c r="D868" s="487"/>
      <c r="E868" s="487"/>
      <c r="F868" s="487"/>
      <c r="G868" s="487"/>
      <c r="H868" s="487"/>
      <c r="I868" s="487"/>
      <c r="J868" s="487"/>
      <c r="K868" s="487"/>
      <c r="L868" s="487"/>
      <c r="M868" s="487"/>
      <c r="N868" s="487"/>
      <c r="O868" s="487"/>
      <c r="P868" s="487"/>
      <c r="Q868" s="487"/>
    </row>
    <row r="869" ht="25.15" customHeight="true" x14ac:dyDescent="0.2">
      <c r="C869" s="487"/>
      <c r="D869" s="487"/>
      <c r="E869" s="487"/>
      <c r="F869" s="487"/>
      <c r="G869" s="487"/>
      <c r="H869" s="487"/>
      <c r="I869" s="487"/>
      <c r="J869" s="487"/>
      <c r="K869" s="487"/>
      <c r="L869" s="487"/>
      <c r="M869" s="487"/>
      <c r="N869" s="487"/>
      <c r="O869" s="487"/>
      <c r="P869" s="487"/>
      <c r="Q869" s="487"/>
    </row>
    <row r="870" ht="25.15" customHeight="true" x14ac:dyDescent="0.2">
      <c r="C870" s="487"/>
      <c r="D870" s="487"/>
      <c r="E870" s="487"/>
      <c r="F870" s="487"/>
      <c r="G870" s="487"/>
      <c r="H870" s="487"/>
      <c r="I870" s="487"/>
      <c r="J870" s="487"/>
      <c r="K870" s="487"/>
      <c r="L870" s="487"/>
      <c r="M870" s="487"/>
      <c r="N870" s="487"/>
      <c r="O870" s="487"/>
      <c r="P870" s="487"/>
      <c r="Q870" s="487"/>
    </row>
    <row r="871" ht="25.15" customHeight="true" x14ac:dyDescent="0.2">
      <c r="C871" s="487"/>
      <c r="D871" s="487"/>
      <c r="E871" s="487"/>
      <c r="F871" s="487"/>
      <c r="G871" s="487"/>
      <c r="H871" s="487"/>
      <c r="I871" s="487"/>
      <c r="J871" s="487"/>
      <c r="K871" s="487"/>
      <c r="L871" s="487"/>
      <c r="M871" s="487"/>
      <c r="N871" s="487"/>
      <c r="O871" s="487"/>
      <c r="P871" s="487"/>
      <c r="Q871" s="487"/>
    </row>
    <row r="872" ht="25.15" customHeight="true" x14ac:dyDescent="0.2">
      <c r="C872" s="487"/>
      <c r="D872" s="487"/>
      <c r="E872" s="487"/>
      <c r="F872" s="487"/>
      <c r="G872" s="487"/>
      <c r="H872" s="487"/>
      <c r="I872" s="487"/>
      <c r="J872" s="487"/>
      <c r="K872" s="487"/>
      <c r="L872" s="487"/>
      <c r="M872" s="487"/>
      <c r="N872" s="487"/>
      <c r="O872" s="487"/>
      <c r="P872" s="487"/>
      <c r="Q872" s="487"/>
    </row>
    <row r="873" ht="25.15" customHeight="true" x14ac:dyDescent="0.2">
      <c r="C873" s="487"/>
      <c r="D873" s="487"/>
      <c r="E873" s="487"/>
      <c r="F873" s="487"/>
      <c r="G873" s="487"/>
      <c r="H873" s="487"/>
      <c r="I873" s="487"/>
      <c r="J873" s="487"/>
      <c r="K873" s="487"/>
      <c r="L873" s="487"/>
      <c r="M873" s="487"/>
      <c r="N873" s="487"/>
      <c r="O873" s="487"/>
      <c r="P873" s="487"/>
      <c r="Q873" s="487"/>
    </row>
    <row r="874" ht="25.15" customHeight="true" x14ac:dyDescent="0.2">
      <c r="C874" s="487"/>
      <c r="D874" s="487"/>
      <c r="E874" s="487"/>
      <c r="F874" s="487"/>
      <c r="G874" s="487"/>
      <c r="H874" s="487"/>
      <c r="I874" s="487"/>
      <c r="J874" s="487"/>
      <c r="K874" s="487"/>
      <c r="L874" s="487"/>
      <c r="M874" s="487"/>
      <c r="N874" s="487"/>
      <c r="O874" s="487"/>
      <c r="P874" s="487"/>
      <c r="Q874" s="487"/>
    </row>
    <row r="875" ht="25.15" customHeight="true" x14ac:dyDescent="0.2">
      <c r="C875" s="487"/>
      <c r="D875" s="487"/>
      <c r="E875" s="487"/>
      <c r="F875" s="487"/>
      <c r="G875" s="487"/>
      <c r="H875" s="487"/>
      <c r="I875" s="487"/>
      <c r="J875" s="487"/>
      <c r="K875" s="487"/>
      <c r="L875" s="487"/>
      <c r="M875" s="487"/>
      <c r="N875" s="487"/>
      <c r="O875" s="487"/>
      <c r="P875" s="487"/>
      <c r="Q875" s="487"/>
    </row>
    <row r="876" ht="25.15" customHeight="true" x14ac:dyDescent="0.2">
      <c r="C876" s="487"/>
      <c r="D876" s="487"/>
      <c r="E876" s="487"/>
      <c r="F876" s="487"/>
      <c r="G876" s="487"/>
      <c r="H876" s="487"/>
      <c r="I876" s="487"/>
      <c r="J876" s="487"/>
      <c r="K876" s="487"/>
      <c r="L876" s="487"/>
      <c r="M876" s="487"/>
      <c r="N876" s="487"/>
      <c r="O876" s="487"/>
      <c r="P876" s="487"/>
      <c r="Q876" s="487"/>
    </row>
    <row r="877" ht="25.15" customHeight="true" x14ac:dyDescent="0.2">
      <c r="C877" s="487"/>
      <c r="D877" s="487"/>
      <c r="E877" s="487"/>
      <c r="F877" s="487"/>
      <c r="G877" s="487"/>
      <c r="H877" s="487"/>
      <c r="I877" s="487"/>
      <c r="J877" s="487"/>
      <c r="K877" s="487"/>
      <c r="L877" s="487"/>
      <c r="M877" s="487"/>
      <c r="N877" s="487"/>
      <c r="O877" s="487"/>
      <c r="P877" s="487"/>
      <c r="Q877" s="487"/>
    </row>
    <row r="878" ht="25.15" customHeight="true" x14ac:dyDescent="0.2">
      <c r="C878" s="487"/>
      <c r="D878" s="487"/>
      <c r="E878" s="487"/>
      <c r="F878" s="487"/>
      <c r="G878" s="487"/>
      <c r="H878" s="487"/>
      <c r="I878" s="487"/>
      <c r="J878" s="487"/>
      <c r="K878" s="487"/>
      <c r="L878" s="487"/>
      <c r="M878" s="487"/>
      <c r="N878" s="487"/>
      <c r="O878" s="487"/>
      <c r="P878" s="487"/>
      <c r="Q878" s="487"/>
    </row>
    <row r="879" ht="25.15" customHeight="true" x14ac:dyDescent="0.2">
      <c r="C879" s="487"/>
      <c r="D879" s="487"/>
      <c r="E879" s="487"/>
      <c r="F879" s="487"/>
      <c r="G879" s="487"/>
      <c r="H879" s="487"/>
      <c r="I879" s="487"/>
      <c r="J879" s="487"/>
      <c r="K879" s="487"/>
      <c r="L879" s="487"/>
      <c r="M879" s="487"/>
      <c r="N879" s="487"/>
      <c r="O879" s="487"/>
      <c r="P879" s="487"/>
      <c r="Q879" s="487"/>
    </row>
    <row r="880" ht="25.15" customHeight="true" x14ac:dyDescent="0.2">
      <c r="C880" s="487"/>
      <c r="D880" s="487"/>
      <c r="E880" s="487"/>
      <c r="F880" s="487"/>
      <c r="G880" s="487"/>
      <c r="H880" s="487"/>
      <c r="I880" s="487"/>
      <c r="J880" s="487"/>
      <c r="K880" s="487"/>
      <c r="L880" s="487"/>
      <c r="M880" s="487"/>
      <c r="N880" s="487"/>
      <c r="O880" s="487"/>
      <c r="P880" s="487"/>
      <c r="Q880" s="487"/>
    </row>
    <row r="881" ht="25.15" customHeight="true" x14ac:dyDescent="0.2">
      <c r="C881" s="487"/>
      <c r="D881" s="487"/>
      <c r="E881" s="487"/>
      <c r="F881" s="487"/>
      <c r="G881" s="487"/>
      <c r="H881" s="487"/>
      <c r="I881" s="487"/>
      <c r="J881" s="487"/>
      <c r="K881" s="487"/>
      <c r="L881" s="487"/>
      <c r="M881" s="487"/>
      <c r="N881" s="487"/>
      <c r="O881" s="487"/>
      <c r="P881" s="487"/>
      <c r="Q881" s="487"/>
    </row>
    <row r="882" ht="25.15" customHeight="true" x14ac:dyDescent="0.2">
      <c r="C882" s="487"/>
      <c r="D882" s="487"/>
      <c r="E882" s="487"/>
      <c r="F882" s="487"/>
      <c r="G882" s="487"/>
      <c r="H882" s="487"/>
      <c r="I882" s="487"/>
      <c r="J882" s="487"/>
      <c r="K882" s="487"/>
      <c r="L882" s="487"/>
      <c r="M882" s="487"/>
      <c r="N882" s="487"/>
      <c r="O882" s="487"/>
      <c r="P882" s="487"/>
      <c r="Q882" s="487"/>
    </row>
    <row r="883" ht="25.15" customHeight="true" x14ac:dyDescent="0.2">
      <c r="C883" s="487"/>
      <c r="D883" s="487"/>
      <c r="E883" s="487"/>
      <c r="F883" s="487"/>
      <c r="G883" s="487"/>
      <c r="H883" s="487"/>
      <c r="I883" s="487"/>
      <c r="J883" s="487"/>
      <c r="K883" s="487"/>
      <c r="L883" s="487"/>
      <c r="M883" s="487"/>
      <c r="N883" s="487"/>
      <c r="O883" s="487"/>
      <c r="P883" s="487"/>
      <c r="Q883" s="487"/>
    </row>
    <row r="884" ht="25.15" customHeight="true" x14ac:dyDescent="0.2">
      <c r="C884" s="487"/>
      <c r="D884" s="487"/>
      <c r="E884" s="487"/>
      <c r="F884" s="487"/>
      <c r="G884" s="487"/>
      <c r="H884" s="487"/>
      <c r="I884" s="487"/>
      <c r="J884" s="487"/>
      <c r="K884" s="487"/>
      <c r="L884" s="487"/>
      <c r="M884" s="487"/>
      <c r="N884" s="487"/>
      <c r="O884" s="487"/>
      <c r="P884" s="487"/>
      <c r="Q884" s="487"/>
    </row>
    <row r="885" ht="25.15" customHeight="true" x14ac:dyDescent="0.2">
      <c r="C885" s="487"/>
      <c r="D885" s="487"/>
      <c r="E885" s="487"/>
      <c r="F885" s="487"/>
      <c r="G885" s="487"/>
      <c r="H885" s="487"/>
      <c r="I885" s="487"/>
      <c r="J885" s="487"/>
      <c r="K885" s="487"/>
      <c r="L885" s="487"/>
      <c r="M885" s="487"/>
      <c r="N885" s="487"/>
      <c r="O885" s="487"/>
      <c r="P885" s="487"/>
      <c r="Q885" s="487"/>
    </row>
    <row r="886" ht="25.15" customHeight="true" x14ac:dyDescent="0.2">
      <c r="C886" s="487"/>
      <c r="D886" s="487"/>
      <c r="E886" s="487"/>
      <c r="F886" s="487"/>
      <c r="G886" s="487"/>
      <c r="H886" s="487"/>
      <c r="I886" s="487"/>
      <c r="J886" s="487"/>
      <c r="K886" s="487"/>
      <c r="L886" s="487"/>
      <c r="M886" s="487"/>
      <c r="N886" s="487"/>
      <c r="O886" s="487"/>
      <c r="P886" s="487"/>
      <c r="Q886" s="487"/>
    </row>
    <row r="887" ht="25.15" customHeight="true" x14ac:dyDescent="0.2">
      <c r="C887" s="487"/>
      <c r="D887" s="487"/>
      <c r="E887" s="487"/>
      <c r="F887" s="487"/>
      <c r="G887" s="487"/>
      <c r="H887" s="487"/>
      <c r="I887" s="487"/>
      <c r="J887" s="487"/>
      <c r="K887" s="487"/>
      <c r="L887" s="487"/>
      <c r="M887" s="487"/>
      <c r="N887" s="487"/>
      <c r="O887" s="487"/>
      <c r="P887" s="487"/>
      <c r="Q887" s="487"/>
    </row>
    <row r="888" ht="25.15" customHeight="true" x14ac:dyDescent="0.2">
      <c r="C888" s="487"/>
      <c r="D888" s="487"/>
      <c r="E888" s="487"/>
      <c r="F888" s="487"/>
      <c r="G888" s="487"/>
      <c r="H888" s="487"/>
      <c r="I888" s="487"/>
      <c r="J888" s="487"/>
      <c r="K888" s="487"/>
      <c r="L888" s="487"/>
      <c r="M888" s="487"/>
      <c r="N888" s="487"/>
      <c r="O888" s="487"/>
      <c r="P888" s="487"/>
      <c r="Q888" s="487"/>
    </row>
    <row r="889" ht="25.15" customHeight="true" x14ac:dyDescent="0.2">
      <c r="C889" s="487"/>
      <c r="D889" s="487"/>
      <c r="E889" s="487"/>
      <c r="F889" s="487"/>
      <c r="G889" s="487"/>
      <c r="H889" s="487"/>
      <c r="I889" s="487"/>
      <c r="J889" s="487"/>
      <c r="K889" s="487"/>
      <c r="L889" s="487"/>
      <c r="M889" s="487"/>
      <c r="N889" s="487"/>
      <c r="O889" s="487"/>
      <c r="P889" s="487"/>
      <c r="Q889" s="487"/>
    </row>
    <row r="890" ht="25.15" customHeight="true" x14ac:dyDescent="0.2">
      <c r="C890" s="487"/>
      <c r="D890" s="487"/>
      <c r="E890" s="487"/>
      <c r="F890" s="487"/>
      <c r="G890" s="487"/>
      <c r="H890" s="487"/>
      <c r="I890" s="487"/>
      <c r="J890" s="487"/>
      <c r="K890" s="487"/>
      <c r="L890" s="487"/>
      <c r="M890" s="487"/>
      <c r="N890" s="487"/>
      <c r="O890" s="487"/>
      <c r="P890" s="487"/>
      <c r="Q890" s="487"/>
    </row>
    <row r="891" ht="25.15" customHeight="true" x14ac:dyDescent="0.2">
      <c r="C891" s="487"/>
      <c r="D891" s="487"/>
      <c r="E891" s="487"/>
      <c r="F891" s="487"/>
      <c r="G891" s="487"/>
      <c r="H891" s="487"/>
      <c r="I891" s="487"/>
      <c r="J891" s="487"/>
      <c r="K891" s="487"/>
      <c r="L891" s="487"/>
      <c r="M891" s="487"/>
      <c r="N891" s="487"/>
      <c r="O891" s="487"/>
      <c r="P891" s="487"/>
      <c r="Q891" s="487"/>
    </row>
    <row r="892" ht="25.15" customHeight="true" x14ac:dyDescent="0.2">
      <c r="C892" s="487"/>
      <c r="D892" s="487"/>
      <c r="E892" s="487"/>
      <c r="F892" s="487"/>
      <c r="G892" s="487"/>
      <c r="H892" s="487"/>
      <c r="I892" s="487"/>
      <c r="J892" s="487"/>
      <c r="K892" s="487"/>
      <c r="L892" s="487"/>
      <c r="M892" s="487"/>
      <c r="N892" s="487"/>
      <c r="O892" s="487"/>
      <c r="P892" s="487"/>
      <c r="Q892" s="487"/>
    </row>
    <row r="893" ht="25.15" customHeight="true" x14ac:dyDescent="0.2">
      <c r="C893" s="487"/>
      <c r="D893" s="487"/>
      <c r="E893" s="487"/>
      <c r="F893" s="487"/>
      <c r="G893" s="487"/>
      <c r="H893" s="487"/>
      <c r="I893" s="487"/>
      <c r="J893" s="487"/>
      <c r="K893" s="487"/>
      <c r="L893" s="487"/>
      <c r="M893" s="487"/>
      <c r="N893" s="487"/>
      <c r="O893" s="487"/>
      <c r="P893" s="487"/>
      <c r="Q893" s="487"/>
    </row>
    <row r="894" ht="25.15" customHeight="true" x14ac:dyDescent="0.2">
      <c r="C894" s="487"/>
      <c r="D894" s="487"/>
      <c r="E894" s="487"/>
      <c r="F894" s="487"/>
      <c r="G894" s="487"/>
      <c r="H894" s="487"/>
      <c r="I894" s="487"/>
      <c r="J894" s="487"/>
      <c r="K894" s="487"/>
      <c r="L894" s="487"/>
      <c r="M894" s="487"/>
      <c r="N894" s="487"/>
      <c r="O894" s="487"/>
      <c r="P894" s="487"/>
      <c r="Q894" s="487"/>
    </row>
    <row r="895" ht="25.15" customHeight="true" x14ac:dyDescent="0.2">
      <c r="C895" s="487"/>
      <c r="D895" s="487"/>
      <c r="E895" s="487"/>
      <c r="F895" s="487"/>
      <c r="G895" s="487"/>
      <c r="H895" s="487"/>
      <c r="I895" s="487"/>
      <c r="J895" s="487"/>
      <c r="K895" s="487"/>
      <c r="L895" s="487"/>
      <c r="M895" s="487"/>
      <c r="N895" s="487"/>
      <c r="O895" s="487"/>
      <c r="P895" s="487"/>
      <c r="Q895" s="487"/>
    </row>
    <row r="896" ht="25.15" customHeight="true" x14ac:dyDescent="0.2">
      <c r="C896" s="487"/>
      <c r="D896" s="487"/>
      <c r="E896" s="487"/>
      <c r="F896" s="487"/>
      <c r="G896" s="487"/>
      <c r="H896" s="487"/>
      <c r="I896" s="487"/>
      <c r="J896" s="487"/>
      <c r="K896" s="487"/>
      <c r="L896" s="487"/>
      <c r="M896" s="487"/>
      <c r="N896" s="487"/>
      <c r="O896" s="487"/>
      <c r="P896" s="487"/>
      <c r="Q896" s="487"/>
    </row>
    <row r="897" ht="25.15" customHeight="true" x14ac:dyDescent="0.2">
      <c r="C897" s="487"/>
      <c r="D897" s="487"/>
      <c r="E897" s="487"/>
      <c r="F897" s="487"/>
      <c r="G897" s="487"/>
      <c r="H897" s="487"/>
      <c r="I897" s="487"/>
      <c r="J897" s="487"/>
      <c r="K897" s="487"/>
      <c r="L897" s="487"/>
      <c r="M897" s="487"/>
      <c r="N897" s="487"/>
      <c r="O897" s="487"/>
      <c r="P897" s="487"/>
      <c r="Q897" s="487"/>
    </row>
    <row r="898" ht="25.15" customHeight="true" x14ac:dyDescent="0.2">
      <c r="C898" s="487"/>
      <c r="D898" s="487"/>
      <c r="E898" s="487"/>
      <c r="F898" s="487"/>
      <c r="G898" s="487"/>
      <c r="H898" s="487"/>
      <c r="I898" s="487"/>
      <c r="J898" s="487"/>
      <c r="K898" s="487"/>
      <c r="L898" s="487"/>
      <c r="M898" s="487"/>
      <c r="N898" s="487"/>
      <c r="O898" s="487"/>
      <c r="P898" s="487"/>
      <c r="Q898" s="487"/>
    </row>
    <row r="899" ht="25.15" customHeight="true" x14ac:dyDescent="0.2">
      <c r="C899" s="487"/>
      <c r="D899" s="487"/>
      <c r="E899" s="487"/>
      <c r="F899" s="487"/>
      <c r="G899" s="487"/>
      <c r="H899" s="487"/>
      <c r="I899" s="487"/>
      <c r="J899" s="487"/>
      <c r="K899" s="487"/>
      <c r="L899" s="487"/>
      <c r="M899" s="487"/>
      <c r="N899" s="487"/>
      <c r="O899" s="487"/>
      <c r="P899" s="487"/>
      <c r="Q899" s="487"/>
    </row>
    <row r="900" ht="25.15" customHeight="true" x14ac:dyDescent="0.2">
      <c r="C900" s="487"/>
      <c r="D900" s="487"/>
      <c r="E900" s="487"/>
      <c r="F900" s="487"/>
      <c r="G900" s="487"/>
      <c r="H900" s="487"/>
      <c r="I900" s="487"/>
      <c r="J900" s="487"/>
      <c r="K900" s="487"/>
      <c r="L900" s="487"/>
      <c r="M900" s="487"/>
      <c r="N900" s="487"/>
      <c r="O900" s="487"/>
      <c r="P900" s="487"/>
      <c r="Q900" s="487"/>
    </row>
    <row r="901" ht="25.15" customHeight="true" x14ac:dyDescent="0.2">
      <c r="C901" s="487"/>
      <c r="D901" s="487"/>
      <c r="E901" s="487"/>
      <c r="F901" s="487"/>
      <c r="G901" s="487"/>
      <c r="H901" s="487"/>
      <c r="I901" s="487"/>
      <c r="J901" s="487"/>
      <c r="K901" s="487"/>
      <c r="L901" s="487"/>
      <c r="M901" s="487"/>
      <c r="N901" s="487"/>
      <c r="O901" s="487"/>
      <c r="P901" s="487"/>
      <c r="Q901" s="487"/>
    </row>
    <row r="902" ht="25.15" customHeight="true" x14ac:dyDescent="0.2">
      <c r="C902" s="487"/>
      <c r="D902" s="487"/>
      <c r="E902" s="487"/>
      <c r="F902" s="487"/>
      <c r="G902" s="487"/>
      <c r="H902" s="487"/>
      <c r="I902" s="487"/>
      <c r="J902" s="487"/>
      <c r="K902" s="487"/>
      <c r="L902" s="487"/>
      <c r="M902" s="487"/>
      <c r="N902" s="487"/>
      <c r="O902" s="487"/>
      <c r="P902" s="487"/>
      <c r="Q902" s="487"/>
    </row>
    <row r="903" ht="25.15" customHeight="true" x14ac:dyDescent="0.2">
      <c r="C903" s="487"/>
      <c r="D903" s="487"/>
      <c r="E903" s="487"/>
      <c r="F903" s="487"/>
      <c r="G903" s="487"/>
      <c r="H903" s="487"/>
      <c r="I903" s="487"/>
      <c r="J903" s="487"/>
      <c r="K903" s="487"/>
      <c r="L903" s="487"/>
      <c r="M903" s="487"/>
      <c r="N903" s="487"/>
      <c r="O903" s="487"/>
      <c r="P903" s="487"/>
      <c r="Q903" s="487"/>
    </row>
    <row r="904" ht="25.15" customHeight="true" x14ac:dyDescent="0.2">
      <c r="C904" s="487"/>
      <c r="D904" s="487"/>
      <c r="E904" s="487"/>
      <c r="F904" s="487"/>
      <c r="G904" s="487"/>
      <c r="H904" s="487"/>
      <c r="I904" s="487"/>
      <c r="J904" s="487"/>
      <c r="K904" s="487"/>
      <c r="L904" s="487"/>
      <c r="M904" s="487"/>
      <c r="N904" s="487"/>
      <c r="O904" s="487"/>
      <c r="P904" s="487"/>
      <c r="Q904" s="487"/>
    </row>
    <row r="905" ht="25.15" customHeight="true" x14ac:dyDescent="0.2">
      <c r="C905" s="487"/>
      <c r="D905" s="487"/>
      <c r="E905" s="487"/>
      <c r="F905" s="487"/>
      <c r="G905" s="487"/>
      <c r="H905" s="487"/>
      <c r="I905" s="487"/>
      <c r="J905" s="487"/>
      <c r="K905" s="487"/>
      <c r="L905" s="487"/>
      <c r="M905" s="487"/>
      <c r="N905" s="487"/>
      <c r="O905" s="487"/>
      <c r="P905" s="487"/>
      <c r="Q905" s="487"/>
    </row>
    <row r="906" ht="25.15" customHeight="true" x14ac:dyDescent="0.2">
      <c r="C906" s="487"/>
      <c r="D906" s="487"/>
      <c r="E906" s="487"/>
      <c r="F906" s="487"/>
      <c r="G906" s="487"/>
      <c r="H906" s="487"/>
      <c r="I906" s="487"/>
      <c r="J906" s="487"/>
      <c r="K906" s="487"/>
      <c r="L906" s="487"/>
      <c r="M906" s="487"/>
      <c r="N906" s="487"/>
      <c r="O906" s="487"/>
      <c r="P906" s="487"/>
      <c r="Q906" s="487"/>
    </row>
    <row r="907" ht="25.15" customHeight="true" x14ac:dyDescent="0.2">
      <c r="C907" s="487"/>
      <c r="D907" s="487"/>
      <c r="E907" s="487"/>
      <c r="F907" s="487"/>
      <c r="G907" s="487"/>
      <c r="H907" s="487"/>
      <c r="I907" s="487"/>
      <c r="J907" s="487"/>
      <c r="K907" s="487"/>
      <c r="L907" s="487"/>
      <c r="M907" s="487"/>
      <c r="N907" s="487"/>
      <c r="O907" s="487"/>
      <c r="P907" s="487"/>
      <c r="Q907" s="487"/>
    </row>
    <row r="908" ht="25.15" customHeight="true" x14ac:dyDescent="0.2">
      <c r="C908" s="487"/>
      <c r="D908" s="487"/>
      <c r="E908" s="487"/>
      <c r="F908" s="487"/>
      <c r="G908" s="487"/>
      <c r="H908" s="487"/>
      <c r="I908" s="487"/>
      <c r="J908" s="487"/>
      <c r="K908" s="487"/>
      <c r="L908" s="487"/>
      <c r="M908" s="487"/>
      <c r="N908" s="487"/>
      <c r="O908" s="487"/>
      <c r="P908" s="487"/>
      <c r="Q908" s="487"/>
    </row>
    <row r="909" ht="25.15" customHeight="true" x14ac:dyDescent="0.2">
      <c r="C909" s="487"/>
      <c r="D909" s="487"/>
      <c r="E909" s="487"/>
      <c r="F909" s="487"/>
      <c r="G909" s="487"/>
      <c r="H909" s="487"/>
      <c r="I909" s="487"/>
      <c r="J909" s="487"/>
      <c r="K909" s="487"/>
      <c r="L909" s="487"/>
      <c r="M909" s="487"/>
      <c r="N909" s="487"/>
      <c r="O909" s="487"/>
      <c r="P909" s="487"/>
      <c r="Q909" s="487"/>
    </row>
    <row r="910" ht="25.15" customHeight="true" x14ac:dyDescent="0.2">
      <c r="C910" s="487"/>
      <c r="D910" s="487"/>
      <c r="E910" s="487"/>
      <c r="F910" s="487"/>
      <c r="G910" s="487"/>
      <c r="H910" s="487"/>
      <c r="I910" s="487"/>
      <c r="J910" s="487"/>
      <c r="K910" s="487"/>
      <c r="L910" s="487"/>
      <c r="M910" s="487"/>
      <c r="N910" s="487"/>
      <c r="O910" s="487"/>
      <c r="P910" s="487"/>
      <c r="Q910" s="487"/>
    </row>
    <row r="911" ht="25.15" customHeight="true" x14ac:dyDescent="0.2">
      <c r="C911" s="487"/>
      <c r="D911" s="487"/>
      <c r="E911" s="487"/>
      <c r="F911" s="487"/>
      <c r="G911" s="487"/>
      <c r="H911" s="487"/>
      <c r="I911" s="487"/>
      <c r="J911" s="487"/>
      <c r="K911" s="487"/>
      <c r="L911" s="487"/>
      <c r="M911" s="487"/>
      <c r="N911" s="487"/>
      <c r="O911" s="487"/>
      <c r="P911" s="487"/>
      <c r="Q911" s="487"/>
    </row>
    <row r="912" ht="25.15" customHeight="true" x14ac:dyDescent="0.2">
      <c r="C912" s="487"/>
      <c r="D912" s="487"/>
      <c r="E912" s="487"/>
      <c r="F912" s="487"/>
      <c r="G912" s="487"/>
      <c r="H912" s="487"/>
      <c r="I912" s="487"/>
      <c r="J912" s="487"/>
      <c r="K912" s="487"/>
      <c r="L912" s="487"/>
      <c r="M912" s="487"/>
      <c r="N912" s="487"/>
      <c r="O912" s="487"/>
      <c r="P912" s="487"/>
      <c r="Q912" s="487"/>
    </row>
    <row r="913" ht="25.15" customHeight="true" x14ac:dyDescent="0.2">
      <c r="C913" s="487"/>
      <c r="D913" s="487"/>
      <c r="E913" s="487"/>
      <c r="F913" s="487"/>
      <c r="G913" s="487"/>
      <c r="H913" s="487"/>
      <c r="I913" s="487"/>
      <c r="J913" s="487"/>
      <c r="K913" s="487"/>
      <c r="L913" s="487"/>
      <c r="M913" s="487"/>
      <c r="N913" s="487"/>
      <c r="O913" s="487"/>
      <c r="P913" s="487"/>
      <c r="Q913" s="487"/>
    </row>
    <row r="914" ht="25.15" customHeight="true" x14ac:dyDescent="0.2">
      <c r="C914" s="487"/>
      <c r="D914" s="487"/>
      <c r="E914" s="487"/>
      <c r="F914" s="487"/>
      <c r="G914" s="487"/>
      <c r="H914" s="487"/>
      <c r="I914" s="487"/>
      <c r="J914" s="487"/>
      <c r="K914" s="487"/>
      <c r="L914" s="487"/>
      <c r="M914" s="487"/>
      <c r="N914" s="487"/>
      <c r="O914" s="487"/>
      <c r="P914" s="487"/>
      <c r="Q914" s="487"/>
    </row>
    <row r="915" ht="25.15" customHeight="true" x14ac:dyDescent="0.2">
      <c r="C915" s="487"/>
      <c r="D915" s="487"/>
      <c r="E915" s="487"/>
      <c r="F915" s="487"/>
      <c r="G915" s="487"/>
      <c r="H915" s="487"/>
      <c r="I915" s="487"/>
      <c r="J915" s="487"/>
      <c r="K915" s="487"/>
      <c r="L915" s="487"/>
      <c r="M915" s="487"/>
      <c r="N915" s="487"/>
      <c r="O915" s="487"/>
      <c r="P915" s="487"/>
      <c r="Q915" s="487"/>
    </row>
    <row r="916" ht="25.15" customHeight="true" x14ac:dyDescent="0.2">
      <c r="C916" s="487"/>
      <c r="D916" s="487"/>
      <c r="E916" s="487"/>
      <c r="F916" s="487"/>
      <c r="G916" s="487"/>
      <c r="H916" s="487"/>
      <c r="I916" s="487"/>
      <c r="J916" s="487"/>
      <c r="K916" s="487"/>
      <c r="L916" s="487"/>
      <c r="M916" s="487"/>
      <c r="N916" s="487"/>
      <c r="O916" s="487"/>
      <c r="P916" s="487"/>
      <c r="Q916" s="487"/>
    </row>
    <row r="917" ht="25.15" customHeight="true" x14ac:dyDescent="0.2">
      <c r="C917" s="487"/>
      <c r="D917" s="487"/>
      <c r="E917" s="487"/>
      <c r="F917" s="487"/>
      <c r="G917" s="487"/>
      <c r="H917" s="487"/>
      <c r="I917" s="487"/>
      <c r="J917" s="487"/>
      <c r="K917" s="487"/>
      <c r="L917" s="487"/>
      <c r="M917" s="487"/>
      <c r="N917" s="487"/>
      <c r="O917" s="487"/>
      <c r="P917" s="487"/>
      <c r="Q917" s="487"/>
    </row>
    <row r="918" ht="25.15" customHeight="true" x14ac:dyDescent="0.2">
      <c r="C918" s="487"/>
      <c r="D918" s="487"/>
      <c r="E918" s="487"/>
      <c r="F918" s="487"/>
      <c r="G918" s="487"/>
      <c r="H918" s="487"/>
      <c r="I918" s="487"/>
      <c r="J918" s="487"/>
      <c r="K918" s="487"/>
      <c r="L918" s="487"/>
      <c r="M918" s="487"/>
      <c r="N918" s="487"/>
      <c r="O918" s="487"/>
      <c r="P918" s="487"/>
      <c r="Q918" s="487"/>
    </row>
    <row r="919" ht="25.15" customHeight="true" x14ac:dyDescent="0.2">
      <c r="C919" s="487"/>
      <c r="D919" s="487"/>
      <c r="E919" s="487"/>
      <c r="F919" s="487"/>
      <c r="G919" s="487"/>
      <c r="H919" s="487"/>
      <c r="I919" s="487"/>
      <c r="J919" s="487"/>
      <c r="K919" s="487"/>
      <c r="L919" s="487"/>
      <c r="M919" s="487"/>
      <c r="N919" s="487"/>
      <c r="O919" s="487"/>
      <c r="P919" s="487"/>
      <c r="Q919" s="487"/>
    </row>
    <row r="920" ht="25.15" customHeight="true" x14ac:dyDescent="0.2">
      <c r="C920" s="487"/>
      <c r="D920" s="487"/>
      <c r="E920" s="487"/>
      <c r="F920" s="487"/>
      <c r="G920" s="487"/>
      <c r="H920" s="487"/>
      <c r="I920" s="487"/>
      <c r="J920" s="487"/>
      <c r="K920" s="487"/>
      <c r="L920" s="487"/>
      <c r="M920" s="487"/>
      <c r="N920" s="487"/>
      <c r="O920" s="487"/>
      <c r="P920" s="487"/>
      <c r="Q920" s="487"/>
    </row>
    <row r="921" ht="25.15" customHeight="true" x14ac:dyDescent="0.2">
      <c r="C921" s="487"/>
      <c r="D921" s="487"/>
      <c r="E921" s="487"/>
      <c r="F921" s="487"/>
      <c r="G921" s="487"/>
      <c r="H921" s="487"/>
      <c r="I921" s="487"/>
      <c r="J921" s="487"/>
      <c r="K921" s="487"/>
      <c r="L921" s="487"/>
      <c r="M921" s="487"/>
      <c r="N921" s="487"/>
      <c r="O921" s="487"/>
      <c r="P921" s="487"/>
      <c r="Q921" s="487"/>
    </row>
    <row r="922" ht="25.15" customHeight="true" x14ac:dyDescent="0.2">
      <c r="C922" s="487"/>
      <c r="D922" s="487"/>
      <c r="E922" s="487"/>
      <c r="F922" s="487"/>
      <c r="G922" s="487"/>
      <c r="H922" s="487"/>
      <c r="I922" s="487"/>
      <c r="J922" s="487"/>
      <c r="K922" s="487"/>
      <c r="L922" s="487"/>
      <c r="M922" s="487"/>
      <c r="N922" s="487"/>
      <c r="O922" s="487"/>
      <c r="P922" s="487"/>
      <c r="Q922" s="487"/>
    </row>
    <row r="923" ht="25.15" customHeight="true" x14ac:dyDescent="0.2">
      <c r="C923" s="487"/>
      <c r="D923" s="487"/>
      <c r="E923" s="487"/>
      <c r="F923" s="487"/>
      <c r="G923" s="487"/>
      <c r="H923" s="487"/>
      <c r="I923" s="487"/>
      <c r="J923" s="487"/>
      <c r="K923" s="487"/>
      <c r="L923" s="487"/>
      <c r="M923" s="487"/>
      <c r="N923" s="487"/>
      <c r="O923" s="487"/>
      <c r="P923" s="487"/>
      <c r="Q923" s="487"/>
    </row>
    <row r="924" ht="25.15" customHeight="true" x14ac:dyDescent="0.2">
      <c r="C924" s="487"/>
      <c r="D924" s="487"/>
      <c r="E924" s="487"/>
      <c r="F924" s="487"/>
      <c r="G924" s="487"/>
      <c r="H924" s="487"/>
      <c r="I924" s="487"/>
      <c r="J924" s="487"/>
      <c r="K924" s="487"/>
      <c r="L924" s="487"/>
      <c r="M924" s="487"/>
      <c r="N924" s="487"/>
      <c r="O924" s="487"/>
      <c r="P924" s="487"/>
      <c r="Q924" s="487"/>
    </row>
    <row r="925" ht="25.15" customHeight="true" x14ac:dyDescent="0.2">
      <c r="C925" s="487"/>
      <c r="D925" s="487"/>
      <c r="E925" s="487"/>
      <c r="F925" s="487"/>
      <c r="G925" s="487"/>
      <c r="H925" s="487"/>
      <c r="I925" s="487"/>
      <c r="J925" s="487"/>
      <c r="K925" s="487"/>
      <c r="L925" s="487"/>
      <c r="M925" s="487"/>
      <c r="N925" s="487"/>
      <c r="O925" s="487"/>
      <c r="P925" s="487"/>
      <c r="Q925" s="487"/>
    </row>
    <row r="926" ht="25.15" customHeight="true" x14ac:dyDescent="0.2">
      <c r="C926" s="487"/>
      <c r="D926" s="487"/>
      <c r="E926" s="487"/>
      <c r="F926" s="487"/>
      <c r="G926" s="487"/>
      <c r="H926" s="487"/>
      <c r="I926" s="487"/>
      <c r="J926" s="487"/>
      <c r="K926" s="487"/>
      <c r="L926" s="487"/>
      <c r="M926" s="487"/>
      <c r="N926" s="487"/>
      <c r="O926" s="487"/>
      <c r="P926" s="487"/>
      <c r="Q926" s="487"/>
    </row>
    <row r="927" ht="25.15" customHeight="true" x14ac:dyDescent="0.2">
      <c r="C927" s="487"/>
      <c r="D927" s="487"/>
      <c r="E927" s="487"/>
      <c r="F927" s="487"/>
      <c r="G927" s="487"/>
      <c r="H927" s="487"/>
      <c r="I927" s="487"/>
      <c r="J927" s="487"/>
      <c r="K927" s="487"/>
      <c r="L927" s="487"/>
      <c r="M927" s="487"/>
      <c r="N927" s="487"/>
      <c r="O927" s="487"/>
      <c r="P927" s="487"/>
      <c r="Q927" s="487"/>
    </row>
    <row r="928" ht="25.15" customHeight="true" x14ac:dyDescent="0.2">
      <c r="C928" s="487"/>
      <c r="D928" s="487"/>
      <c r="E928" s="487"/>
      <c r="F928" s="487"/>
      <c r="G928" s="487"/>
      <c r="H928" s="487"/>
      <c r="I928" s="487"/>
      <c r="J928" s="487"/>
      <c r="K928" s="487"/>
      <c r="L928" s="487"/>
      <c r="M928" s="487"/>
      <c r="N928" s="487"/>
      <c r="O928" s="487"/>
      <c r="P928" s="487"/>
      <c r="Q928" s="487"/>
    </row>
    <row r="929" ht="25.15" customHeight="true" x14ac:dyDescent="0.2">
      <c r="C929" s="487"/>
      <c r="D929" s="487"/>
      <c r="E929" s="487"/>
      <c r="F929" s="487"/>
      <c r="G929" s="487"/>
      <c r="H929" s="487"/>
      <c r="I929" s="487"/>
      <c r="J929" s="487"/>
      <c r="K929" s="487"/>
      <c r="L929" s="487"/>
      <c r="M929" s="487"/>
      <c r="N929" s="487"/>
      <c r="O929" s="487"/>
      <c r="P929" s="487"/>
      <c r="Q929" s="487"/>
    </row>
    <row r="930" ht="25.15" customHeight="true" x14ac:dyDescent="0.2">
      <c r="C930" s="487"/>
      <c r="D930" s="487"/>
      <c r="E930" s="487"/>
      <c r="F930" s="487"/>
      <c r="G930" s="487"/>
      <c r="H930" s="487"/>
      <c r="I930" s="487"/>
      <c r="J930" s="487"/>
      <c r="K930" s="487"/>
      <c r="L930" s="487"/>
      <c r="M930" s="487"/>
      <c r="N930" s="487"/>
      <c r="O930" s="487"/>
      <c r="P930" s="487"/>
      <c r="Q930" s="487"/>
    </row>
    <row r="931" ht="25.15" customHeight="true" x14ac:dyDescent="0.2">
      <c r="C931" s="487"/>
      <c r="D931" s="487"/>
      <c r="E931" s="487"/>
      <c r="F931" s="487"/>
      <c r="G931" s="487"/>
      <c r="H931" s="487"/>
      <c r="I931" s="487"/>
      <c r="J931" s="487"/>
      <c r="K931" s="487"/>
      <c r="L931" s="487"/>
      <c r="M931" s="487"/>
      <c r="N931" s="487"/>
      <c r="O931" s="487"/>
      <c r="P931" s="487"/>
      <c r="Q931" s="487"/>
    </row>
    <row r="932" ht="25.15" customHeight="true" x14ac:dyDescent="0.2">
      <c r="C932" s="487"/>
      <c r="D932" s="487"/>
      <c r="E932" s="487"/>
      <c r="F932" s="487"/>
      <c r="G932" s="487"/>
      <c r="H932" s="487"/>
      <c r="I932" s="487"/>
      <c r="J932" s="487"/>
      <c r="K932" s="487"/>
      <c r="L932" s="487"/>
      <c r="M932" s="487"/>
      <c r="N932" s="487"/>
      <c r="O932" s="487"/>
      <c r="P932" s="487"/>
      <c r="Q932" s="487"/>
    </row>
    <row r="933" ht="25.15" customHeight="true" x14ac:dyDescent="0.2">
      <c r="C933" s="487"/>
      <c r="D933" s="487"/>
      <c r="E933" s="487"/>
      <c r="F933" s="487"/>
      <c r="G933" s="487"/>
      <c r="H933" s="487"/>
      <c r="I933" s="487"/>
      <c r="J933" s="487"/>
      <c r="K933" s="487"/>
      <c r="L933" s="487"/>
      <c r="M933" s="487"/>
      <c r="N933" s="487"/>
      <c r="O933" s="487"/>
      <c r="P933" s="487"/>
      <c r="Q933" s="487"/>
    </row>
    <row r="934" ht="25.15" customHeight="true" x14ac:dyDescent="0.2">
      <c r="C934" s="487"/>
      <c r="D934" s="487"/>
      <c r="E934" s="487"/>
      <c r="F934" s="487"/>
      <c r="G934" s="487"/>
      <c r="H934" s="487"/>
      <c r="I934" s="487"/>
      <c r="J934" s="487"/>
      <c r="K934" s="487"/>
      <c r="L934" s="487"/>
      <c r="M934" s="487"/>
      <c r="N934" s="487"/>
      <c r="O934" s="487"/>
      <c r="P934" s="487"/>
      <c r="Q934" s="487"/>
    </row>
    <row r="935" ht="25.15" customHeight="true" x14ac:dyDescent="0.2">
      <c r="C935" s="487"/>
      <c r="D935" s="487"/>
      <c r="E935" s="487"/>
      <c r="F935" s="487"/>
      <c r="G935" s="487"/>
      <c r="H935" s="487"/>
      <c r="I935" s="487"/>
      <c r="J935" s="487"/>
      <c r="K935" s="487"/>
      <c r="L935" s="487"/>
      <c r="M935" s="487"/>
      <c r="N935" s="487"/>
      <c r="O935" s="487"/>
      <c r="P935" s="487"/>
      <c r="Q935" s="487"/>
    </row>
    <row r="936" ht="25.15" customHeight="true" x14ac:dyDescent="0.2">
      <c r="C936" s="487"/>
      <c r="D936" s="487"/>
      <c r="E936" s="487"/>
      <c r="F936" s="487"/>
      <c r="G936" s="487"/>
      <c r="H936" s="487"/>
      <c r="I936" s="487"/>
      <c r="J936" s="487"/>
      <c r="K936" s="487"/>
      <c r="L936" s="487"/>
      <c r="M936" s="487"/>
      <c r="N936" s="487"/>
      <c r="O936" s="487"/>
      <c r="P936" s="487"/>
      <c r="Q936" s="487"/>
    </row>
    <row r="937" ht="25.15" customHeight="true" x14ac:dyDescent="0.2">
      <c r="C937" s="487"/>
      <c r="D937" s="487"/>
      <c r="E937" s="487"/>
      <c r="F937" s="487"/>
      <c r="G937" s="487"/>
      <c r="H937" s="487"/>
      <c r="I937" s="487"/>
      <c r="J937" s="487"/>
      <c r="K937" s="487"/>
      <c r="L937" s="487"/>
      <c r="M937" s="487"/>
      <c r="N937" s="487"/>
      <c r="O937" s="487"/>
      <c r="P937" s="487"/>
      <c r="Q937" s="487"/>
    </row>
    <row r="938" ht="25.15" customHeight="true" x14ac:dyDescent="0.2">
      <c r="C938" s="487"/>
      <c r="D938" s="487"/>
      <c r="E938" s="487"/>
      <c r="F938" s="487"/>
      <c r="G938" s="487"/>
      <c r="H938" s="487"/>
      <c r="I938" s="487"/>
      <c r="J938" s="487"/>
      <c r="K938" s="487"/>
      <c r="L938" s="487"/>
      <c r="M938" s="487"/>
      <c r="N938" s="487"/>
      <c r="O938" s="487"/>
      <c r="P938" s="487"/>
      <c r="Q938" s="487"/>
    </row>
    <row r="939" ht="25.15" customHeight="true" x14ac:dyDescent="0.2">
      <c r="C939" s="487"/>
      <c r="D939" s="487"/>
      <c r="E939" s="487"/>
      <c r="F939" s="487"/>
      <c r="G939" s="487"/>
      <c r="H939" s="487"/>
      <c r="I939" s="487"/>
      <c r="J939" s="487"/>
      <c r="K939" s="487"/>
      <c r="L939" s="487"/>
      <c r="M939" s="487"/>
      <c r="N939" s="487"/>
      <c r="O939" s="487"/>
      <c r="P939" s="487"/>
      <c r="Q939" s="487"/>
    </row>
    <row r="940" ht="25.15" customHeight="true" x14ac:dyDescent="0.2">
      <c r="C940" s="487"/>
      <c r="D940" s="487"/>
      <c r="E940" s="487"/>
      <c r="F940" s="487"/>
      <c r="G940" s="487"/>
      <c r="H940" s="487"/>
      <c r="I940" s="487"/>
      <c r="J940" s="487"/>
      <c r="K940" s="487"/>
      <c r="L940" s="487"/>
      <c r="M940" s="487"/>
      <c r="N940" s="487"/>
      <c r="O940" s="487"/>
      <c r="P940" s="487"/>
      <c r="Q940" s="487"/>
    </row>
    <row r="941" ht="25.15" customHeight="true" x14ac:dyDescent="0.2">
      <c r="C941" s="487"/>
      <c r="D941" s="487"/>
      <c r="E941" s="487"/>
      <c r="F941" s="487"/>
      <c r="G941" s="487"/>
      <c r="H941" s="487"/>
      <c r="I941" s="487"/>
      <c r="J941" s="487"/>
      <c r="K941" s="487"/>
      <c r="L941" s="487"/>
      <c r="M941" s="487"/>
      <c r="N941" s="487"/>
      <c r="O941" s="487"/>
      <c r="P941" s="487"/>
      <c r="Q941" s="487"/>
    </row>
    <row r="942" ht="25.15" customHeight="true" x14ac:dyDescent="0.2">
      <c r="C942" s="487"/>
      <c r="D942" s="487"/>
      <c r="E942" s="487"/>
      <c r="F942" s="487"/>
      <c r="G942" s="487"/>
      <c r="H942" s="487"/>
      <c r="I942" s="487"/>
      <c r="J942" s="487"/>
      <c r="K942" s="487"/>
      <c r="L942" s="487"/>
      <c r="M942" s="487"/>
      <c r="N942" s="487"/>
      <c r="O942" s="487"/>
      <c r="P942" s="487"/>
      <c r="Q942" s="487"/>
    </row>
    <row r="943" ht="25.15" customHeight="true" x14ac:dyDescent="0.2">
      <c r="C943" s="487"/>
      <c r="D943" s="487"/>
      <c r="E943" s="487"/>
      <c r="F943" s="487"/>
      <c r="G943" s="487"/>
      <c r="H943" s="487"/>
      <c r="I943" s="487"/>
      <c r="J943" s="487"/>
      <c r="K943" s="487"/>
      <c r="L943" s="487"/>
      <c r="M943" s="487"/>
      <c r="N943" s="487"/>
      <c r="O943" s="487"/>
      <c r="P943" s="487"/>
      <c r="Q943" s="487"/>
    </row>
    <row r="944" ht="25.15" customHeight="true" x14ac:dyDescent="0.2">
      <c r="C944" s="487"/>
      <c r="D944" s="487"/>
      <c r="E944" s="487"/>
      <c r="F944" s="487"/>
      <c r="G944" s="487"/>
      <c r="H944" s="487"/>
      <c r="I944" s="487"/>
      <c r="J944" s="487"/>
      <c r="K944" s="487"/>
      <c r="L944" s="487"/>
      <c r="M944" s="487"/>
      <c r="N944" s="487"/>
      <c r="O944" s="487"/>
      <c r="P944" s="487"/>
      <c r="Q944" s="487"/>
    </row>
    <row r="945" ht="25.15" customHeight="true" x14ac:dyDescent="0.2">
      <c r="C945" s="487"/>
      <c r="D945" s="487"/>
      <c r="E945" s="487"/>
      <c r="F945" s="487"/>
      <c r="G945" s="487"/>
      <c r="H945" s="487"/>
      <c r="I945" s="487"/>
      <c r="J945" s="487"/>
      <c r="K945" s="487"/>
      <c r="L945" s="487"/>
      <c r="M945" s="487"/>
      <c r="N945" s="487"/>
      <c r="O945" s="487"/>
      <c r="P945" s="487"/>
      <c r="Q945" s="487"/>
    </row>
    <row r="946" ht="25.15" customHeight="true" x14ac:dyDescent="0.2">
      <c r="C946" s="487"/>
      <c r="D946" s="487"/>
      <c r="E946" s="487"/>
      <c r="F946" s="487"/>
      <c r="G946" s="487"/>
      <c r="H946" s="487"/>
      <c r="I946" s="487"/>
      <c r="J946" s="487"/>
      <c r="K946" s="487"/>
      <c r="L946" s="487"/>
      <c r="M946" s="487"/>
      <c r="N946" s="487"/>
      <c r="O946" s="487"/>
      <c r="P946" s="487"/>
      <c r="Q946" s="487"/>
    </row>
    <row r="947" ht="25.15" customHeight="true" x14ac:dyDescent="0.2">
      <c r="C947" s="487"/>
      <c r="D947" s="487"/>
      <c r="E947" s="487"/>
      <c r="F947" s="487"/>
      <c r="G947" s="487"/>
      <c r="H947" s="487"/>
      <c r="I947" s="487"/>
      <c r="J947" s="487"/>
      <c r="K947" s="487"/>
      <c r="L947" s="487"/>
      <c r="M947" s="487"/>
      <c r="N947" s="487"/>
      <c r="O947" s="487"/>
      <c r="P947" s="487"/>
      <c r="Q947" s="487"/>
    </row>
    <row r="948" ht="25.15" customHeight="true" x14ac:dyDescent="0.2">
      <c r="C948" s="487"/>
      <c r="D948" s="487"/>
      <c r="E948" s="487"/>
      <c r="F948" s="487"/>
      <c r="G948" s="487"/>
      <c r="H948" s="487"/>
      <c r="I948" s="487"/>
      <c r="J948" s="487"/>
      <c r="K948" s="487"/>
      <c r="L948" s="487"/>
      <c r="M948" s="487"/>
      <c r="N948" s="487"/>
      <c r="O948" s="487"/>
      <c r="P948" s="487"/>
      <c r="Q948" s="487"/>
    </row>
    <row r="949" ht="25.15" customHeight="true" x14ac:dyDescent="0.2">
      <c r="C949" s="487"/>
      <c r="D949" s="487"/>
      <c r="E949" s="487"/>
      <c r="F949" s="487"/>
      <c r="G949" s="487"/>
      <c r="H949" s="487"/>
      <c r="I949" s="487"/>
      <c r="J949" s="487"/>
      <c r="K949" s="487"/>
      <c r="L949" s="487"/>
      <c r="M949" s="487"/>
      <c r="N949" s="487"/>
      <c r="O949" s="487"/>
      <c r="P949" s="487"/>
      <c r="Q949" s="487"/>
    </row>
    <row r="950" ht="25.15" customHeight="true" x14ac:dyDescent="0.2">
      <c r="C950" s="487"/>
      <c r="D950" s="487"/>
      <c r="E950" s="487"/>
      <c r="F950" s="487"/>
      <c r="G950" s="487"/>
      <c r="H950" s="487"/>
      <c r="I950" s="487"/>
      <c r="J950" s="487"/>
      <c r="K950" s="487"/>
      <c r="L950" s="487"/>
      <c r="M950" s="487"/>
      <c r="N950" s="487"/>
      <c r="O950" s="487"/>
      <c r="P950" s="487"/>
      <c r="Q950" s="487"/>
    </row>
    <row r="951" ht="25.15" customHeight="true" x14ac:dyDescent="0.2">
      <c r="C951" s="487"/>
      <c r="D951" s="487"/>
      <c r="E951" s="487"/>
      <c r="F951" s="487"/>
      <c r="G951" s="487"/>
      <c r="H951" s="487"/>
      <c r="I951" s="487"/>
      <c r="J951" s="487"/>
      <c r="K951" s="487"/>
      <c r="L951" s="487"/>
      <c r="M951" s="487"/>
      <c r="N951" s="487"/>
      <c r="O951" s="487"/>
      <c r="P951" s="487"/>
      <c r="Q951" s="487"/>
    </row>
    <row r="952" ht="25.15" customHeight="true" x14ac:dyDescent="0.2">
      <c r="C952" s="487"/>
      <c r="D952" s="487"/>
      <c r="E952" s="487"/>
      <c r="F952" s="487"/>
      <c r="G952" s="487"/>
      <c r="H952" s="487"/>
      <c r="I952" s="487"/>
      <c r="J952" s="487"/>
      <c r="K952" s="487"/>
      <c r="L952" s="487"/>
      <c r="M952" s="487"/>
      <c r="N952" s="487"/>
      <c r="O952" s="487"/>
      <c r="P952" s="487"/>
      <c r="Q952" s="487"/>
    </row>
    <row r="953" ht="25.15" customHeight="true" x14ac:dyDescent="0.2">
      <c r="C953" s="487"/>
      <c r="D953" s="487"/>
      <c r="E953" s="487"/>
      <c r="F953" s="487"/>
      <c r="G953" s="487"/>
      <c r="H953" s="487"/>
      <c r="I953" s="487"/>
      <c r="J953" s="487"/>
      <c r="K953" s="487"/>
      <c r="L953" s="487"/>
      <c r="M953" s="487"/>
      <c r="N953" s="487"/>
      <c r="O953" s="487"/>
      <c r="P953" s="487"/>
      <c r="Q953" s="487"/>
    </row>
    <row r="954" ht="25.15" customHeight="true" x14ac:dyDescent="0.2">
      <c r="C954" s="487"/>
      <c r="D954" s="487"/>
      <c r="E954" s="487"/>
      <c r="F954" s="487"/>
      <c r="G954" s="487"/>
      <c r="H954" s="487"/>
      <c r="I954" s="487"/>
      <c r="J954" s="487"/>
      <c r="K954" s="487"/>
      <c r="L954" s="487"/>
      <c r="M954" s="487"/>
      <c r="N954" s="487"/>
      <c r="O954" s="487"/>
      <c r="P954" s="487"/>
      <c r="Q954" s="487"/>
    </row>
    <row r="955" ht="25.15" customHeight="true" x14ac:dyDescent="0.2">
      <c r="C955" s="487"/>
      <c r="D955" s="487"/>
      <c r="E955" s="487"/>
      <c r="F955" s="487"/>
      <c r="G955" s="487"/>
      <c r="H955" s="487"/>
      <c r="I955" s="487"/>
      <c r="J955" s="487"/>
      <c r="K955" s="487"/>
      <c r="L955" s="487"/>
      <c r="M955" s="487"/>
      <c r="N955" s="487"/>
      <c r="O955" s="487"/>
      <c r="P955" s="487"/>
      <c r="Q955" s="487"/>
    </row>
    <row r="956" ht="25.15" customHeight="true" x14ac:dyDescent="0.2">
      <c r="C956" s="487"/>
      <c r="D956" s="487"/>
      <c r="E956" s="487"/>
      <c r="F956" s="487"/>
      <c r="G956" s="487"/>
      <c r="H956" s="487"/>
      <c r="I956" s="487"/>
      <c r="J956" s="487"/>
      <c r="K956" s="487"/>
      <c r="L956" s="487"/>
      <c r="M956" s="487"/>
      <c r="N956" s="487"/>
      <c r="O956" s="487"/>
      <c r="P956" s="487"/>
      <c r="Q956" s="487"/>
    </row>
    <row r="957" ht="25.15" customHeight="true" x14ac:dyDescent="0.2">
      <c r="C957" s="487"/>
      <c r="D957" s="487"/>
      <c r="E957" s="487"/>
      <c r="F957" s="487"/>
      <c r="G957" s="487"/>
      <c r="H957" s="487"/>
      <c r="I957" s="487"/>
      <c r="J957" s="487"/>
      <c r="K957" s="487"/>
      <c r="L957" s="487"/>
      <c r="M957" s="487"/>
      <c r="N957" s="487"/>
      <c r="O957" s="487"/>
      <c r="P957" s="487"/>
      <c r="Q957" s="487"/>
    </row>
    <row r="958" ht="25.15" customHeight="true" x14ac:dyDescent="0.2">
      <c r="C958" s="487"/>
      <c r="D958" s="487"/>
      <c r="E958" s="487"/>
      <c r="F958" s="487"/>
      <c r="G958" s="487"/>
      <c r="H958" s="487"/>
      <c r="I958" s="487"/>
      <c r="J958" s="487"/>
      <c r="K958" s="487"/>
      <c r="L958" s="487"/>
      <c r="M958" s="487"/>
      <c r="N958" s="487"/>
      <c r="O958" s="487"/>
      <c r="P958" s="487"/>
      <c r="Q958" s="487"/>
    </row>
    <row r="959" ht="25.15" customHeight="true" x14ac:dyDescent="0.2">
      <c r="C959" s="487"/>
      <c r="D959" s="487"/>
      <c r="E959" s="487"/>
      <c r="F959" s="487"/>
      <c r="G959" s="487"/>
      <c r="H959" s="487"/>
      <c r="I959" s="487"/>
      <c r="J959" s="487"/>
      <c r="K959" s="487"/>
      <c r="L959" s="487"/>
      <c r="M959" s="487"/>
      <c r="N959" s="487"/>
      <c r="O959" s="487"/>
      <c r="P959" s="487"/>
      <c r="Q959" s="487"/>
    </row>
    <row r="960" ht="25.15" customHeight="true" x14ac:dyDescent="0.2">
      <c r="C960" s="487"/>
      <c r="D960" s="487"/>
      <c r="E960" s="487"/>
      <c r="F960" s="487"/>
      <c r="G960" s="487"/>
      <c r="H960" s="487"/>
      <c r="I960" s="487"/>
      <c r="J960" s="487"/>
      <c r="K960" s="487"/>
      <c r="L960" s="487"/>
      <c r="M960" s="487"/>
      <c r="N960" s="487"/>
      <c r="O960" s="487"/>
      <c r="P960" s="487"/>
      <c r="Q960" s="487"/>
    </row>
    <row r="961" ht="25.15" customHeight="true" x14ac:dyDescent="0.2">
      <c r="C961" s="487"/>
      <c r="D961" s="487"/>
      <c r="E961" s="487"/>
      <c r="F961" s="487"/>
      <c r="G961" s="487"/>
      <c r="H961" s="487"/>
      <c r="I961" s="487"/>
      <c r="J961" s="487"/>
      <c r="K961" s="487"/>
      <c r="L961" s="487"/>
      <c r="M961" s="487"/>
      <c r="N961" s="487"/>
      <c r="O961" s="487"/>
      <c r="P961" s="487"/>
      <c r="Q961" s="487"/>
    </row>
    <row r="962" ht="25.15" customHeight="true" x14ac:dyDescent="0.2">
      <c r="C962" s="487"/>
      <c r="D962" s="487"/>
      <c r="E962" s="487"/>
      <c r="F962" s="487"/>
      <c r="G962" s="487"/>
      <c r="H962" s="487"/>
      <c r="I962" s="487"/>
      <c r="J962" s="487"/>
      <c r="K962" s="487"/>
      <c r="L962" s="487"/>
      <c r="M962" s="487"/>
      <c r="N962" s="487"/>
      <c r="O962" s="487"/>
      <c r="P962" s="487"/>
      <c r="Q962" s="487"/>
    </row>
    <row r="963" ht="25.15" customHeight="true" x14ac:dyDescent="0.2">
      <c r="C963" s="487"/>
      <c r="D963" s="487"/>
      <c r="E963" s="487"/>
      <c r="F963" s="487"/>
      <c r="G963" s="487"/>
      <c r="H963" s="487"/>
      <c r="I963" s="487"/>
      <c r="J963" s="487"/>
      <c r="K963" s="487"/>
      <c r="L963" s="487"/>
      <c r="M963" s="487"/>
      <c r="N963" s="487"/>
      <c r="O963" s="487"/>
      <c r="P963" s="487"/>
      <c r="Q963" s="487"/>
    </row>
    <row r="964" ht="25.15" customHeight="true" x14ac:dyDescent="0.2">
      <c r="C964" s="487"/>
      <c r="D964" s="487"/>
      <c r="E964" s="487"/>
      <c r="F964" s="487"/>
      <c r="G964" s="487"/>
      <c r="H964" s="487"/>
      <c r="I964" s="487"/>
      <c r="J964" s="487"/>
      <c r="K964" s="487"/>
      <c r="L964" s="487"/>
      <c r="M964" s="487"/>
      <c r="N964" s="487"/>
      <c r="O964" s="487"/>
      <c r="P964" s="487"/>
      <c r="Q964" s="487"/>
    </row>
    <row r="965" ht="25.15" customHeight="true" x14ac:dyDescent="0.2">
      <c r="C965" s="487"/>
      <c r="D965" s="487"/>
      <c r="E965" s="487"/>
      <c r="F965" s="487"/>
      <c r="G965" s="487"/>
      <c r="H965" s="487"/>
      <c r="I965" s="487"/>
      <c r="J965" s="487"/>
      <c r="K965" s="487"/>
      <c r="L965" s="487"/>
      <c r="M965" s="487"/>
      <c r="N965" s="487"/>
      <c r="O965" s="487"/>
      <c r="P965" s="487"/>
      <c r="Q965" s="487"/>
    </row>
    <row r="966" ht="25.15" customHeight="true" x14ac:dyDescent="0.2">
      <c r="C966" s="487"/>
      <c r="D966" s="487"/>
      <c r="E966" s="487"/>
      <c r="F966" s="487"/>
      <c r="G966" s="487"/>
      <c r="H966" s="487"/>
      <c r="I966" s="487"/>
      <c r="J966" s="487"/>
      <c r="K966" s="487"/>
      <c r="L966" s="487"/>
      <c r="M966" s="487"/>
      <c r="N966" s="487"/>
      <c r="O966" s="487"/>
      <c r="P966" s="487"/>
      <c r="Q966" s="487"/>
    </row>
    <row r="967" ht="25.15" customHeight="true" x14ac:dyDescent="0.2">
      <c r="C967" s="487"/>
      <c r="D967" s="487"/>
      <c r="E967" s="487"/>
      <c r="F967" s="487"/>
      <c r="G967" s="487"/>
      <c r="H967" s="487"/>
      <c r="I967" s="487"/>
      <c r="J967" s="487"/>
      <c r="K967" s="487"/>
      <c r="L967" s="487"/>
      <c r="M967" s="487"/>
      <c r="N967" s="487"/>
      <c r="O967" s="487"/>
      <c r="P967" s="487"/>
      <c r="Q967" s="487"/>
    </row>
    <row r="968" ht="25.15" customHeight="true" x14ac:dyDescent="0.2">
      <c r="C968" s="487"/>
      <c r="D968" s="487"/>
      <c r="E968" s="487"/>
      <c r="F968" s="487"/>
      <c r="G968" s="487"/>
      <c r="H968" s="487"/>
      <c r="I968" s="487"/>
      <c r="J968" s="487"/>
      <c r="K968" s="487"/>
      <c r="L968" s="487"/>
      <c r="M968" s="487"/>
      <c r="N968" s="487"/>
      <c r="O968" s="487"/>
      <c r="P968" s="487"/>
      <c r="Q968" s="487"/>
    </row>
    <row r="969" ht="25.15" customHeight="true" x14ac:dyDescent="0.2">
      <c r="C969" s="487"/>
      <c r="D969" s="487"/>
      <c r="E969" s="487"/>
      <c r="F969" s="487"/>
      <c r="G969" s="487"/>
      <c r="H969" s="487"/>
      <c r="I969" s="487"/>
      <c r="J969" s="487"/>
      <c r="K969" s="487"/>
      <c r="L969" s="487"/>
      <c r="M969" s="487"/>
      <c r="N969" s="487"/>
      <c r="O969" s="487"/>
      <c r="P969" s="487"/>
      <c r="Q969" s="487"/>
    </row>
    <row r="970" ht="25.15" customHeight="true" x14ac:dyDescent="0.2">
      <c r="C970" s="487"/>
      <c r="D970" s="487"/>
      <c r="E970" s="487"/>
      <c r="F970" s="487"/>
      <c r="G970" s="487"/>
      <c r="H970" s="487"/>
      <c r="I970" s="487"/>
      <c r="J970" s="487"/>
      <c r="K970" s="487"/>
      <c r="L970" s="487"/>
      <c r="M970" s="487"/>
      <c r="N970" s="487"/>
      <c r="O970" s="487"/>
      <c r="P970" s="487"/>
      <c r="Q970" s="487"/>
    </row>
    <row r="971" ht="25.15" customHeight="true" x14ac:dyDescent="0.2">
      <c r="C971" s="487"/>
      <c r="D971" s="487"/>
      <c r="E971" s="487"/>
      <c r="F971" s="487"/>
      <c r="G971" s="487"/>
      <c r="H971" s="487"/>
      <c r="I971" s="487"/>
      <c r="J971" s="487"/>
      <c r="K971" s="487"/>
      <c r="L971" s="487"/>
      <c r="M971" s="487"/>
      <c r="N971" s="487"/>
      <c r="O971" s="487"/>
      <c r="P971" s="487"/>
      <c r="Q971" s="487"/>
    </row>
    <row r="972" ht="25.15" customHeight="true" x14ac:dyDescent="0.2">
      <c r="C972" s="487"/>
      <c r="D972" s="487"/>
      <c r="E972" s="487"/>
      <c r="F972" s="487"/>
      <c r="G972" s="487"/>
      <c r="H972" s="487"/>
      <c r="I972" s="487"/>
      <c r="J972" s="487"/>
      <c r="K972" s="487"/>
      <c r="L972" s="487"/>
      <c r="M972" s="487"/>
      <c r="N972" s="487"/>
      <c r="O972" s="487"/>
      <c r="P972" s="487"/>
      <c r="Q972" s="487"/>
    </row>
    <row r="973" ht="25.15" customHeight="true" x14ac:dyDescent="0.2">
      <c r="C973" s="487"/>
      <c r="D973" s="487"/>
      <c r="E973" s="487"/>
      <c r="F973" s="487"/>
      <c r="G973" s="487"/>
      <c r="H973" s="487"/>
      <c r="I973" s="487"/>
      <c r="J973" s="487"/>
      <c r="K973" s="487"/>
      <c r="L973" s="487"/>
      <c r="M973" s="487"/>
      <c r="N973" s="487"/>
      <c r="O973" s="487"/>
      <c r="P973" s="487"/>
      <c r="Q973" s="487"/>
    </row>
    <row r="974" ht="25.15" customHeight="true" x14ac:dyDescent="0.2">
      <c r="C974" s="487"/>
      <c r="D974" s="487"/>
      <c r="E974" s="487"/>
      <c r="F974" s="487"/>
      <c r="G974" s="487"/>
      <c r="H974" s="487"/>
      <c r="I974" s="487"/>
      <c r="J974" s="487"/>
      <c r="K974" s="487"/>
      <c r="L974" s="487"/>
      <c r="M974" s="487"/>
      <c r="N974" s="487"/>
      <c r="O974" s="487"/>
      <c r="P974" s="487"/>
      <c r="Q974" s="487"/>
    </row>
    <row r="975" ht="25.15" customHeight="true" x14ac:dyDescent="0.2">
      <c r="C975" s="487"/>
      <c r="D975" s="487"/>
      <c r="E975" s="487"/>
      <c r="F975" s="487"/>
      <c r="G975" s="487"/>
      <c r="H975" s="487"/>
      <c r="I975" s="487"/>
      <c r="J975" s="487"/>
      <c r="K975" s="487"/>
      <c r="L975" s="487"/>
      <c r="M975" s="487"/>
      <c r="N975" s="487"/>
      <c r="O975" s="487"/>
      <c r="P975" s="487"/>
      <c r="Q975" s="487"/>
    </row>
    <row r="976" ht="25.15" customHeight="true" x14ac:dyDescent="0.2">
      <c r="C976" s="487"/>
      <c r="D976" s="487"/>
      <c r="E976" s="487"/>
      <c r="F976" s="487"/>
      <c r="G976" s="487"/>
      <c r="H976" s="487"/>
      <c r="I976" s="487"/>
      <c r="J976" s="487"/>
      <c r="K976" s="487"/>
      <c r="L976" s="487"/>
      <c r="M976" s="487"/>
      <c r="N976" s="487"/>
      <c r="O976" s="487"/>
      <c r="P976" s="487"/>
      <c r="Q976" s="487"/>
    </row>
    <row r="977" ht="25.15" customHeight="true" x14ac:dyDescent="0.2">
      <c r="C977" s="487"/>
      <c r="D977" s="487"/>
      <c r="E977" s="487"/>
      <c r="F977" s="487"/>
      <c r="G977" s="487"/>
      <c r="H977" s="487"/>
      <c r="I977" s="487"/>
      <c r="J977" s="487"/>
      <c r="K977" s="487"/>
      <c r="L977" s="487"/>
      <c r="M977" s="487"/>
      <c r="N977" s="487"/>
      <c r="O977" s="487"/>
      <c r="P977" s="487"/>
      <c r="Q977" s="487"/>
    </row>
    <row r="978" ht="25.15" customHeight="true" x14ac:dyDescent="0.2">
      <c r="C978" s="487"/>
      <c r="D978" s="487"/>
      <c r="E978" s="487"/>
      <c r="F978" s="487"/>
      <c r="G978" s="487"/>
      <c r="H978" s="487"/>
      <c r="I978" s="487"/>
      <c r="J978" s="487"/>
      <c r="K978" s="487"/>
      <c r="L978" s="487"/>
      <c r="M978" s="487"/>
      <c r="N978" s="487"/>
      <c r="O978" s="487"/>
      <c r="P978" s="487"/>
      <c r="Q978" s="487"/>
    </row>
    <row r="979" ht="25.15" customHeight="true" x14ac:dyDescent="0.2">
      <c r="C979" s="487"/>
      <c r="D979" s="487"/>
      <c r="E979" s="487"/>
      <c r="F979" s="487"/>
      <c r="G979" s="487"/>
      <c r="H979" s="487"/>
      <c r="I979" s="487"/>
      <c r="J979" s="487"/>
      <c r="K979" s="487"/>
      <c r="L979" s="487"/>
      <c r="M979" s="487"/>
      <c r="N979" s="487"/>
      <c r="O979" s="487"/>
      <c r="P979" s="487"/>
      <c r="Q979" s="487"/>
    </row>
    <row r="980" ht="25.15" customHeight="true" x14ac:dyDescent="0.2">
      <c r="C980" s="487"/>
      <c r="D980" s="487"/>
      <c r="E980" s="487"/>
      <c r="F980" s="487"/>
      <c r="G980" s="487"/>
      <c r="H980" s="487"/>
      <c r="I980" s="487"/>
      <c r="J980" s="487"/>
      <c r="K980" s="487"/>
      <c r="L980" s="487"/>
      <c r="M980" s="487"/>
      <c r="N980" s="487"/>
      <c r="O980" s="487"/>
      <c r="P980" s="487"/>
      <c r="Q980" s="487"/>
    </row>
    <row r="981" ht="25.15" customHeight="true" x14ac:dyDescent="0.2">
      <c r="C981" s="487"/>
      <c r="D981" s="487"/>
      <c r="E981" s="487"/>
      <c r="F981" s="487"/>
      <c r="G981" s="487"/>
      <c r="H981" s="487"/>
      <c r="I981" s="487"/>
      <c r="J981" s="487"/>
      <c r="K981" s="487"/>
      <c r="L981" s="487"/>
      <c r="M981" s="487"/>
      <c r="N981" s="487"/>
      <c r="O981" s="487"/>
      <c r="P981" s="487"/>
      <c r="Q981" s="487"/>
    </row>
    <row r="982" ht="25.15" customHeight="true" x14ac:dyDescent="0.2">
      <c r="C982" s="487"/>
      <c r="D982" s="487"/>
      <c r="E982" s="487"/>
      <c r="F982" s="487"/>
      <c r="G982" s="487"/>
      <c r="H982" s="487"/>
      <c r="I982" s="487"/>
      <c r="J982" s="487"/>
      <c r="K982" s="487"/>
      <c r="L982" s="487"/>
      <c r="M982" s="487"/>
      <c r="N982" s="487"/>
      <c r="O982" s="487"/>
      <c r="P982" s="487"/>
      <c r="Q982" s="487"/>
    </row>
    <row r="983" ht="25.15" customHeight="true" x14ac:dyDescent="0.2">
      <c r="C983" s="487"/>
      <c r="D983" s="487"/>
      <c r="E983" s="487"/>
      <c r="F983" s="487"/>
      <c r="G983" s="487"/>
      <c r="H983" s="487"/>
      <c r="I983" s="487"/>
      <c r="J983" s="487"/>
      <c r="K983" s="487"/>
      <c r="L983" s="487"/>
      <c r="M983" s="487"/>
      <c r="N983" s="487"/>
      <c r="O983" s="487"/>
      <c r="P983" s="487"/>
      <c r="Q983" s="487"/>
    </row>
    <row r="984" ht="25.15" customHeight="true" x14ac:dyDescent="0.2">
      <c r="C984" s="487"/>
      <c r="D984" s="487"/>
      <c r="E984" s="487"/>
      <c r="F984" s="487"/>
      <c r="G984" s="487"/>
      <c r="H984" s="487"/>
      <c r="I984" s="487"/>
      <c r="J984" s="487"/>
      <c r="K984" s="487"/>
      <c r="L984" s="487"/>
      <c r="M984" s="487"/>
      <c r="N984" s="487"/>
      <c r="O984" s="487"/>
      <c r="P984" s="487"/>
      <c r="Q984" s="487"/>
    </row>
    <row r="985" ht="25.15" customHeight="true" x14ac:dyDescent="0.2">
      <c r="C985" s="487"/>
      <c r="D985" s="487"/>
      <c r="E985" s="487"/>
      <c r="F985" s="487"/>
      <c r="G985" s="487"/>
      <c r="H985" s="487"/>
      <c r="I985" s="487"/>
      <c r="J985" s="487"/>
      <c r="K985" s="487"/>
      <c r="L985" s="487"/>
      <c r="M985" s="487"/>
      <c r="N985" s="487"/>
      <c r="O985" s="487"/>
      <c r="P985" s="487"/>
      <c r="Q985" s="487"/>
    </row>
    <row r="986" ht="25.15" customHeight="true" x14ac:dyDescent="0.2">
      <c r="C986" s="487"/>
      <c r="D986" s="487"/>
      <c r="E986" s="487"/>
      <c r="F986" s="487"/>
      <c r="G986" s="487"/>
      <c r="H986" s="487"/>
      <c r="I986" s="487"/>
      <c r="J986" s="487"/>
      <c r="K986" s="487"/>
      <c r="L986" s="487"/>
      <c r="M986" s="487"/>
      <c r="N986" s="487"/>
      <c r="O986" s="487"/>
      <c r="P986" s="487"/>
      <c r="Q986" s="487"/>
    </row>
    <row r="987" ht="25.15" customHeight="true" x14ac:dyDescent="0.2">
      <c r="C987" s="487"/>
      <c r="D987" s="487"/>
      <c r="E987" s="487"/>
      <c r="F987" s="487"/>
      <c r="G987" s="487"/>
      <c r="H987" s="487"/>
      <c r="I987" s="487"/>
      <c r="J987" s="487"/>
      <c r="K987" s="487"/>
      <c r="L987" s="487"/>
      <c r="M987" s="487"/>
      <c r="N987" s="487"/>
      <c r="O987" s="487"/>
      <c r="P987" s="487"/>
      <c r="Q987" s="487"/>
    </row>
    <row r="988" ht="25.15" customHeight="true" x14ac:dyDescent="0.2">
      <c r="C988" s="487"/>
      <c r="D988" s="487"/>
      <c r="E988" s="487"/>
      <c r="F988" s="487"/>
      <c r="G988" s="487"/>
      <c r="H988" s="487"/>
      <c r="I988" s="487"/>
      <c r="J988" s="487"/>
      <c r="K988" s="487"/>
      <c r="L988" s="487"/>
      <c r="M988" s="487"/>
      <c r="N988" s="487"/>
      <c r="O988" s="487"/>
      <c r="P988" s="487"/>
      <c r="Q988" s="487"/>
    </row>
    <row r="989" ht="25.15" customHeight="true" x14ac:dyDescent="0.2">
      <c r="C989" s="487"/>
      <c r="D989" s="487"/>
      <c r="E989" s="487"/>
      <c r="F989" s="487"/>
      <c r="G989" s="487"/>
      <c r="H989" s="487"/>
      <c r="I989" s="487"/>
      <c r="J989" s="487"/>
      <c r="K989" s="487"/>
      <c r="L989" s="487"/>
      <c r="M989" s="487"/>
      <c r="N989" s="487"/>
      <c r="O989" s="487"/>
      <c r="P989" s="487"/>
      <c r="Q989" s="487"/>
    </row>
    <row r="990" ht="25.15" customHeight="true" x14ac:dyDescent="0.2">
      <c r="C990" s="487"/>
      <c r="D990" s="487"/>
      <c r="E990" s="487"/>
      <c r="F990" s="487"/>
      <c r="G990" s="487"/>
      <c r="H990" s="487"/>
      <c r="I990" s="487"/>
      <c r="J990" s="487"/>
      <c r="K990" s="487"/>
      <c r="L990" s="487"/>
      <c r="M990" s="487"/>
      <c r="N990" s="487"/>
      <c r="O990" s="487"/>
      <c r="P990" s="487"/>
      <c r="Q990" s="487"/>
    </row>
    <row r="991" ht="25.15" customHeight="true" x14ac:dyDescent="0.2">
      <c r="C991" s="487"/>
      <c r="D991" s="487"/>
      <c r="E991" s="487"/>
      <c r="F991" s="487"/>
      <c r="G991" s="487"/>
      <c r="H991" s="487"/>
      <c r="I991" s="487"/>
      <c r="J991" s="487"/>
      <c r="K991" s="487"/>
      <c r="L991" s="487"/>
      <c r="M991" s="487"/>
      <c r="N991" s="487"/>
      <c r="O991" s="487"/>
      <c r="P991" s="487"/>
      <c r="Q991" s="487"/>
    </row>
    <row r="992" ht="25.15" customHeight="true" x14ac:dyDescent="0.2">
      <c r="C992" s="487"/>
      <c r="D992" s="487"/>
      <c r="E992" s="487"/>
      <c r="F992" s="487"/>
      <c r="G992" s="487"/>
      <c r="H992" s="487"/>
      <c r="I992" s="487"/>
      <c r="J992" s="487"/>
      <c r="K992" s="487"/>
      <c r="L992" s="487"/>
      <c r="M992" s="487"/>
      <c r="N992" s="487"/>
      <c r="O992" s="487"/>
      <c r="P992" s="487"/>
      <c r="Q992" s="487"/>
    </row>
    <row r="993" ht="25.15" customHeight="true" x14ac:dyDescent="0.2">
      <c r="C993" s="487"/>
      <c r="D993" s="487"/>
      <c r="E993" s="487"/>
      <c r="F993" s="487"/>
      <c r="G993" s="487"/>
      <c r="H993" s="487"/>
      <c r="I993" s="487"/>
      <c r="J993" s="487"/>
      <c r="K993" s="487"/>
      <c r="L993" s="487"/>
      <c r="M993" s="487"/>
      <c r="N993" s="487"/>
      <c r="O993" s="487"/>
      <c r="P993" s="487"/>
      <c r="Q993" s="487"/>
    </row>
    <row r="994" ht="25.15" customHeight="true" x14ac:dyDescent="0.2">
      <c r="C994" s="487"/>
      <c r="D994" s="487"/>
      <c r="E994" s="487"/>
      <c r="F994" s="487"/>
      <c r="G994" s="487"/>
      <c r="H994" s="487"/>
      <c r="I994" s="487"/>
      <c r="J994" s="487"/>
      <c r="K994" s="487"/>
      <c r="L994" s="487"/>
      <c r="M994" s="487"/>
      <c r="N994" s="487"/>
      <c r="O994" s="487"/>
      <c r="P994" s="487"/>
      <c r="Q994" s="487"/>
    </row>
    <row r="995" ht="25.15" customHeight="true" x14ac:dyDescent="0.2">
      <c r="C995" s="487"/>
      <c r="D995" s="487"/>
      <c r="E995" s="487"/>
      <c r="F995" s="487"/>
      <c r="G995" s="487"/>
      <c r="H995" s="487"/>
      <c r="I995" s="487"/>
      <c r="J995" s="487"/>
      <c r="K995" s="487"/>
      <c r="L995" s="487"/>
      <c r="M995" s="487"/>
      <c r="N995" s="487"/>
      <c r="O995" s="487"/>
      <c r="P995" s="487"/>
      <c r="Q995" s="487"/>
    </row>
    <row r="996" ht="25.15" customHeight="true" x14ac:dyDescent="0.2">
      <c r="C996" s="487"/>
      <c r="D996" s="487"/>
      <c r="E996" s="487"/>
      <c r="F996" s="487"/>
      <c r="G996" s="487"/>
      <c r="H996" s="487"/>
      <c r="I996" s="487"/>
      <c r="J996" s="487"/>
      <c r="K996" s="487"/>
      <c r="L996" s="487"/>
      <c r="M996" s="487"/>
      <c r="N996" s="487"/>
      <c r="O996" s="487"/>
      <c r="P996" s="487"/>
      <c r="Q996" s="487"/>
    </row>
    <row r="997" ht="25.15" customHeight="true" x14ac:dyDescent="0.2">
      <c r="C997" s="487"/>
      <c r="D997" s="487"/>
      <c r="E997" s="487"/>
      <c r="F997" s="487"/>
      <c r="G997" s="487"/>
      <c r="H997" s="487"/>
      <c r="I997" s="487"/>
      <c r="J997" s="487"/>
      <c r="K997" s="487"/>
      <c r="L997" s="487"/>
      <c r="M997" s="487"/>
      <c r="N997" s="487"/>
      <c r="O997" s="487"/>
      <c r="P997" s="487"/>
      <c r="Q997" s="487"/>
    </row>
    <row r="998" ht="25.15" customHeight="true" x14ac:dyDescent="0.2">
      <c r="C998" s="487"/>
      <c r="D998" s="487"/>
      <c r="E998" s="487"/>
      <c r="F998" s="487"/>
      <c r="G998" s="487"/>
      <c r="H998" s="487"/>
      <c r="I998" s="487"/>
      <c r="J998" s="487"/>
      <c r="K998" s="487"/>
      <c r="L998" s="487"/>
      <c r="M998" s="487"/>
      <c r="N998" s="487"/>
      <c r="O998" s="487"/>
      <c r="P998" s="487"/>
      <c r="Q998" s="487"/>
    </row>
    <row r="999" ht="25.15" customHeight="true" x14ac:dyDescent="0.2">
      <c r="C999" s="487"/>
      <c r="D999" s="487"/>
      <c r="E999" s="487"/>
      <c r="F999" s="487"/>
      <c r="G999" s="487"/>
      <c r="H999" s="487"/>
      <c r="I999" s="487"/>
      <c r="J999" s="487"/>
      <c r="K999" s="487"/>
      <c r="L999" s="487"/>
      <c r="M999" s="487"/>
      <c r="N999" s="487"/>
      <c r="O999" s="487"/>
      <c r="P999" s="487"/>
      <c r="Q999" s="487"/>
    </row>
    <row r="1000" ht="25.15" customHeight="true" x14ac:dyDescent="0.2">
      <c r="C1000" s="487"/>
      <c r="D1000" s="487"/>
      <c r="E1000" s="487"/>
      <c r="F1000" s="487"/>
      <c r="G1000" s="487"/>
      <c r="H1000" s="487"/>
      <c r="I1000" s="487"/>
      <c r="J1000" s="487"/>
      <c r="K1000" s="487"/>
      <c r="L1000" s="487"/>
      <c r="M1000" s="487"/>
      <c r="N1000" s="487"/>
      <c r="O1000" s="487"/>
      <c r="P1000" s="487"/>
      <c r="Q1000" s="487"/>
    </row>
    <row r="1001" ht="25.15" customHeight="true" x14ac:dyDescent="0.2">
      <c r="C1001" s="487"/>
      <c r="D1001" s="487"/>
      <c r="E1001" s="487"/>
      <c r="F1001" s="487"/>
      <c r="G1001" s="487"/>
      <c r="H1001" s="487"/>
      <c r="I1001" s="487"/>
      <c r="J1001" s="487"/>
      <c r="K1001" s="487"/>
      <c r="L1001" s="487"/>
      <c r="M1001" s="487"/>
      <c r="N1001" s="487"/>
      <c r="O1001" s="487"/>
      <c r="P1001" s="487"/>
      <c r="Q1001" s="487"/>
    </row>
    <row r="1002" ht="25.15" customHeight="true" x14ac:dyDescent="0.2">
      <c r="C1002" s="487"/>
      <c r="D1002" s="487"/>
      <c r="E1002" s="487"/>
      <c r="F1002" s="487"/>
      <c r="G1002" s="487"/>
      <c r="H1002" s="487"/>
      <c r="I1002" s="487"/>
      <c r="J1002" s="487"/>
      <c r="K1002" s="487"/>
      <c r="L1002" s="487"/>
      <c r="M1002" s="487"/>
      <c r="N1002" s="487"/>
      <c r="O1002" s="487"/>
      <c r="P1002" s="487"/>
      <c r="Q1002" s="487"/>
    </row>
    <row r="1003" ht="25.15" customHeight="true" x14ac:dyDescent="0.2">
      <c r="C1003" s="487"/>
      <c r="D1003" s="487"/>
      <c r="E1003" s="487"/>
      <c r="F1003" s="487"/>
      <c r="G1003" s="487"/>
      <c r="H1003" s="487"/>
      <c r="I1003" s="487"/>
      <c r="J1003" s="487"/>
      <c r="K1003" s="487"/>
      <c r="L1003" s="487"/>
      <c r="M1003" s="487"/>
      <c r="N1003" s="487"/>
      <c r="O1003" s="487"/>
      <c r="P1003" s="487"/>
      <c r="Q1003" s="487"/>
    </row>
    <row r="1004" ht="25.15" customHeight="true" x14ac:dyDescent="0.2">
      <c r="C1004" s="487"/>
      <c r="D1004" s="487"/>
      <c r="E1004" s="487"/>
      <c r="F1004" s="487"/>
      <c r="G1004" s="487"/>
      <c r="H1004" s="487"/>
      <c r="I1004" s="487"/>
      <c r="J1004" s="487"/>
      <c r="K1004" s="487"/>
      <c r="L1004" s="487"/>
      <c r="M1004" s="487"/>
      <c r="N1004" s="487"/>
      <c r="O1004" s="487"/>
      <c r="P1004" s="487"/>
      <c r="Q1004" s="487"/>
    </row>
    <row r="1005" ht="25.15" customHeight="true" x14ac:dyDescent="0.2">
      <c r="C1005" s="487"/>
      <c r="D1005" s="487"/>
      <c r="E1005" s="487"/>
      <c r="F1005" s="487"/>
      <c r="G1005" s="487"/>
      <c r="H1005" s="487"/>
      <c r="I1005" s="487"/>
      <c r="J1005" s="487"/>
      <c r="K1005" s="487"/>
      <c r="L1005" s="487"/>
      <c r="M1005" s="487"/>
      <c r="N1005" s="487"/>
      <c r="O1005" s="487"/>
      <c r="P1005" s="487"/>
      <c r="Q1005" s="487"/>
    </row>
    <row r="1006" ht="25.15" customHeight="true" x14ac:dyDescent="0.2">
      <c r="C1006" s="487"/>
      <c r="D1006" s="487"/>
      <c r="E1006" s="487"/>
      <c r="F1006" s="487"/>
      <c r="G1006" s="487"/>
      <c r="H1006" s="487"/>
      <c r="I1006" s="487"/>
      <c r="J1006" s="487"/>
      <c r="K1006" s="487"/>
      <c r="L1006" s="487"/>
      <c r="M1006" s="487"/>
      <c r="N1006" s="487"/>
      <c r="O1006" s="487"/>
      <c r="P1006" s="487"/>
      <c r="Q1006" s="487"/>
    </row>
    <row r="1007" ht="25.15" customHeight="true" x14ac:dyDescent="0.2">
      <c r="C1007" s="487"/>
      <c r="D1007" s="487"/>
      <c r="E1007" s="487"/>
      <c r="F1007" s="487"/>
      <c r="G1007" s="487"/>
      <c r="H1007" s="487"/>
      <c r="I1007" s="487"/>
      <c r="J1007" s="487"/>
      <c r="K1007" s="487"/>
      <c r="L1007" s="487"/>
      <c r="M1007" s="487"/>
      <c r="N1007" s="487"/>
      <c r="O1007" s="487"/>
      <c r="P1007" s="487"/>
      <c r="Q1007" s="487"/>
    </row>
    <row r="1008" ht="25.15" customHeight="true" x14ac:dyDescent="0.2">
      <c r="C1008" s="487"/>
      <c r="D1008" s="487"/>
      <c r="E1008" s="487"/>
      <c r="F1008" s="487"/>
      <c r="G1008" s="487"/>
      <c r="H1008" s="487"/>
      <c r="I1008" s="487"/>
      <c r="J1008" s="487"/>
      <c r="K1008" s="487"/>
      <c r="L1008" s="487"/>
      <c r="M1008" s="487"/>
      <c r="N1008" s="487"/>
      <c r="O1008" s="487"/>
      <c r="P1008" s="487"/>
      <c r="Q1008" s="487"/>
    </row>
    <row r="1009" ht="25.15" customHeight="true" x14ac:dyDescent="0.2">
      <c r="C1009" s="487"/>
      <c r="D1009" s="487"/>
      <c r="E1009" s="487"/>
      <c r="F1009" s="487"/>
      <c r="G1009" s="487"/>
      <c r="H1009" s="487"/>
      <c r="I1009" s="487"/>
      <c r="J1009" s="487"/>
      <c r="K1009" s="487"/>
      <c r="L1009" s="487"/>
      <c r="M1009" s="487"/>
      <c r="N1009" s="487"/>
      <c r="O1009" s="487"/>
      <c r="P1009" s="487"/>
      <c r="Q1009" s="487"/>
    </row>
    <row r="1010" ht="25.15" customHeight="true" x14ac:dyDescent="0.2">
      <c r="C1010" s="487"/>
      <c r="D1010" s="487"/>
      <c r="E1010" s="487"/>
      <c r="F1010" s="487"/>
      <c r="G1010" s="487"/>
      <c r="H1010" s="487"/>
      <c r="I1010" s="487"/>
      <c r="J1010" s="487"/>
      <c r="K1010" s="487"/>
      <c r="L1010" s="487"/>
      <c r="M1010" s="487"/>
      <c r="N1010" s="487"/>
      <c r="O1010" s="487"/>
      <c r="P1010" s="487"/>
      <c r="Q1010" s="487"/>
    </row>
    <row r="1011" ht="25.15" customHeight="true" x14ac:dyDescent="0.2">
      <c r="C1011" s="487"/>
      <c r="D1011" s="487"/>
      <c r="E1011" s="487"/>
      <c r="F1011" s="487"/>
      <c r="G1011" s="487"/>
      <c r="H1011" s="487"/>
      <c r="I1011" s="487"/>
      <c r="J1011" s="487"/>
      <c r="K1011" s="487"/>
      <c r="L1011" s="487"/>
      <c r="M1011" s="487"/>
      <c r="N1011" s="487"/>
      <c r="O1011" s="487"/>
      <c r="P1011" s="487"/>
      <c r="Q1011" s="487"/>
    </row>
    <row r="1012" ht="25.15" customHeight="true" x14ac:dyDescent="0.2">
      <c r="C1012" s="487"/>
      <c r="D1012" s="487"/>
      <c r="E1012" s="487"/>
      <c r="F1012" s="487"/>
      <c r="G1012" s="487"/>
      <c r="H1012" s="487"/>
      <c r="I1012" s="487"/>
      <c r="J1012" s="487"/>
      <c r="K1012" s="487"/>
      <c r="L1012" s="487"/>
      <c r="M1012" s="487"/>
      <c r="N1012" s="487"/>
      <c r="O1012" s="487"/>
      <c r="P1012" s="487"/>
      <c r="Q1012" s="487"/>
    </row>
    <row r="1013" ht="25.15" customHeight="true" x14ac:dyDescent="0.2">
      <c r="C1013" s="487"/>
      <c r="D1013" s="487"/>
      <c r="E1013" s="487"/>
      <c r="F1013" s="487"/>
      <c r="G1013" s="487"/>
      <c r="H1013" s="487"/>
      <c r="I1013" s="487"/>
      <c r="J1013" s="487"/>
      <c r="K1013" s="487"/>
      <c r="L1013" s="487"/>
      <c r="M1013" s="487"/>
      <c r="N1013" s="487"/>
      <c r="O1013" s="487"/>
      <c r="P1013" s="487"/>
      <c r="Q1013" s="487"/>
    </row>
    <row r="1014" ht="25.15" customHeight="true" x14ac:dyDescent="0.2">
      <c r="C1014" s="487"/>
      <c r="D1014" s="487"/>
      <c r="E1014" s="487"/>
      <c r="F1014" s="487"/>
      <c r="G1014" s="487"/>
      <c r="H1014" s="487"/>
      <c r="I1014" s="487"/>
      <c r="J1014" s="487"/>
      <c r="K1014" s="487"/>
      <c r="L1014" s="487"/>
      <c r="M1014" s="487"/>
      <c r="N1014" s="487"/>
      <c r="O1014" s="487"/>
      <c r="P1014" s="487"/>
      <c r="Q1014" s="487"/>
    </row>
    <row r="1015" ht="25.15" customHeight="true" x14ac:dyDescent="0.2">
      <c r="C1015" s="487"/>
      <c r="D1015" s="487"/>
      <c r="E1015" s="487"/>
      <c r="F1015" s="487"/>
      <c r="G1015" s="487"/>
      <c r="H1015" s="487"/>
      <c r="I1015" s="487"/>
      <c r="J1015" s="487"/>
      <c r="K1015" s="487"/>
      <c r="L1015" s="487"/>
      <c r="M1015" s="487"/>
      <c r="N1015" s="487"/>
      <c r="O1015" s="487"/>
      <c r="P1015" s="487"/>
      <c r="Q1015" s="487"/>
    </row>
    <row r="1016" ht="25.15" customHeight="true" x14ac:dyDescent="0.2">
      <c r="C1016" s="487"/>
      <c r="D1016" s="487"/>
      <c r="E1016" s="487"/>
      <c r="F1016" s="487"/>
      <c r="G1016" s="487"/>
      <c r="H1016" s="487"/>
      <c r="I1016" s="487"/>
      <c r="J1016" s="487"/>
      <c r="K1016" s="487"/>
      <c r="L1016" s="487"/>
      <c r="M1016" s="487"/>
      <c r="N1016" s="487"/>
      <c r="O1016" s="487"/>
      <c r="P1016" s="487"/>
      <c r="Q1016" s="487"/>
    </row>
    <row r="1017" ht="25.15" customHeight="true" x14ac:dyDescent="0.2">
      <c r="C1017" s="487"/>
      <c r="D1017" s="487"/>
      <c r="E1017" s="487"/>
      <c r="F1017" s="487"/>
      <c r="G1017" s="487"/>
      <c r="H1017" s="487"/>
      <c r="I1017" s="487"/>
      <c r="J1017" s="487"/>
      <c r="K1017" s="487"/>
      <c r="L1017" s="487"/>
      <c r="M1017" s="487"/>
      <c r="N1017" s="487"/>
      <c r="O1017" s="487"/>
      <c r="P1017" s="487"/>
      <c r="Q1017" s="487"/>
    </row>
    <row r="1018" ht="25.15" customHeight="true" x14ac:dyDescent="0.2">
      <c r="C1018" s="487"/>
      <c r="D1018" s="487"/>
      <c r="E1018" s="487"/>
      <c r="F1018" s="487"/>
      <c r="G1018" s="487"/>
      <c r="H1018" s="487"/>
      <c r="I1018" s="487"/>
      <c r="J1018" s="487"/>
      <c r="K1018" s="487"/>
      <c r="L1018" s="487"/>
      <c r="M1018" s="487"/>
      <c r="N1018" s="487"/>
      <c r="O1018" s="487"/>
      <c r="P1018" s="487"/>
      <c r="Q1018" s="487"/>
    </row>
    <row r="1019" ht="25.15" customHeight="true" x14ac:dyDescent="0.2">
      <c r="C1019" s="487"/>
      <c r="D1019" s="487"/>
      <c r="E1019" s="487"/>
      <c r="F1019" s="487"/>
      <c r="G1019" s="487"/>
      <c r="H1019" s="487"/>
      <c r="I1019" s="487"/>
      <c r="J1019" s="487"/>
      <c r="K1019" s="487"/>
      <c r="L1019" s="487"/>
      <c r="M1019" s="487"/>
      <c r="N1019" s="487"/>
      <c r="O1019" s="487"/>
      <c r="P1019" s="487"/>
      <c r="Q1019" s="487"/>
    </row>
    <row r="1020" ht="25.15" customHeight="true" x14ac:dyDescent="0.2">
      <c r="C1020" s="487"/>
      <c r="D1020" s="487"/>
      <c r="E1020" s="487"/>
      <c r="F1020" s="487"/>
      <c r="G1020" s="487"/>
      <c r="H1020" s="487"/>
      <c r="I1020" s="487"/>
      <c r="J1020" s="487"/>
      <c r="K1020" s="487"/>
      <c r="L1020" s="487"/>
      <c r="M1020" s="487"/>
      <c r="N1020" s="487"/>
      <c r="O1020" s="487"/>
      <c r="P1020" s="487"/>
      <c r="Q1020" s="487"/>
    </row>
    <row r="1021" ht="25.15" customHeight="true" x14ac:dyDescent="0.2">
      <c r="C1021" s="487"/>
      <c r="D1021" s="487"/>
      <c r="E1021" s="487"/>
      <c r="F1021" s="487"/>
      <c r="G1021" s="487"/>
      <c r="H1021" s="487"/>
      <c r="I1021" s="487"/>
      <c r="J1021" s="487"/>
      <c r="K1021" s="487"/>
      <c r="L1021" s="487"/>
      <c r="M1021" s="487"/>
      <c r="N1021" s="487"/>
      <c r="O1021" s="487"/>
      <c r="P1021" s="487"/>
      <c r="Q1021" s="487"/>
    </row>
    <row r="1022" ht="25.15" customHeight="true" x14ac:dyDescent="0.2">
      <c r="C1022" s="487"/>
      <c r="D1022" s="487"/>
      <c r="E1022" s="487"/>
      <c r="F1022" s="487"/>
      <c r="G1022" s="487"/>
      <c r="H1022" s="487"/>
      <c r="I1022" s="487"/>
      <c r="J1022" s="487"/>
      <c r="K1022" s="487"/>
      <c r="L1022" s="487"/>
      <c r="M1022" s="487"/>
      <c r="N1022" s="487"/>
      <c r="O1022" s="487"/>
      <c r="P1022" s="487"/>
      <c r="Q1022" s="487"/>
    </row>
    <row r="1023" ht="25.15" customHeight="true" x14ac:dyDescent="0.2">
      <c r="C1023" s="487"/>
      <c r="D1023" s="487"/>
      <c r="E1023" s="487"/>
      <c r="F1023" s="487"/>
      <c r="G1023" s="487"/>
      <c r="H1023" s="487"/>
      <c r="I1023" s="487"/>
      <c r="J1023" s="487"/>
      <c r="K1023" s="487"/>
      <c r="L1023" s="487"/>
      <c r="M1023" s="487"/>
      <c r="N1023" s="487"/>
      <c r="O1023" s="487"/>
      <c r="P1023" s="487"/>
      <c r="Q1023" s="487"/>
    </row>
    <row r="1024" ht="25.15" customHeight="true" x14ac:dyDescent="0.2">
      <c r="C1024" s="487"/>
      <c r="D1024" s="487"/>
      <c r="E1024" s="487"/>
      <c r="F1024" s="487"/>
      <c r="G1024" s="487"/>
      <c r="H1024" s="487"/>
      <c r="I1024" s="487"/>
      <c r="J1024" s="487"/>
      <c r="K1024" s="487"/>
      <c r="L1024" s="487"/>
      <c r="M1024" s="487"/>
      <c r="N1024" s="487"/>
      <c r="O1024" s="487"/>
      <c r="P1024" s="487"/>
      <c r="Q1024" s="487"/>
    </row>
    <row r="1025" s="425" customFormat="true" ht="21" customHeight="true" x14ac:dyDescent="0.2">
      <c r="A1025" s="2708" t="s">
        <v>390</v>
      </c>
      <c r="B1025" s="2709"/>
      <c r="C1025" s="2710"/>
      <c r="AC1025" s="619"/>
      <c r="AD1025" s="619"/>
      <c r="AE1025" s="619"/>
      <c r="AF1025" s="619"/>
      <c r="AG1025" s="619"/>
      <c r="AH1025" s="619"/>
      <c r="AI1025" s="619"/>
      <c r="AJ1025" s="619"/>
      <c r="AK1025" s="619"/>
      <c r="AL1025" s="619"/>
      <c r="AM1025" s="619"/>
      <c r="AN1025" s="619"/>
      <c r="AO1025" s="619"/>
      <c r="AP1025" s="619"/>
      <c r="AQ1025" s="619"/>
      <c r="AR1025" s="619"/>
      <c r="AS1025" s="619"/>
      <c r="AT1025" s="619"/>
      <c r="AU1025" s="619"/>
      <c r="AV1025" s="619"/>
      <c r="AW1025" s="619"/>
      <c r="AX1025" s="619"/>
      <c r="AY1025" s="619"/>
      <c r="AZ1025" s="619"/>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425" customFormat="true" ht="15.95" customHeight="true" x14ac:dyDescent="0.2">
      <c r="A1026" s="2711" t="s">
        <v>183</v>
      </c>
      <c r="B1026" s="2712"/>
      <c r="C1026" s="450" t="s">
        <v>184</v>
      </c>
      <c r="AC1026" s="619"/>
      <c r="AD1026" s="619"/>
      <c r="AE1026" s="619"/>
      <c r="AF1026" s="619"/>
      <c r="AG1026" s="619"/>
      <c r="AH1026" s="619"/>
      <c r="AI1026" s="619"/>
      <c r="AJ1026" s="619"/>
      <c r="AK1026" s="619"/>
      <c r="AL1026" s="619"/>
      <c r="AM1026" s="619"/>
      <c r="AN1026" s="619"/>
      <c r="AO1026" s="619"/>
      <c r="AP1026" s="619"/>
      <c r="AQ1026" s="619"/>
      <c r="AR1026" s="619"/>
      <c r="AS1026" s="619"/>
      <c r="AT1026" s="619"/>
      <c r="AU1026" s="619"/>
      <c r="AV1026" s="619"/>
      <c r="AW1026" s="619"/>
      <c r="AX1026" s="619"/>
      <c r="AY1026" s="619"/>
      <c r="AZ1026" s="619"/>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425" customFormat="true" ht="17.1" hidden="true" customHeight="true" x14ac:dyDescent="0.2">
      <c r="A1027" s="451" t="s">
        <v>185</v>
      </c>
      <c r="B1027" s="452" t="s">
        <v>186</v>
      </c>
      <c r="C1027" s="453">
        <v>13405</v>
      </c>
      <c r="AC1027" s="619"/>
      <c r="AD1027" s="619"/>
      <c r="AE1027" s="619"/>
      <c r="AF1027" s="619"/>
      <c r="AG1027" s="619"/>
      <c r="AH1027" s="619"/>
      <c r="AI1027" s="619"/>
      <c r="AJ1027" s="619"/>
      <c r="AK1027" s="619"/>
      <c r="AL1027" s="619"/>
      <c r="AM1027" s="619"/>
      <c r="AN1027" s="619"/>
      <c r="AO1027" s="619"/>
      <c r="AP1027" s="619"/>
      <c r="AQ1027" s="619"/>
      <c r="AR1027" s="619"/>
      <c r="AS1027" s="619"/>
      <c r="AT1027" s="619"/>
      <c r="AU1027" s="619"/>
      <c r="AV1027" s="619"/>
      <c r="AW1027" s="619"/>
      <c r="AX1027" s="619"/>
      <c r="AY1027" s="619"/>
      <c r="AZ1027" s="619"/>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425" customFormat="true" ht="17.1" hidden="true" customHeight="true" x14ac:dyDescent="0.2">
      <c r="A1028" s="454" t="s">
        <v>187</v>
      </c>
      <c r="B1028" s="455" t="s">
        <v>186</v>
      </c>
      <c r="C1028" s="456">
        <v>13405</v>
      </c>
      <c r="AC1028" s="619"/>
      <c r="AD1028" s="619"/>
      <c r="AE1028" s="619"/>
      <c r="AF1028" s="619"/>
      <c r="AG1028" s="619"/>
      <c r="AH1028" s="619"/>
      <c r="AI1028" s="619"/>
      <c r="AJ1028" s="619"/>
      <c r="AK1028" s="619"/>
      <c r="AL1028" s="619"/>
      <c r="AM1028" s="619"/>
      <c r="AN1028" s="619"/>
      <c r="AO1028" s="619"/>
      <c r="AP1028" s="619"/>
      <c r="AQ1028" s="619"/>
      <c r="AR1028" s="619"/>
      <c r="AS1028" s="619"/>
      <c r="AT1028" s="619"/>
      <c r="AU1028" s="619"/>
      <c r="AV1028" s="619"/>
      <c r="AW1028" s="619"/>
      <c r="AX1028" s="619"/>
      <c r="AY1028" s="619"/>
      <c r="AZ1028" s="619"/>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425" customFormat="true" ht="17.1" hidden="true" customHeight="true" x14ac:dyDescent="0.2">
      <c r="A1029" s="454" t="s">
        <v>188</v>
      </c>
      <c r="B1029" s="455" t="s">
        <v>186</v>
      </c>
      <c r="C1029" s="456">
        <v>13405</v>
      </c>
      <c r="AC1029" s="619"/>
      <c r="AD1029" s="619"/>
      <c r="AE1029" s="619"/>
      <c r="AF1029" s="619"/>
      <c r="AG1029" s="619"/>
      <c r="AH1029" s="619"/>
      <c r="AI1029" s="619"/>
      <c r="AJ1029" s="619"/>
      <c r="AK1029" s="619"/>
      <c r="AL1029" s="619"/>
      <c r="AM1029" s="619"/>
      <c r="AN1029" s="619"/>
      <c r="AO1029" s="619"/>
      <c r="AP1029" s="619"/>
      <c r="AQ1029" s="619"/>
      <c r="AR1029" s="619"/>
      <c r="AS1029" s="619"/>
      <c r="AT1029" s="619"/>
      <c r="AU1029" s="619"/>
      <c r="AV1029" s="619"/>
      <c r="AW1029" s="619"/>
      <c r="AX1029" s="619"/>
      <c r="AY1029" s="619"/>
      <c r="AZ1029" s="619"/>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425" customFormat="true" ht="17.1" hidden="true" customHeight="true" x14ac:dyDescent="0.2">
      <c r="A1030" s="454" t="s">
        <v>190</v>
      </c>
      <c r="B1030" s="455" t="s">
        <v>186</v>
      </c>
      <c r="C1030" s="456">
        <v>13405</v>
      </c>
      <c r="AC1030" s="619"/>
      <c r="AD1030" s="619"/>
      <c r="AE1030" s="619"/>
      <c r="AF1030" s="619"/>
      <c r="AG1030" s="619"/>
      <c r="AH1030" s="619"/>
      <c r="AI1030" s="619"/>
      <c r="AJ1030" s="619"/>
      <c r="AK1030" s="619"/>
      <c r="AL1030" s="619"/>
      <c r="AM1030" s="619"/>
      <c r="AN1030" s="619"/>
      <c r="AO1030" s="619"/>
      <c r="AP1030" s="619"/>
      <c r="AQ1030" s="619"/>
      <c r="AR1030" s="619"/>
      <c r="AS1030" s="619"/>
      <c r="AT1030" s="619"/>
      <c r="AU1030" s="619"/>
      <c r="AV1030" s="619"/>
      <c r="AW1030" s="619"/>
      <c r="AX1030" s="619"/>
      <c r="AY1030" s="619"/>
      <c r="AZ1030" s="619"/>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425" customFormat="true" ht="17.1" customHeight="true" x14ac:dyDescent="0.2">
      <c r="A1031" s="2713" t="s">
        <v>192</v>
      </c>
      <c r="B1031" s="455" t="s">
        <v>193</v>
      </c>
      <c r="C1031" s="456">
        <v>4517</v>
      </c>
      <c r="AC1031" s="619"/>
      <c r="AD1031" s="619"/>
      <c r="AE1031" s="619"/>
      <c r="AF1031" s="619"/>
      <c r="AG1031" s="619"/>
      <c r="AH1031" s="619"/>
      <c r="AI1031" s="619"/>
      <c r="AJ1031" s="619"/>
      <c r="AK1031" s="619"/>
      <c r="AL1031" s="619"/>
      <c r="AM1031" s="619"/>
      <c r="AN1031" s="619"/>
      <c r="AO1031" s="619"/>
      <c r="AP1031" s="619"/>
      <c r="AQ1031" s="619"/>
      <c r="AR1031" s="619"/>
      <c r="AS1031" s="619"/>
      <c r="AT1031" s="619"/>
      <c r="AU1031" s="619"/>
      <c r="AV1031" s="619"/>
      <c r="AW1031" s="619"/>
      <c r="AX1031" s="619"/>
      <c r="AY1031" s="619"/>
      <c r="AZ1031" s="619"/>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425" customFormat="true" ht="17.1" customHeight="true" x14ac:dyDescent="0.2">
      <c r="A1032" s="2713"/>
      <c r="B1032" s="455" t="s">
        <v>194</v>
      </c>
      <c r="C1032" s="456">
        <v>8888</v>
      </c>
      <c r="AC1032" s="619"/>
      <c r="AD1032" s="619"/>
      <c r="AE1032" s="619"/>
      <c r="AF1032" s="619"/>
      <c r="AG1032" s="619"/>
      <c r="AH1032" s="619"/>
      <c r="AI1032" s="619"/>
      <c r="AJ1032" s="619"/>
      <c r="AK1032" s="619"/>
      <c r="AL1032" s="619"/>
      <c r="AM1032" s="619"/>
      <c r="AN1032" s="619"/>
      <c r="AO1032" s="619"/>
      <c r="AP1032" s="619"/>
      <c r="AQ1032" s="619"/>
      <c r="AR1032" s="619"/>
      <c r="AS1032" s="619"/>
      <c r="AT1032" s="619"/>
      <c r="AU1032" s="619"/>
      <c r="AV1032" s="619"/>
      <c r="AW1032" s="619"/>
      <c r="AX1032" s="619"/>
      <c r="AY1032" s="619"/>
      <c r="AZ1032" s="619"/>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425" customFormat="true" ht="17.1" customHeight="true" x14ac:dyDescent="0.2">
      <c r="A1033" s="2714"/>
      <c r="B1033" s="457" t="s">
        <v>195</v>
      </c>
      <c r="C1033" s="458">
        <v>0</v>
      </c>
      <c r="AC1033" s="619"/>
      <c r="AD1033" s="619"/>
      <c r="AE1033" s="619"/>
      <c r="AF1033" s="619"/>
      <c r="AG1033" s="619"/>
      <c r="AH1033" s="619"/>
      <c r="AI1033" s="619"/>
      <c r="AJ1033" s="619"/>
      <c r="AK1033" s="619"/>
      <c r="AL1033" s="619"/>
      <c r="AM1033" s="619"/>
      <c r="AN1033" s="619"/>
      <c r="AO1033" s="619"/>
      <c r="AP1033" s="619"/>
      <c r="AQ1033" s="619"/>
      <c r="AR1033" s="619"/>
      <c r="AS1033" s="619"/>
      <c r="AT1033" s="619"/>
      <c r="AU1033" s="619"/>
      <c r="AV1033" s="619"/>
      <c r="AW1033" s="619"/>
      <c r="AX1033" s="619"/>
      <c r="AY1033" s="619"/>
      <c r="AZ1033" s="619"/>
      <c r="BA1033" s="418"/>
      <c r="BB1033" s="136"/>
      <c r="BC1033" s="418"/>
      <c r="BD1033" s="418"/>
      <c r="BE1033" s="418"/>
      <c r="BF1033" s="418"/>
      <c r="BG1033" s="418"/>
      <c r="BH1033" s="418"/>
      <c r="BI1033" s="418"/>
      <c r="BJ1033" s="418"/>
      <c r="BK1033" s="418"/>
      <c r="BL1033" s="418"/>
      <c r="BM1033" s="418"/>
      <c r="BN1033" s="418"/>
      <c r="BO1033" s="418"/>
      <c r="BP1033" s="418"/>
      <c r="BQ1033" s="418"/>
      <c r="BR1033" s="418"/>
      <c r="BS1033" s="418"/>
      <c r="BT1033" s="418"/>
      <c r="BU1033" s="418"/>
      <c r="BV1033" s="418"/>
      <c r="BW1033" s="418"/>
      <c r="BX1033" s="418"/>
      <c r="BY1033" s="41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425" customFormat="true" ht="12.95" customHeight="true" x14ac:dyDescent="0.2">
      <c r="A1034" s="2715" t="s">
        <v>391</v>
      </c>
      <c r="B1034" s="2716"/>
      <c r="C1034" s="2717"/>
      <c r="AC1034" s="619"/>
      <c r="AD1034" s="619"/>
      <c r="AE1034" s="619"/>
      <c r="AF1034" s="619"/>
      <c r="AG1034" s="619"/>
      <c r="AH1034" s="619"/>
      <c r="AI1034" s="619"/>
      <c r="AJ1034" s="619"/>
      <c r="AK1034" s="619"/>
      <c r="AL1034" s="619"/>
      <c r="AM1034" s="619"/>
      <c r="AN1034" s="619"/>
      <c r="AO1034" s="619"/>
      <c r="AP1034" s="619"/>
      <c r="AQ1034" s="619"/>
      <c r="AR1034" s="619"/>
      <c r="AS1034" s="619"/>
      <c r="AT1034" s="619"/>
      <c r="AU1034" s="619"/>
      <c r="AV1034" s="619"/>
      <c r="AW1034" s="619"/>
      <c r="AX1034" s="619"/>
      <c r="AY1034" s="619"/>
      <c r="AZ1034" s="619"/>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Aire Metropolitaine</v>
      </c>
      <c r="B1037" s="293">
        <f>BR122+BR123</f>
        <v>12070.313526000038</v>
      </c>
    </row>
    <row r="1038" ht="15" customHeight="true" x14ac:dyDescent="0.2">
      <c r="A1038" s="293" t="str">
        <f>S15</f>
        <v>Artibonite</v>
      </c>
      <c r="B1038" s="293">
        <f>BS122+BS123</f>
        <v>8741.5964859999985</v>
      </c>
    </row>
    <row r="1039" ht="15" customHeight="true" x14ac:dyDescent="0.2">
      <c r="A1039" s="293" t="str">
        <f>T15</f>
        <v>Centre</v>
      </c>
      <c r="B1039" s="293">
        <f>BT122+BT123</f>
        <v>4394.1466059999966</v>
      </c>
    </row>
    <row r="1040" ht="15" customHeight="true" x14ac:dyDescent="0.2">
      <c r="A1040" s="293" t="str">
        <f>U15</f>
        <v>Grand'Anse</v>
      </c>
      <c r="B1040" s="293">
        <f>BU122+BU123</f>
        <v>2640.8476360000027</v>
      </c>
    </row>
    <row r="1041" ht="15" customHeight="true" x14ac:dyDescent="0.2">
      <c r="A1041" s="293" t="str">
        <f>V15</f>
        <v>Nippes</v>
      </c>
      <c r="B1041" s="293">
        <f>BV122+BV123</f>
        <v>1905.0028409999982</v>
      </c>
    </row>
    <row r="1042" ht="15" customHeight="true" x14ac:dyDescent="0.2">
      <c r="A1042" s="293" t="str">
        <f>W15</f>
        <v>Nord</v>
      </c>
      <c r="B1042" s="293">
        <f>BW122+BW123</f>
        <v>6328.7474599999969</v>
      </c>
    </row>
    <row r="1043" ht="15" customHeight="true" x14ac:dyDescent="0.2">
      <c r="A1043" s="293" t="str">
        <f>X15</f>
        <v>Nord-Est</v>
      </c>
      <c r="B1043" s="293">
        <f>BX122+XR123</f>
        <v>1054.6147769999995</v>
      </c>
    </row>
    <row r="1044" ht="15" customHeight="true" x14ac:dyDescent="0.2">
      <c r="A1044" s="293" t="str">
        <f>Y15</f>
        <v>Nord-Ouest</v>
      </c>
      <c r="B1044" s="293">
        <f>BY122+BY123</f>
        <v>3077.5357599999979</v>
      </c>
    </row>
    <row r="1045" ht="15" customHeight="true" x14ac:dyDescent="0.2">
      <c r="A1045" s="293" t="str">
        <f>Z15</f>
        <v>Rest-Ouest</v>
      </c>
      <c r="B1045" s="293">
        <f>BZ122+BZ123</f>
        <v>9426.8785489999864</v>
      </c>
    </row>
    <row r="1046" ht="15" customHeight="true" x14ac:dyDescent="0.2">
      <c r="A1046" s="238" t="str">
        <f>AA15</f>
        <v>Sud</v>
      </c>
      <c r="B1046" s="293">
        <f>CA122+CA123</f>
        <v>4421.7183119999936</v>
      </c>
    </row>
    <row r="1047" ht="15" customHeight="true" x14ac:dyDescent="0.2">
      <c r="A1047" s="238" t="str">
        <f>AB15</f>
        <v>Sud-Est</v>
      </c>
      <c r="B1047" s="293">
        <f>CB122+CB123</f>
        <v>3454.5665930000077</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11</v>
      </c>
      <c r="B1072" s="238" t="s">
        <v>136</v>
      </c>
    </row>
    <row r="1100" s="620" customFormat="true" ht="17.1" customHeight="true" x14ac:dyDescent="0.2">
      <c r="A1100" s="640"/>
      <c r="B1100" s="635"/>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20" customFormat="true" ht="17.1" customHeight="true" x14ac:dyDescent="0.2">
      <c r="A1101" s="641"/>
      <c r="B1101" s="636"/>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620" customFormat="true" ht="17.1" customHeight="true" x14ac:dyDescent="0.2">
      <c r="A1114" s="641"/>
      <c r="B1114" s="636"/>
      <c r="C1114" s="637"/>
      <c r="D1114" s="637"/>
      <c r="E1114" s="637"/>
      <c r="F1114" s="637"/>
      <c r="G1114" s="637"/>
      <c r="H1114" s="637"/>
      <c r="I1114" s="637"/>
      <c r="J1114" s="637"/>
      <c r="K1114" s="637"/>
      <c r="L1114" s="637"/>
      <c r="M1114" s="637"/>
      <c r="N1114" s="637"/>
      <c r="O1114" s="637"/>
      <c r="P1114" s="637"/>
      <c r="Q1114" s="637"/>
      <c r="R1114" s="637"/>
      <c r="S1114" s="637"/>
      <c r="T1114" s="637"/>
      <c r="U1114" s="637"/>
      <c r="V1114" s="637"/>
      <c r="W1114" s="637"/>
      <c r="X1114" s="637"/>
      <c r="Y1114" s="637"/>
      <c r="Z1114" s="637"/>
      <c r="AA1114" s="637"/>
      <c r="AB1114" s="637"/>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20" customFormat="true" ht="17.1" customHeight="true" x14ac:dyDescent="0.2">
      <c r="A1115" s="641"/>
      <c r="B1115" s="636"/>
      <c r="C1115" s="637"/>
      <c r="D1115" s="637"/>
      <c r="E1115" s="637"/>
      <c r="F1115" s="637"/>
      <c r="G1115" s="637"/>
      <c r="H1115" s="637"/>
      <c r="I1115" s="637"/>
      <c r="J1115" s="637"/>
      <c r="K1115" s="637"/>
      <c r="L1115" s="637"/>
      <c r="M1115" s="637"/>
      <c r="N1115" s="637"/>
      <c r="O1115" s="637"/>
      <c r="P1115" s="637"/>
      <c r="Q1115" s="637"/>
      <c r="R1115" s="637"/>
      <c r="S1115" s="637"/>
      <c r="T1115" s="637"/>
      <c r="U1115" s="637"/>
      <c r="V1115" s="637"/>
      <c r="W1115" s="637"/>
      <c r="X1115" s="637"/>
      <c r="Y1115" s="637"/>
      <c r="Z1115" s="637"/>
      <c r="AA1115" s="637"/>
      <c r="AB1115" s="637"/>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20" customFormat="true" ht="17.1" customHeight="true" x14ac:dyDescent="0.2">
      <c r="A1116" s="641"/>
      <c r="B1116" s="636"/>
      <c r="C1116" s="637"/>
      <c r="D1116" s="637"/>
      <c r="E1116" s="637"/>
      <c r="F1116" s="637"/>
      <c r="G1116" s="637"/>
      <c r="H1116" s="637"/>
      <c r="I1116" s="637"/>
      <c r="J1116" s="637"/>
      <c r="K1116" s="637"/>
      <c r="L1116" s="637"/>
      <c r="M1116" s="637"/>
      <c r="N1116" s="637"/>
      <c r="O1116" s="637"/>
      <c r="P1116" s="637"/>
      <c r="Q1116" s="637"/>
      <c r="R1116" s="637"/>
      <c r="S1116" s="637"/>
      <c r="T1116" s="637"/>
      <c r="U1116" s="637"/>
      <c r="V1116" s="637"/>
      <c r="W1116" s="637"/>
      <c r="X1116" s="637"/>
      <c r="Y1116" s="637"/>
      <c r="Z1116" s="637"/>
      <c r="AA1116" s="637"/>
      <c r="AB1116" s="637"/>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20" customFormat="true" ht="17.1" customHeight="true" x14ac:dyDescent="0.2">
      <c r="A1117" s="642"/>
      <c r="B1117" s="638"/>
      <c r="C1117" s="639"/>
      <c r="D1117" s="639"/>
      <c r="E1117" s="639"/>
      <c r="F1117" s="639"/>
      <c r="G1117" s="639"/>
      <c r="H1117" s="639"/>
      <c r="I1117" s="639"/>
      <c r="J1117" s="639"/>
      <c r="K1117" s="639"/>
      <c r="L1117" s="639"/>
      <c r="M1117" s="639"/>
      <c r="N1117" s="639"/>
      <c r="O1117" s="639"/>
      <c r="P1117" s="639"/>
      <c r="Q1117" s="639"/>
      <c r="R1117" s="639"/>
      <c r="S1117" s="639"/>
      <c r="T1117" s="639"/>
      <c r="U1117" s="639"/>
      <c r="V1117" s="639"/>
      <c r="W1117" s="639"/>
      <c r="X1117" s="639"/>
      <c r="Y1117" s="639"/>
      <c r="Z1117" s="639"/>
      <c r="AA1117" s="639"/>
      <c r="AB1117" s="639"/>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11"/>
      <c r="C1170" s="612"/>
      <c r="D1170" s="612"/>
      <c r="E1170" s="612"/>
      <c r="F1170" s="612"/>
      <c r="G1170" s="612"/>
      <c r="H1170" s="612"/>
      <c r="I1170" s="612"/>
      <c r="J1170" s="612"/>
      <c r="K1170" s="612"/>
      <c r="L1170" s="612"/>
      <c r="M1170" s="612"/>
      <c r="N1170" s="612"/>
      <c r="O1170" s="612"/>
      <c r="P1170" s="612"/>
      <c r="Q1170" s="612"/>
      <c r="R1170" s="612"/>
      <c r="S1170" s="612"/>
      <c r="T1170" s="612"/>
      <c r="U1170" s="612"/>
      <c r="V1170" s="612"/>
      <c r="W1170" s="612"/>
      <c r="X1170" s="612"/>
      <c r="Y1170" s="612"/>
      <c r="Z1170" s="612"/>
      <c r="AA1170" s="612"/>
      <c r="AB1170" s="612"/>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11"/>
      <c r="C1171" s="612"/>
      <c r="D1171" s="612"/>
      <c r="E1171" s="612"/>
      <c r="F1171" s="612"/>
      <c r="G1171" s="612"/>
      <c r="H1171" s="612"/>
      <c r="I1171" s="612"/>
      <c r="J1171" s="612"/>
      <c r="K1171" s="612"/>
      <c r="L1171" s="612"/>
      <c r="M1171" s="612"/>
      <c r="N1171" s="612"/>
      <c r="O1171" s="612"/>
      <c r="P1171" s="612"/>
      <c r="Q1171" s="612"/>
      <c r="R1171" s="612"/>
      <c r="S1171" s="612"/>
      <c r="T1171" s="612"/>
      <c r="U1171" s="612"/>
      <c r="V1171" s="612"/>
      <c r="W1171" s="612"/>
      <c r="X1171" s="612"/>
      <c r="Y1171" s="612"/>
      <c r="Z1171" s="612"/>
      <c r="AA1171" s="612"/>
      <c r="AB1171" s="612"/>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11"/>
      <c r="C1172" s="612"/>
      <c r="D1172" s="612"/>
      <c r="E1172" s="612"/>
      <c r="F1172" s="612"/>
      <c r="G1172" s="612"/>
      <c r="H1172" s="612"/>
      <c r="I1172" s="612"/>
      <c r="J1172" s="612"/>
      <c r="K1172" s="612"/>
      <c r="L1172" s="612"/>
      <c r="M1172" s="612"/>
      <c r="N1172" s="612"/>
      <c r="O1172" s="612"/>
      <c r="P1172" s="612"/>
      <c r="Q1172" s="612"/>
      <c r="R1172" s="612"/>
      <c r="S1172" s="612"/>
      <c r="T1172" s="612"/>
      <c r="U1172" s="612"/>
      <c r="V1172" s="612"/>
      <c r="W1172" s="612"/>
      <c r="X1172" s="612"/>
      <c r="Y1172" s="612"/>
      <c r="Z1172" s="612"/>
      <c r="AA1172" s="612"/>
      <c r="AB1172" s="612"/>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11"/>
      <c r="C1173" s="612"/>
      <c r="D1173" s="612"/>
      <c r="E1173" s="612"/>
      <c r="F1173" s="612"/>
      <c r="G1173" s="612"/>
      <c r="H1173" s="612"/>
      <c r="I1173" s="612"/>
      <c r="J1173" s="612"/>
      <c r="K1173" s="612"/>
      <c r="L1173" s="612"/>
      <c r="M1173" s="612"/>
      <c r="N1173" s="612"/>
      <c r="O1173" s="612"/>
      <c r="P1173" s="612"/>
      <c r="Q1173" s="612"/>
      <c r="R1173" s="612"/>
      <c r="S1173" s="612"/>
      <c r="T1173" s="612"/>
      <c r="U1173" s="612"/>
      <c r="V1173" s="612"/>
      <c r="W1173" s="612"/>
      <c r="X1173" s="612"/>
      <c r="Y1173" s="612"/>
      <c r="Z1173" s="612"/>
      <c r="AA1173" s="612"/>
      <c r="AB1173" s="612"/>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11"/>
      <c r="C1174" s="612"/>
      <c r="D1174" s="612"/>
      <c r="E1174" s="612"/>
      <c r="F1174" s="612"/>
      <c r="G1174" s="612"/>
      <c r="H1174" s="612"/>
      <c r="I1174" s="612"/>
      <c r="J1174" s="612"/>
      <c r="K1174" s="612"/>
      <c r="L1174" s="612"/>
      <c r="M1174" s="612"/>
      <c r="N1174" s="612"/>
      <c r="O1174" s="612"/>
      <c r="P1174" s="612"/>
      <c r="Q1174" s="612"/>
      <c r="R1174" s="612"/>
      <c r="S1174" s="612"/>
      <c r="T1174" s="612"/>
      <c r="U1174" s="612"/>
      <c r="V1174" s="612"/>
      <c r="W1174" s="612"/>
      <c r="X1174" s="612"/>
      <c r="Y1174" s="612"/>
      <c r="Z1174" s="612"/>
      <c r="AA1174" s="612"/>
      <c r="AB1174" s="612"/>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11"/>
      <c r="C1175" s="612"/>
      <c r="D1175" s="612"/>
      <c r="E1175" s="612"/>
      <c r="F1175" s="612"/>
      <c r="G1175" s="612"/>
      <c r="H1175" s="612"/>
      <c r="I1175" s="612"/>
      <c r="J1175" s="612"/>
      <c r="K1175" s="612"/>
      <c r="L1175" s="612"/>
      <c r="M1175" s="612"/>
      <c r="N1175" s="612"/>
      <c r="O1175" s="612"/>
      <c r="P1175" s="612"/>
      <c r="Q1175" s="612"/>
      <c r="R1175" s="612"/>
      <c r="S1175" s="612"/>
      <c r="T1175" s="612"/>
      <c r="U1175" s="612"/>
      <c r="V1175" s="612"/>
      <c r="W1175" s="612"/>
      <c r="X1175" s="612"/>
      <c r="Y1175" s="612"/>
      <c r="Z1175" s="612"/>
      <c r="AA1175" s="612"/>
      <c r="AB1175" s="612"/>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13"/>
      <c r="B1176" s="312"/>
      <c r="C1176" s="614"/>
      <c r="D1176" s="615"/>
      <c r="E1176" s="615"/>
      <c r="F1176" s="615"/>
      <c r="G1176" s="615"/>
      <c r="H1176" s="614"/>
      <c r="I1176" s="615"/>
      <c r="J1176" s="615"/>
      <c r="K1176" s="615"/>
      <c r="L1176" s="615"/>
      <c r="M1176" s="614"/>
      <c r="N1176" s="615"/>
      <c r="O1176" s="615"/>
      <c r="P1176" s="615"/>
      <c r="Q1176" s="615"/>
      <c r="R1176" s="614"/>
      <c r="S1176" s="615"/>
      <c r="T1176" s="615"/>
      <c r="U1176" s="615"/>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15"/>
      <c r="B1177" s="615"/>
      <c r="C1177" s="614"/>
      <c r="D1177" s="614"/>
      <c r="E1177" s="614"/>
      <c r="F1177" s="614"/>
      <c r="G1177" s="614"/>
      <c r="H1177" s="614"/>
      <c r="I1177" s="614"/>
      <c r="J1177" s="614"/>
      <c r="K1177" s="614"/>
      <c r="L1177" s="614"/>
      <c r="M1177" s="614"/>
      <c r="N1177" s="614"/>
      <c r="O1177" s="614"/>
      <c r="P1177" s="614"/>
      <c r="Q1177" s="614"/>
      <c r="R1177" s="614"/>
      <c r="S1177" s="614"/>
      <c r="T1177" s="614"/>
      <c r="U1177" s="614"/>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1316">
    <mergeCell ref="BA341:BA342"/>
    <mergeCell ref="BA343:BA344"/>
    <mergeCell ref="BA345:BA346"/>
    <mergeCell ref="BA347:BA348"/>
    <mergeCell ref="BA349:BA350"/>
    <mergeCell ref="BA351:BA352"/>
    <mergeCell ref="BA353:BA354"/>
    <mergeCell ref="BA153:BA166"/>
    <mergeCell ref="BA231:BA23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08:B108"/>
    <mergeCell ref="A58:A71"/>
    <mergeCell ref="C56:G56"/>
    <mergeCell ref="H56:L56"/>
    <mergeCell ref="M56:Q56"/>
    <mergeCell ref="A151:A152"/>
    <mergeCell ref="A135:A139"/>
    <mergeCell ref="A153:A165"/>
    <mergeCell ref="A128:A129"/>
    <mergeCell ref="A130:A132"/>
    <mergeCell ref="C133:G133"/>
    <mergeCell ref="H133:L133"/>
    <mergeCell ref="M133:Q133"/>
    <mergeCell ref="C120:G120"/>
    <mergeCell ref="H120:L120"/>
    <mergeCell ref="M120:Q120"/>
    <mergeCell ref="A122:A123"/>
    <mergeCell ref="A124:A127"/>
    <mergeCell ref="A47:A49"/>
    <mergeCell ref="A1025:C1025"/>
    <mergeCell ref="A1026:B1026"/>
    <mergeCell ref="A1031:A1033"/>
    <mergeCell ref="A1034:C1034"/>
    <mergeCell ref="A225:A229"/>
    <mergeCell ref="C220:G220"/>
    <mergeCell ref="H220:L220"/>
    <mergeCell ref="M220:Q220"/>
    <mergeCell ref="A222:A224"/>
    <mergeCell ref="A208:B208"/>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E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O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J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4"/>
    <mergeCell ref="E533:G533"/>
    <mergeCell ref="H533:I533"/>
    <mergeCell ref="M533:N533"/>
    <mergeCell ref="H534:I534"/>
    <mergeCell ref="M534:N534"/>
    <mergeCell ref="C531:D531"/>
    <mergeCell ref="H531:I531"/>
    <mergeCell ref="M531:N531"/>
    <mergeCell ref="C532:G532"/>
    <mergeCell ref="H532:I532"/>
    <mergeCell ref="M532:N532"/>
    <mergeCell ref="C542:D542"/>
    <mergeCell ref="H542:I542"/>
    <mergeCell ref="M542:N542"/>
    <mergeCell ref="C543:D543"/>
    <mergeCell ref="H543:I543"/>
    <mergeCell ref="M543:N543"/>
    <mergeCell ref="C539:D540"/>
    <mergeCell ref="H539:I539"/>
    <mergeCell ref="M539:N539"/>
    <mergeCell ref="H540:I540"/>
    <mergeCell ref="M540:N540"/>
    <mergeCell ref="C541:D541"/>
    <mergeCell ref="H541:I541"/>
    <mergeCell ref="M541:N541"/>
    <mergeCell ref="C537:D537"/>
    <mergeCell ref="H537:I537"/>
    <mergeCell ref="M537:N537"/>
    <mergeCell ref="C538:E538"/>
    <mergeCell ref="H538:I538"/>
    <mergeCell ref="M538:N538"/>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60:D560"/>
    <mergeCell ref="H560:I560"/>
    <mergeCell ref="M560:Q560"/>
    <mergeCell ref="C561:D561"/>
    <mergeCell ref="H561:I561"/>
    <mergeCell ref="M561:N562"/>
    <mergeCell ref="O561:Q561"/>
    <mergeCell ref="C562:D562"/>
    <mergeCell ref="H562:I562"/>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7:D567"/>
    <mergeCell ref="H567:I567"/>
    <mergeCell ref="M567:N568"/>
    <mergeCell ref="C568:D568"/>
    <mergeCell ref="H568:I568"/>
    <mergeCell ref="C569:D569"/>
    <mergeCell ref="H569:I569"/>
    <mergeCell ref="M569:N569"/>
    <mergeCell ref="C565:D565"/>
    <mergeCell ref="H565:I566"/>
    <mergeCell ref="J565:L565"/>
    <mergeCell ref="M565:N565"/>
    <mergeCell ref="C566:D566"/>
    <mergeCell ref="M566:O566"/>
    <mergeCell ref="C563:D563"/>
    <mergeCell ref="H563:I563"/>
    <mergeCell ref="M563:N563"/>
    <mergeCell ref="C564:D564"/>
    <mergeCell ref="H564:L564"/>
    <mergeCell ref="M564:N564"/>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0:D570"/>
    <mergeCell ref="H570:J570"/>
    <mergeCell ref="M570:N570"/>
    <mergeCell ref="C571:D571"/>
    <mergeCell ref="H571:I572"/>
    <mergeCell ref="M571:N571"/>
    <mergeCell ref="C572:D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E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O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J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9525</xdr:rowOff>
                  </from>
                  <to>
                    <xdr:col>1</xdr:col>
                    <xdr:colOff>1704975</xdr:colOff>
                    <xdr:row>400</xdr:row>
                    <xdr:rowOff>9525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R259"/>
  <sheetViews>
    <sheetView workbookViewId="0"/>
  </sheetViews>
  <sheetFormatPr defaultRowHeight="12.75" x14ac:dyDescent="0.2"/>
  <sheetData>
    <row r="1">
      <c r="A1" t="s">
        <v>472</v>
      </c>
      <c r="B1" t="s">
        <v>474</v>
      </c>
      <c r="C1" t="s">
        <v>475</v>
      </c>
      <c r="D1" t="s">
        <v>480</v>
      </c>
      <c r="E1" t="s">
        <v>481</v>
      </c>
      <c r="F1" t="s">
        <v>482</v>
      </c>
      <c r="G1" t="s">
        <v>483</v>
      </c>
      <c r="H1" t="s">
        <v>506</v>
      </c>
      <c r="I1" t="s">
        <v>507</v>
      </c>
      <c r="J1" t="s">
        <v>508</v>
      </c>
      <c r="K1" t="s">
        <v>509</v>
      </c>
      <c r="L1" t="s">
        <v>510</v>
      </c>
      <c r="M1" t="s">
        <v>511</v>
      </c>
      <c r="N1" t="s">
        <v>512</v>
      </c>
      <c r="O1" t="s">
        <v>513</v>
      </c>
      <c r="P1" t="s">
        <v>514</v>
      </c>
      <c r="Q1" t="s">
        <v>515</v>
      </c>
      <c r="R1" t="s">
        <v>516</v>
      </c>
      <c r="S1" t="s">
        <v>517</v>
      </c>
      <c r="T1" t="s">
        <v>518</v>
      </c>
      <c r="U1" t="s">
        <v>519</v>
      </c>
      <c r="V1" t="s">
        <v>520</v>
      </c>
      <c r="W1" t="s">
        <v>521</v>
      </c>
      <c r="X1" t="s">
        <v>522</v>
      </c>
      <c r="Y1" t="s">
        <v>523</v>
      </c>
      <c r="Z1" t="s">
        <v>524</v>
      </c>
      <c r="AA1" t="s">
        <v>525</v>
      </c>
      <c r="AB1" t="s">
        <v>526</v>
      </c>
      <c r="AC1" t="s">
        <v>527</v>
      </c>
      <c r="AD1" t="s">
        <v>528</v>
      </c>
      <c r="AE1" t="s">
        <v>529</v>
      </c>
      <c r="AF1" t="s">
        <v>530</v>
      </c>
      <c r="AG1" t="s">
        <v>531</v>
      </c>
      <c r="AH1" t="s">
        <v>532</v>
      </c>
      <c r="AI1" t="s">
        <v>533</v>
      </c>
      <c r="AJ1" t="s">
        <v>534</v>
      </c>
      <c r="AK1" t="s">
        <v>535</v>
      </c>
      <c r="AL1" t="s">
        <v>536</v>
      </c>
      <c r="AM1" t="s">
        <v>537</v>
      </c>
      <c r="AN1" t="s">
        <v>538</v>
      </c>
      <c r="AO1" t="s">
        <v>539</v>
      </c>
      <c r="AP1" t="s">
        <v>540</v>
      </c>
      <c r="AQ1" t="s">
        <v>541</v>
      </c>
      <c r="AR1" t="s">
        <v>542</v>
      </c>
      <c r="AS1" t="s">
        <v>543</v>
      </c>
      <c r="AT1" t="s">
        <v>544</v>
      </c>
      <c r="AU1" t="s">
        <v>545</v>
      </c>
      <c r="AV1" t="s">
        <v>546</v>
      </c>
      <c r="AW1" t="s">
        <v>547</v>
      </c>
      <c r="AX1" t="s">
        <v>548</v>
      </c>
      <c r="AY1" t="s">
        <v>549</v>
      </c>
      <c r="AZ1" t="s">
        <v>550</v>
      </c>
      <c r="BA1" t="s">
        <v>551</v>
      </c>
      <c r="BB1" t="s">
        <v>552</v>
      </c>
      <c r="BC1" t="s">
        <v>553</v>
      </c>
      <c r="BD1" t="s">
        <v>554</v>
      </c>
      <c r="BE1" t="s">
        <v>555</v>
      </c>
      <c r="BF1" t="s">
        <v>556</v>
      </c>
      <c r="BG1" t="s">
        <v>557</v>
      </c>
      <c r="BH1" t="s">
        <v>558</v>
      </c>
      <c r="BI1" t="s">
        <v>559</v>
      </c>
      <c r="BJ1" t="s">
        <v>560</v>
      </c>
      <c r="BK1" t="s">
        <v>561</v>
      </c>
      <c r="BL1" t="s">
        <v>562</v>
      </c>
      <c r="BM1" t="s">
        <v>563</v>
      </c>
      <c r="BN1" t="s">
        <v>564</v>
      </c>
      <c r="BO1" t="s">
        <v>565</v>
      </c>
      <c r="BP1" t="s">
        <v>566</v>
      </c>
      <c r="BQ1" t="s">
        <v>567</v>
      </c>
      <c r="BR1" t="s">
        <v>568</v>
      </c>
    </row>
    <row r="2">
      <c r="A2" t="s">
        <v>473</v>
      </c>
      <c r="B2">
        <v>2000</v>
      </c>
      <c r="C2" t="s">
        <v>476</v>
      </c>
      <c r="D2">
        <v>16</v>
      </c>
      <c r="E2" t="s">
        <v>13</v>
      </c>
      <c r="F2" t="s">
        <v>14</v>
      </c>
      <c r="G2" t="s">
        <v>484</v>
      </c>
      <c r="H2">
        <v>48.363209750345312</v>
      </c>
      <c r="I2">
        <v>51.598415245310022</v>
      </c>
      <c r="J2">
        <v>65.585095087982523</v>
      </c>
      <c r="K2">
        <v>93.89237804003659</v>
      </c>
      <c r="L2">
        <v>99.870493375525839</v>
      </c>
      <c r="M2">
        <v>89.366323331317346</v>
      </c>
      <c r="N2">
        <v>98.576672530205911</v>
      </c>
      <c r="O2">
        <v>100.18361759529419</v>
      </c>
      <c r="P2">
        <v>99.247405939117868</v>
      </c>
      <c r="Q2">
        <v>100.0501040303058</v>
      </c>
      <c r="R2">
        <v>49.577140569775644</v>
      </c>
      <c r="S2">
        <v>46.918494475318923</v>
      </c>
      <c r="T2">
        <v>51.705483552261583</v>
      </c>
      <c r="U2">
        <v>60.956529197765363</v>
      </c>
      <c r="V2">
        <v>77.380934375230353</v>
      </c>
      <c r="W2" t="s">
        <v>149</v>
      </c>
      <c r="X2" t="s">
        <v>150</v>
      </c>
      <c r="Y2" t="s">
        <v>151</v>
      </c>
      <c r="Z2" t="s">
        <v>152</v>
      </c>
      <c r="AA2" t="s">
        <v>153</v>
      </c>
      <c r="AB2" t="s">
        <v>154</v>
      </c>
      <c r="AC2" t="s">
        <v>155</v>
      </c>
      <c r="AD2" t="s">
        <v>156</v>
      </c>
      <c r="AE2" t="s">
        <v>157</v>
      </c>
      <c r="AF2" t="s">
        <v>158</v>
      </c>
      <c r="AG2" t="s">
        <v>186</v>
      </c>
      <c r="AH2">
        <v>75.784694440935951</v>
      </c>
      <c r="AI2">
        <v>65.839349171178654</v>
      </c>
      <c r="AJ2">
        <v>61.08169439156152</v>
      </c>
      <c r="AK2">
        <v>98.849609619544239</v>
      </c>
      <c r="AL2">
        <v>39.503139346942064</v>
      </c>
      <c r="AM2">
        <v>56.303366466651127</v>
      </c>
      <c r="AN2">
        <v>62.279798033712751</v>
      </c>
      <c r="AO2">
        <v>50.884745482822787</v>
      </c>
      <c r="AP2">
        <v>62.935047830440617</v>
      </c>
      <c r="AQ2">
        <v>58.436743850727979</v>
      </c>
      <c r="AR2"/>
      <c r="AS2"/>
      <c r="AT2"/>
      <c r="AU2"/>
      <c r="AV2"/>
      <c r="AW2"/>
      <c r="AX2"/>
      <c r="AY2"/>
      <c r="AZ2"/>
      <c r="BA2"/>
      <c r="BB2"/>
      <c r="BC2"/>
      <c r="BD2"/>
      <c r="BE2"/>
      <c r="BF2"/>
      <c r="BG2"/>
      <c r="BH2"/>
      <c r="BI2"/>
      <c r="BJ2"/>
      <c r="BK2"/>
      <c r="BL2"/>
      <c r="BM2"/>
      <c r="BN2"/>
      <c r="BO2"/>
      <c r="BP2"/>
      <c r="BQ2"/>
      <c r="BR2"/>
    </row>
    <row r="3">
      <c r="A3" t="s">
        <v>473</v>
      </c>
      <c r="B3">
        <v>2000</v>
      </c>
      <c r="C3" t="s">
        <v>476</v>
      </c>
      <c r="D3">
        <v>17</v>
      </c>
      <c r="E3" t="s">
        <v>13</v>
      </c>
      <c r="F3" t="s">
        <v>51</v>
      </c>
      <c r="G3" t="s">
        <v>186</v>
      </c>
      <c r="H3">
        <v>51.636790249654688</v>
      </c>
      <c r="I3">
        <v>48.401584754689978</v>
      </c>
      <c r="J3">
        <v>34.414904912017477</v>
      </c>
      <c r="K3">
        <v>6.1076219599634101</v>
      </c>
      <c r="L3">
        <v>0.1295066244741605</v>
      </c>
      <c r="M3">
        <v>10.63367666868265</v>
      </c>
      <c r="N3">
        <v>1.423327469794089</v>
      </c>
      <c r="O3">
        <v>-0.1836175952941517</v>
      </c>
      <c r="P3">
        <v>0.75259406088213154</v>
      </c>
      <c r="Q3">
        <v>-0.050104030305774899</v>
      </c>
      <c r="R3">
        <v>50.422859430224356</v>
      </c>
      <c r="S3">
        <v>53.081505524681077</v>
      </c>
      <c r="T3">
        <v>48.294516447738417</v>
      </c>
      <c r="U3">
        <v>39.043470802234637</v>
      </c>
      <c r="V3">
        <v>22.61906562476965</v>
      </c>
      <c r="W3" t="s">
        <v>149</v>
      </c>
      <c r="X3" t="s">
        <v>150</v>
      </c>
      <c r="Y3" t="s">
        <v>151</v>
      </c>
      <c r="Z3" t="s">
        <v>152</v>
      </c>
      <c r="AA3" t="s">
        <v>153</v>
      </c>
      <c r="AB3" t="s">
        <v>154</v>
      </c>
      <c r="AC3" t="s">
        <v>155</v>
      </c>
      <c r="AD3" t="s">
        <v>156</v>
      </c>
      <c r="AE3" t="s">
        <v>157</v>
      </c>
      <c r="AF3" t="s">
        <v>158</v>
      </c>
      <c r="AG3" t="s">
        <v>186</v>
      </c>
      <c r="AH3">
        <v>24.215305559064049</v>
      </c>
      <c r="AI3">
        <v>34.160650828821353</v>
      </c>
      <c r="AJ3">
        <v>38.91830560843848</v>
      </c>
      <c r="AK3">
        <v>1.1503903804557609</v>
      </c>
      <c r="AL3">
        <v>60.496860653057936</v>
      </c>
      <c r="AM3">
        <v>43.696633533348873</v>
      </c>
      <c r="AN3">
        <v>37.720201966287249</v>
      </c>
      <c r="AO3">
        <v>49.115254517177213</v>
      </c>
      <c r="AP3">
        <v>37.064952169559383</v>
      </c>
      <c r="AQ3">
        <v>41.563256149272021</v>
      </c>
      <c r="AR3"/>
      <c r="AS3"/>
      <c r="AT3"/>
      <c r="AU3"/>
      <c r="AV3"/>
      <c r="AW3"/>
      <c r="AX3"/>
      <c r="AY3"/>
      <c r="AZ3"/>
      <c r="BA3"/>
      <c r="BB3"/>
      <c r="BC3"/>
      <c r="BD3"/>
      <c r="BE3"/>
      <c r="BF3"/>
      <c r="BG3"/>
      <c r="BH3"/>
      <c r="BI3"/>
      <c r="BJ3"/>
      <c r="BK3"/>
      <c r="BL3"/>
      <c r="BM3"/>
      <c r="BN3"/>
      <c r="BO3"/>
      <c r="BP3"/>
      <c r="BQ3"/>
      <c r="BR3"/>
    </row>
    <row r="4">
      <c r="A4" t="s">
        <v>473</v>
      </c>
      <c r="B4">
        <v>2000</v>
      </c>
      <c r="C4" t="s">
        <v>476</v>
      </c>
      <c r="D4">
        <v>18</v>
      </c>
      <c r="E4" t="s">
        <v>60</v>
      </c>
      <c r="F4" t="s">
        <v>15</v>
      </c>
      <c r="G4" t="s">
        <v>485</v>
      </c>
      <c r="H4">
        <v>37.433124346767279</v>
      </c>
      <c r="I4">
        <v>41.485125857229256</v>
      </c>
      <c r="J4">
        <v>56.337596680576993</v>
      </c>
      <c r="K4">
        <v>86.568772552913742</v>
      </c>
      <c r="L4">
        <v>96.375026107382439</v>
      </c>
      <c r="M4">
        <v>81.591453201492726</v>
      </c>
      <c r="N4">
        <v>90.296232037668616</v>
      </c>
      <c r="O4">
        <v>93.571498834004743</v>
      </c>
      <c r="P4">
        <v>95.277509701553157</v>
      </c>
      <c r="Q4">
        <v>98.349252261790568</v>
      </c>
      <c r="R4">
        <v>37.133278286761957</v>
      </c>
      <c r="S4">
        <v>38.285491491860242</v>
      </c>
      <c r="T4">
        <v>39.81322233524142</v>
      </c>
      <c r="U4">
        <v>50.654875763343007</v>
      </c>
      <c r="V4">
        <v>70.339269347084397</v>
      </c>
      <c r="W4" t="s">
        <v>149</v>
      </c>
      <c r="X4" t="s">
        <v>150</v>
      </c>
      <c r="Y4" t="s">
        <v>151</v>
      </c>
      <c r="Z4" t="s">
        <v>152</v>
      </c>
      <c r="AA4" t="s">
        <v>153</v>
      </c>
      <c r="AB4" t="s">
        <v>154</v>
      </c>
      <c r="AC4" t="s">
        <v>155</v>
      </c>
      <c r="AD4" t="s">
        <v>156</v>
      </c>
      <c r="AE4" t="s">
        <v>157</v>
      </c>
      <c r="AF4" t="s">
        <v>158</v>
      </c>
      <c r="AG4" t="s">
        <v>186</v>
      </c>
      <c r="AH4">
        <v>69.721918885661069</v>
      </c>
      <c r="AI4">
        <v>59.057896206547262</v>
      </c>
      <c r="AJ4">
        <v>45.566944016104891</v>
      </c>
      <c r="AK4">
        <v>88.86579904797027</v>
      </c>
      <c r="AL4">
        <v>35.118290879431491</v>
      </c>
      <c r="AM4">
        <v>52.305827447518908</v>
      </c>
      <c r="AN4">
        <v>56.23865762444261</v>
      </c>
      <c r="AO4">
        <v>41.878145532363149</v>
      </c>
      <c r="AP4">
        <v>55.508712186448633</v>
      </c>
      <c r="AQ4">
        <v>42.425076035628507</v>
      </c>
      <c r="AR4"/>
      <c r="AS4"/>
      <c r="AT4"/>
      <c r="AU4"/>
      <c r="AV4"/>
      <c r="AW4"/>
      <c r="AX4"/>
      <c r="AY4"/>
      <c r="AZ4"/>
      <c r="BA4"/>
      <c r="BB4"/>
      <c r="BC4"/>
      <c r="BD4"/>
      <c r="BE4"/>
      <c r="BF4"/>
      <c r="BG4"/>
      <c r="BH4"/>
      <c r="BI4"/>
      <c r="BJ4"/>
      <c r="BK4"/>
      <c r="BL4"/>
      <c r="BM4"/>
      <c r="BN4"/>
      <c r="BO4"/>
      <c r="BP4"/>
      <c r="BQ4"/>
      <c r="BR4"/>
    </row>
    <row r="5">
      <c r="A5" t="s">
        <v>473</v>
      </c>
      <c r="B5">
        <v>2000</v>
      </c>
      <c r="C5" t="s">
        <v>476</v>
      </c>
      <c r="D5">
        <v>19</v>
      </c>
      <c r="E5" t="s">
        <v>60</v>
      </c>
      <c r="F5" t="s">
        <v>16</v>
      </c>
      <c r="G5" t="s">
        <v>486</v>
      </c>
      <c r="H5">
        <v>10.93008540357804</v>
      </c>
      <c r="I5">
        <v>10.11328938808076</v>
      </c>
      <c r="J5">
        <v>9.2474984074055353</v>
      </c>
      <c r="K5">
        <v>7.3236054871228546</v>
      </c>
      <c r="L5">
        <v>3.495467268143404</v>
      </c>
      <c r="M5">
        <v>7.7748701298246088</v>
      </c>
      <c r="N5">
        <v>8.2804404925372967</v>
      </c>
      <c r="O5">
        <v>6.6121187612894143</v>
      </c>
      <c r="P5">
        <v>3.9698962375647149</v>
      </c>
      <c r="Q5">
        <v>1.700851768515198</v>
      </c>
      <c r="R5">
        <v>12.44386228301369</v>
      </c>
      <c r="S5">
        <v>8.633002983458681</v>
      </c>
      <c r="T5">
        <v>11.89226121702016</v>
      </c>
      <c r="U5">
        <v>10.30165343442234</v>
      </c>
      <c r="V5">
        <v>7.0416650281459621</v>
      </c>
      <c r="W5" t="s">
        <v>149</v>
      </c>
      <c r="X5" t="s">
        <v>150</v>
      </c>
      <c r="Y5" t="s">
        <v>151</v>
      </c>
      <c r="Z5" t="s">
        <v>152</v>
      </c>
      <c r="AA5" t="s">
        <v>153</v>
      </c>
      <c r="AB5" t="s">
        <v>154</v>
      </c>
      <c r="AC5" t="s">
        <v>155</v>
      </c>
      <c r="AD5" t="s">
        <v>156</v>
      </c>
      <c r="AE5" t="s">
        <v>157</v>
      </c>
      <c r="AF5" t="s">
        <v>158</v>
      </c>
      <c r="AG5" t="s">
        <v>186</v>
      </c>
      <c r="AH5">
        <v>6.0627755552748761</v>
      </c>
      <c r="AI5">
        <v>6.7814529646314021</v>
      </c>
      <c r="AJ5">
        <v>15.51475037545662</v>
      </c>
      <c r="AK5">
        <v>9.9838105715739669</v>
      </c>
      <c r="AL5">
        <v>4.3848484675105679</v>
      </c>
      <c r="AM5">
        <v>3.9975390191322302</v>
      </c>
      <c r="AN5">
        <v>6.0411404092701364</v>
      </c>
      <c r="AO5">
        <v>9.0065999504596341</v>
      </c>
      <c r="AP5">
        <v>7.4263356439919939</v>
      </c>
      <c r="AQ5">
        <v>16.011667815099461</v>
      </c>
      <c r="AR5"/>
      <c r="AS5"/>
      <c r="AT5"/>
      <c r="AU5"/>
      <c r="AV5"/>
      <c r="AW5"/>
      <c r="AX5"/>
      <c r="AY5"/>
      <c r="AZ5"/>
      <c r="BA5"/>
      <c r="BB5"/>
      <c r="BC5"/>
      <c r="BD5"/>
      <c r="BE5"/>
      <c r="BF5"/>
      <c r="BG5"/>
      <c r="BH5"/>
      <c r="BI5"/>
      <c r="BJ5"/>
      <c r="BK5"/>
      <c r="BL5"/>
      <c r="BM5"/>
      <c r="BN5"/>
      <c r="BO5"/>
      <c r="BP5"/>
      <c r="BQ5"/>
      <c r="BR5"/>
    </row>
    <row r="6">
      <c r="A6" t="s">
        <v>473</v>
      </c>
      <c r="B6">
        <v>2000</v>
      </c>
      <c r="C6" t="s">
        <v>476</v>
      </c>
      <c r="D6">
        <v>20</v>
      </c>
      <c r="E6" t="s">
        <v>60</v>
      </c>
      <c r="F6" t="s">
        <v>22</v>
      </c>
      <c r="G6" t="s">
        <v>487</v>
      </c>
      <c r="H6">
        <v>41.432000852097012</v>
      </c>
      <c r="I6">
        <v>38.14290419615331</v>
      </c>
      <c r="J6">
        <v>27.01461518808787</v>
      </c>
      <c r="K6">
        <v>5.2764902770004909</v>
      </c>
      <c r="L6">
        <v>0.1295066244741605</v>
      </c>
      <c r="M6">
        <v>7.2567048779204981</v>
      </c>
      <c r="N6">
        <v>1.1828554553698181</v>
      </c>
      <c r="O6">
        <v>-0.1836175952941517</v>
      </c>
      <c r="P6">
        <v>0.75259406088213154</v>
      </c>
      <c r="Q6">
        <v>-0.050104030305760702</v>
      </c>
      <c r="R6">
        <v>36.747195381266508</v>
      </c>
      <c r="S6">
        <v>43.952590157899081</v>
      </c>
      <c r="T6">
        <v>37.575439925864167</v>
      </c>
      <c r="U6">
        <v>30.653082926838682</v>
      </c>
      <c r="V6">
        <v>19.12318975369551</v>
      </c>
      <c r="W6" t="s">
        <v>149</v>
      </c>
      <c r="X6" t="s">
        <v>150</v>
      </c>
      <c r="Y6" t="s">
        <v>151</v>
      </c>
      <c r="Z6" t="s">
        <v>152</v>
      </c>
      <c r="AA6" t="s">
        <v>153</v>
      </c>
      <c r="AB6" t="s">
        <v>154</v>
      </c>
      <c r="AC6" t="s">
        <v>155</v>
      </c>
      <c r="AD6" t="s">
        <v>156</v>
      </c>
      <c r="AE6" t="s">
        <v>157</v>
      </c>
      <c r="AF6" t="s">
        <v>158</v>
      </c>
      <c r="AG6" t="s">
        <v>186</v>
      </c>
      <c r="AH6">
        <v>13.885965328549471</v>
      </c>
      <c r="AI6">
        <v>27.435165616991199</v>
      </c>
      <c r="AJ6">
        <v>35.67501974093976</v>
      </c>
      <c r="AK6">
        <v>1.1503903804557609</v>
      </c>
      <c r="AL6">
        <v>58.185519452125106</v>
      </c>
      <c r="AM6">
        <v>17.882212764191109</v>
      </c>
      <c r="AN6">
        <v>24.432572257645841</v>
      </c>
      <c r="AO6">
        <v>46.41212890011785</v>
      </c>
      <c r="AP6">
        <v>34.971055818240472</v>
      </c>
      <c r="AQ6">
        <v>32.662832752038177</v>
      </c>
      <c r="AR6"/>
      <c r="AS6"/>
      <c r="AT6"/>
      <c r="AU6"/>
      <c r="AV6"/>
      <c r="AW6"/>
      <c r="AX6"/>
      <c r="AY6"/>
      <c r="AZ6"/>
      <c r="BA6"/>
      <c r="BB6"/>
      <c r="BC6"/>
      <c r="BD6"/>
      <c r="BE6"/>
      <c r="BF6"/>
      <c r="BG6"/>
      <c r="BH6"/>
      <c r="BI6"/>
      <c r="BJ6"/>
      <c r="BK6"/>
      <c r="BL6"/>
      <c r="BM6"/>
      <c r="BN6"/>
      <c r="BO6"/>
      <c r="BP6"/>
      <c r="BQ6"/>
      <c r="BR6"/>
    </row>
    <row r="7">
      <c r="A7" t="s">
        <v>473</v>
      </c>
      <c r="B7">
        <v>2000</v>
      </c>
      <c r="C7" t="s">
        <v>476</v>
      </c>
      <c r="D7">
        <v>21</v>
      </c>
      <c r="E7" t="s">
        <v>60</v>
      </c>
      <c r="F7" t="s">
        <v>17</v>
      </c>
      <c r="G7" t="s">
        <v>488</v>
      </c>
      <c r="H7">
        <v>10.20478939755767</v>
      </c>
      <c r="I7">
        <v>10.258680558536669</v>
      </c>
      <c r="J7">
        <v>7.4002897239296006</v>
      </c>
      <c r="K7">
        <v>0.83113168296292506</v>
      </c>
      <c r="L7">
        <v>0</v>
      </c>
      <c r="M7">
        <v>3.3769717907621728</v>
      </c>
      <c r="N7">
        <v>0.24047201442427629</v>
      </c>
      <c r="O7">
        <v>0</v>
      </c>
      <c r="P7">
        <v>0</v>
      </c>
      <c r="Q7">
        <v>0</v>
      </c>
      <c r="R7">
        <v>13.67566404895784</v>
      </c>
      <c r="S7">
        <v>9.1289153667819996</v>
      </c>
      <c r="T7">
        <v>10.719076521874239</v>
      </c>
      <c r="U7">
        <v>8.3903878753959713</v>
      </c>
      <c r="V7">
        <v>3.4958758710741389</v>
      </c>
      <c r="W7" t="s">
        <v>149</v>
      </c>
      <c r="X7" t="s">
        <v>150</v>
      </c>
      <c r="Y7" t="s">
        <v>151</v>
      </c>
      <c r="Z7" t="s">
        <v>152</v>
      </c>
      <c r="AA7" t="s">
        <v>153</v>
      </c>
      <c r="AB7" t="s">
        <v>154</v>
      </c>
      <c r="AC7" t="s">
        <v>155</v>
      </c>
      <c r="AD7" t="s">
        <v>156</v>
      </c>
      <c r="AE7" t="s">
        <v>157</v>
      </c>
      <c r="AF7" t="s">
        <v>158</v>
      </c>
      <c r="AG7" t="s">
        <v>186</v>
      </c>
      <c r="AH7">
        <v>10.329340230514569</v>
      </c>
      <c r="AI7">
        <v>6.7254852118301516</v>
      </c>
      <c r="AJ7">
        <v>3.2432858674987211</v>
      </c>
      <c r="AK7">
        <v>0</v>
      </c>
      <c r="AL7">
        <v>2.31134120093283</v>
      </c>
      <c r="AM7">
        <v>25.814420769157749</v>
      </c>
      <c r="AN7">
        <v>13.287629708641409</v>
      </c>
      <c r="AO7">
        <v>2.703125617059372</v>
      </c>
      <c r="AP7">
        <v>2.0938963513188971</v>
      </c>
      <c r="AQ7">
        <v>8.900423397233844</v>
      </c>
      <c r="AR7"/>
      <c r="AS7"/>
      <c r="AT7"/>
      <c r="AU7"/>
      <c r="AV7"/>
      <c r="AW7"/>
      <c r="AX7"/>
      <c r="AY7"/>
      <c r="AZ7"/>
      <c r="BA7"/>
      <c r="BB7"/>
      <c r="BC7"/>
      <c r="BD7"/>
      <c r="BE7"/>
      <c r="BF7"/>
      <c r="BG7"/>
      <c r="BH7"/>
      <c r="BI7"/>
      <c r="BJ7"/>
      <c r="BK7"/>
      <c r="BL7"/>
      <c r="BM7"/>
      <c r="BN7"/>
      <c r="BO7"/>
      <c r="BP7"/>
      <c r="BQ7"/>
      <c r="BR7"/>
    </row>
    <row r="8">
      <c r="A8" t="s">
        <v>473</v>
      </c>
      <c r="B8">
        <v>2000</v>
      </c>
      <c r="C8" t="s">
        <v>476</v>
      </c>
      <c r="D8">
        <v>29</v>
      </c>
      <c r="E8" t="s">
        <v>57</v>
      </c>
      <c r="F8" t="s">
        <v>49</v>
      </c>
      <c r="G8" t="s">
        <v>489</v>
      </c>
      <c r="H8">
        <v>29.884042275801171</v>
      </c>
      <c r="I8">
        <v>29.343014552129659</v>
      </c>
      <c r="J8">
        <v>41.917497116979547</v>
      </c>
      <c r="K8">
        <v>74.512295721635596</v>
      </c>
      <c r="L8">
        <v>86.226399102778615</v>
      </c>
      <c r="M8">
        <v>68.990350058001567</v>
      </c>
      <c r="N8">
        <v>85.261241280089592</v>
      </c>
      <c r="O8">
        <v>84.884949660839624</v>
      </c>
      <c r="P8">
        <v>84.139944897009684</v>
      </c>
      <c r="Q8">
        <v>87.864184213350498</v>
      </c>
      <c r="R8">
        <v>33.447285655540377</v>
      </c>
      <c r="S8">
        <v>27.613170901247098</v>
      </c>
      <c r="T8">
        <v>29.35541626280715</v>
      </c>
      <c r="U8">
        <v>39.978346468683831</v>
      </c>
      <c r="V8">
        <v>50.960933522963991</v>
      </c>
      <c r="W8" t="s">
        <v>149</v>
      </c>
      <c r="X8" t="s">
        <v>150</v>
      </c>
      <c r="Y8" t="s">
        <v>151</v>
      </c>
      <c r="Z8" t="s">
        <v>152</v>
      </c>
      <c r="AA8" t="s">
        <v>153</v>
      </c>
      <c r="AB8" t="s">
        <v>154</v>
      </c>
      <c r="AC8" t="s">
        <v>155</v>
      </c>
      <c r="AD8" t="s">
        <v>156</v>
      </c>
      <c r="AE8" t="s">
        <v>157</v>
      </c>
      <c r="AF8" t="s">
        <v>158</v>
      </c>
      <c r="AG8" t="s">
        <v>186</v>
      </c>
      <c r="AH8">
        <v>43.303603772176317</v>
      </c>
      <c r="AI8">
        <v>61.593350590648093</v>
      </c>
      <c r="AJ8">
        <v>37.469779524630702</v>
      </c>
      <c r="AK8">
        <v>88.107725221450821</v>
      </c>
      <c r="AL8">
        <v>28.941514223706719</v>
      </c>
      <c r="AM8">
        <v>38.296536026459151</v>
      </c>
      <c r="AN8">
        <v>40.107566727903468</v>
      </c>
      <c r="AO8">
        <v>32.477898800542491</v>
      </c>
      <c r="AP8">
        <v>46.691186217482283</v>
      </c>
      <c r="AQ8">
        <v>33.337715173171169</v>
      </c>
      <c r="AR8"/>
      <c r="AS8"/>
      <c r="AT8"/>
      <c r="AU8"/>
      <c r="AV8"/>
      <c r="AW8"/>
      <c r="AX8"/>
      <c r="AY8"/>
      <c r="AZ8"/>
      <c r="BA8"/>
      <c r="BB8"/>
      <c r="BC8"/>
      <c r="BD8"/>
      <c r="BE8"/>
      <c r="BF8"/>
      <c r="BG8"/>
      <c r="BH8"/>
      <c r="BI8"/>
      <c r="BJ8"/>
      <c r="BK8"/>
      <c r="BL8"/>
      <c r="BM8"/>
      <c r="BN8"/>
      <c r="BO8"/>
      <c r="BP8"/>
      <c r="BQ8"/>
      <c r="BR8"/>
    </row>
    <row r="9">
      <c r="A9" t="s">
        <v>473</v>
      </c>
      <c r="B9">
        <v>2000</v>
      </c>
      <c r="C9" t="s">
        <v>476</v>
      </c>
      <c r="D9">
        <v>30</v>
      </c>
      <c r="E9" t="s">
        <v>57</v>
      </c>
      <c r="F9" t="s">
        <v>48</v>
      </c>
      <c r="G9" t="s">
        <v>186</v>
      </c>
      <c r="H9">
        <v>70.115957724198978</v>
      </c>
      <c r="I9">
        <v>70.656985447870454</v>
      </c>
      <c r="J9">
        <v>58.082502883020801</v>
      </c>
      <c r="K9">
        <v>25.487704278364319</v>
      </c>
      <c r="L9">
        <v>13.77360089722106</v>
      </c>
      <c r="M9">
        <v>31.009649941998639</v>
      </c>
      <c r="N9">
        <v>14.738758719910431</v>
      </c>
      <c r="O9">
        <v>15.11505033916035</v>
      </c>
      <c r="P9">
        <v>15.860055102990319</v>
      </c>
      <c r="Q9">
        <v>12.13581578664949</v>
      </c>
      <c r="R9">
        <v>66.552714344459758</v>
      </c>
      <c r="S9">
        <v>72.38682909875287</v>
      </c>
      <c r="T9">
        <v>70.644583737193244</v>
      </c>
      <c r="U9">
        <v>60.021653531316183</v>
      </c>
      <c r="V9">
        <v>49.039066477036172</v>
      </c>
      <c r="W9" t="s">
        <v>149</v>
      </c>
      <c r="X9" t="s">
        <v>150</v>
      </c>
      <c r="Y9" t="s">
        <v>151</v>
      </c>
      <c r="Z9" t="s">
        <v>152</v>
      </c>
      <c r="AA9" t="s">
        <v>153</v>
      </c>
      <c r="AB9" t="s">
        <v>154</v>
      </c>
      <c r="AC9" t="s">
        <v>155</v>
      </c>
      <c r="AD9" t="s">
        <v>156</v>
      </c>
      <c r="AE9" t="s">
        <v>157</v>
      </c>
      <c r="AF9" t="s">
        <v>158</v>
      </c>
      <c r="AG9" t="s">
        <v>186</v>
      </c>
      <c r="AH9">
        <v>56.696396227823563</v>
      </c>
      <c r="AI9">
        <v>38.406649409351772</v>
      </c>
      <c r="AJ9">
        <v>62.530220475369227</v>
      </c>
      <c r="AK9">
        <v>11.892274778549</v>
      </c>
      <c r="AL9">
        <v>71.058485776293338</v>
      </c>
      <c r="AM9">
        <v>61.703463973540828</v>
      </c>
      <c r="AN9">
        <v>59.892433272096433</v>
      </c>
      <c r="AO9">
        <v>67.52210119945758</v>
      </c>
      <c r="AP9">
        <v>53.308813782517703</v>
      </c>
      <c r="AQ9">
        <v>66.662284826828767</v>
      </c>
      <c r="AR9"/>
      <c r="AS9"/>
      <c r="AT9"/>
      <c r="AU9"/>
      <c r="AV9"/>
      <c r="AW9"/>
      <c r="AX9"/>
      <c r="AY9"/>
      <c r="AZ9"/>
      <c r="BA9"/>
      <c r="BB9"/>
      <c r="BC9"/>
      <c r="BD9"/>
      <c r="BE9"/>
      <c r="BF9"/>
      <c r="BG9"/>
      <c r="BH9"/>
      <c r="BI9"/>
      <c r="BJ9"/>
      <c r="BK9"/>
      <c r="BL9"/>
      <c r="BM9"/>
      <c r="BN9"/>
      <c r="BO9"/>
      <c r="BP9"/>
      <c r="BQ9"/>
      <c r="BR9"/>
    </row>
    <row r="10">
      <c r="A10" t="s">
        <v>473</v>
      </c>
      <c r="B10">
        <v>2000</v>
      </c>
      <c r="C10" t="s">
        <v>476</v>
      </c>
      <c r="D10">
        <v>31</v>
      </c>
      <c r="E10" t="s">
        <v>103</v>
      </c>
      <c r="F10" t="s">
        <v>49</v>
      </c>
      <c r="G10" t="s">
        <v>490</v>
      </c>
      <c r="H10">
        <v>29.884042275801171</v>
      </c>
      <c r="I10">
        <v>29.343014552129659</v>
      </c>
      <c r="J10">
        <v>41.917497116979547</v>
      </c>
      <c r="K10">
        <v>74.512295721635596</v>
      </c>
      <c r="L10">
        <v>86.226399102778615</v>
      </c>
      <c r="M10">
        <v>68.990350058001567</v>
      </c>
      <c r="N10">
        <v>85.261241280089592</v>
      </c>
      <c r="O10">
        <v>84.884949660839624</v>
      </c>
      <c r="P10">
        <v>84.139944897009684</v>
      </c>
      <c r="Q10">
        <v>87.864184213350498</v>
      </c>
      <c r="R10">
        <v>33.447285655540377</v>
      </c>
      <c r="S10">
        <v>27.613170901247098</v>
      </c>
      <c r="T10">
        <v>29.35541626280715</v>
      </c>
      <c r="U10">
        <v>39.978346468683831</v>
      </c>
      <c r="V10">
        <v>50.960933522963991</v>
      </c>
      <c r="W10" t="s">
        <v>149</v>
      </c>
      <c r="X10" t="s">
        <v>150</v>
      </c>
      <c r="Y10" t="s">
        <v>151</v>
      </c>
      <c r="Z10" t="s">
        <v>152</v>
      </c>
      <c r="AA10" t="s">
        <v>153</v>
      </c>
      <c r="AB10" t="s">
        <v>154</v>
      </c>
      <c r="AC10" t="s">
        <v>155</v>
      </c>
      <c r="AD10" t="s">
        <v>156</v>
      </c>
      <c r="AE10" t="s">
        <v>157</v>
      </c>
      <c r="AF10" t="s">
        <v>158</v>
      </c>
      <c r="AG10" t="s">
        <v>186</v>
      </c>
      <c r="AH10">
        <v>43.303603772176317</v>
      </c>
      <c r="AI10">
        <v>61.593350590648093</v>
      </c>
      <c r="AJ10">
        <v>37.469779524630702</v>
      </c>
      <c r="AK10">
        <v>88.107725221450821</v>
      </c>
      <c r="AL10">
        <v>28.941514223706719</v>
      </c>
      <c r="AM10">
        <v>38.296536026459151</v>
      </c>
      <c r="AN10">
        <v>40.107566727903468</v>
      </c>
      <c r="AO10">
        <v>32.477898800542491</v>
      </c>
      <c r="AP10">
        <v>46.691186217482283</v>
      </c>
      <c r="AQ10">
        <v>33.337715173171169</v>
      </c>
      <c r="AR10"/>
      <c r="AS10"/>
      <c r="AT10"/>
      <c r="AU10"/>
      <c r="AV10"/>
      <c r="AW10"/>
      <c r="AX10"/>
      <c r="AY10"/>
      <c r="AZ10"/>
      <c r="BA10"/>
      <c r="BB10"/>
      <c r="BC10"/>
      <c r="BD10"/>
      <c r="BE10"/>
      <c r="BF10"/>
      <c r="BG10"/>
      <c r="BH10"/>
      <c r="BI10"/>
      <c r="BJ10"/>
      <c r="BK10"/>
      <c r="BL10"/>
      <c r="BM10"/>
      <c r="BN10"/>
      <c r="BO10"/>
      <c r="BP10"/>
      <c r="BQ10"/>
      <c r="BR10"/>
    </row>
    <row r="11">
      <c r="A11" t="s">
        <v>473</v>
      </c>
      <c r="B11">
        <v>2000</v>
      </c>
      <c r="C11" t="s">
        <v>476</v>
      </c>
      <c r="D11">
        <v>32</v>
      </c>
      <c r="E11" t="s">
        <v>103</v>
      </c>
      <c r="F11" t="s">
        <v>48</v>
      </c>
      <c r="G11" t="s">
        <v>186</v>
      </c>
      <c r="H11">
        <v>70.115957724198978</v>
      </c>
      <c r="I11">
        <v>70.656985447870454</v>
      </c>
      <c r="J11">
        <v>58.082502883020801</v>
      </c>
      <c r="K11">
        <v>25.487704278364319</v>
      </c>
      <c r="L11">
        <v>13.77360089722106</v>
      </c>
      <c r="M11">
        <v>31.009649941998639</v>
      </c>
      <c r="N11">
        <v>14.738758719910431</v>
      </c>
      <c r="O11">
        <v>15.11505033916035</v>
      </c>
      <c r="P11">
        <v>15.860055102990319</v>
      </c>
      <c r="Q11">
        <v>12.13581578664949</v>
      </c>
      <c r="R11">
        <v>66.552714344459758</v>
      </c>
      <c r="S11">
        <v>72.38682909875287</v>
      </c>
      <c r="T11">
        <v>70.644583737193244</v>
      </c>
      <c r="U11">
        <v>60.021653531316183</v>
      </c>
      <c r="V11">
        <v>49.039066477036172</v>
      </c>
      <c r="W11" t="s">
        <v>149</v>
      </c>
      <c r="X11" t="s">
        <v>150</v>
      </c>
      <c r="Y11" t="s">
        <v>151</v>
      </c>
      <c r="Z11" t="s">
        <v>152</v>
      </c>
      <c r="AA11" t="s">
        <v>153</v>
      </c>
      <c r="AB11" t="s">
        <v>154</v>
      </c>
      <c r="AC11" t="s">
        <v>155</v>
      </c>
      <c r="AD11" t="s">
        <v>156</v>
      </c>
      <c r="AE11" t="s">
        <v>157</v>
      </c>
      <c r="AF11" t="s">
        <v>158</v>
      </c>
      <c r="AG11" t="s">
        <v>186</v>
      </c>
      <c r="AH11">
        <v>56.696396227823563</v>
      </c>
      <c r="AI11">
        <v>38.406649409351772</v>
      </c>
      <c r="AJ11">
        <v>62.530220475369227</v>
      </c>
      <c r="AK11">
        <v>11.892274778549</v>
      </c>
      <c r="AL11">
        <v>71.058485776293338</v>
      </c>
      <c r="AM11">
        <v>61.703463973540828</v>
      </c>
      <c r="AN11">
        <v>59.892433272096433</v>
      </c>
      <c r="AO11">
        <v>67.52210119945758</v>
      </c>
      <c r="AP11">
        <v>53.308813782517703</v>
      </c>
      <c r="AQ11">
        <v>66.662284826828767</v>
      </c>
      <c r="AR11"/>
      <c r="AS11"/>
      <c r="AT11"/>
      <c r="AU11"/>
      <c r="AV11"/>
      <c r="AW11"/>
      <c r="AX11"/>
      <c r="AY11"/>
      <c r="AZ11"/>
      <c r="BA11"/>
      <c r="BB11"/>
      <c r="BC11"/>
      <c r="BD11"/>
      <c r="BE11"/>
      <c r="BF11"/>
      <c r="BG11"/>
      <c r="BH11"/>
      <c r="BI11"/>
      <c r="BJ11"/>
      <c r="BK11"/>
      <c r="BL11"/>
      <c r="BM11"/>
      <c r="BN11"/>
      <c r="BO11"/>
      <c r="BP11"/>
      <c r="BQ11"/>
      <c r="BR11"/>
    </row>
    <row r="12">
      <c r="A12" t="s">
        <v>473</v>
      </c>
      <c r="B12">
        <v>2000</v>
      </c>
      <c r="C12" t="s">
        <v>476</v>
      </c>
      <c r="D12">
        <v>35</v>
      </c>
      <c r="E12" t="s">
        <v>55</v>
      </c>
      <c r="F12" t="s">
        <v>49</v>
      </c>
      <c r="G12" t="s">
        <v>186</v>
      </c>
      <c r="H12">
        <v>37.399999999999999</v>
      </c>
      <c r="I12">
        <v>35.700000000000003</v>
      </c>
      <c r="J12">
        <v>47.200000000000003</v>
      </c>
      <c r="K12">
        <v>82.099999999999994</v>
      </c>
      <c r="L12">
        <v>95</v>
      </c>
      <c r="M12">
        <v>76.400000000000006</v>
      </c>
      <c r="N12">
        <v>91.200000000000003</v>
      </c>
      <c r="O12">
        <v>93</v>
      </c>
      <c r="P12">
        <v>94</v>
      </c>
      <c r="Q12">
        <v>96.700000000000003</v>
      </c>
      <c r="R12">
        <v>41.399999999999999</v>
      </c>
      <c r="S12">
        <v>35.5</v>
      </c>
      <c r="T12">
        <v>34.799999999999997</v>
      </c>
      <c r="U12">
        <v>45.100000000000001</v>
      </c>
      <c r="V12">
        <v>57.399999999999999</v>
      </c>
      <c r="W12" t="s">
        <v>149</v>
      </c>
      <c r="X12" t="s">
        <v>150</v>
      </c>
      <c r="Y12" t="s">
        <v>151</v>
      </c>
      <c r="Z12" t="s">
        <v>152</v>
      </c>
      <c r="AA12" t="s">
        <v>153</v>
      </c>
      <c r="AB12" t="s">
        <v>154</v>
      </c>
      <c r="AC12" t="s">
        <v>155</v>
      </c>
      <c r="AD12" t="s">
        <v>156</v>
      </c>
      <c r="AE12" t="s">
        <v>157</v>
      </c>
      <c r="AF12" t="s">
        <v>158</v>
      </c>
      <c r="AG12" t="s">
        <v>186</v>
      </c>
      <c r="AH12">
        <v>56</v>
      </c>
      <c r="AI12">
        <v>67.5</v>
      </c>
      <c r="AJ12">
        <v>43.600000000000001</v>
      </c>
      <c r="AK12">
        <v>95.5</v>
      </c>
      <c r="AL12">
        <v>31.100000000000001</v>
      </c>
      <c r="AM12">
        <v>43.5</v>
      </c>
      <c r="AN12">
        <v>45.600000000000001</v>
      </c>
      <c r="AO12">
        <v>36.399999999999999</v>
      </c>
      <c r="AP12">
        <v>50.899999999999999</v>
      </c>
      <c r="AQ12">
        <v>39.700000000000003</v>
      </c>
      <c r="AR12"/>
      <c r="AS12"/>
      <c r="AT12"/>
      <c r="AU12"/>
      <c r="AV12"/>
      <c r="AW12"/>
      <c r="AX12"/>
      <c r="AY12"/>
      <c r="AZ12"/>
      <c r="BA12"/>
      <c r="BB12"/>
      <c r="BC12"/>
      <c r="BD12"/>
      <c r="BE12"/>
      <c r="BF12"/>
      <c r="BG12"/>
      <c r="BH12"/>
      <c r="BI12"/>
      <c r="BJ12"/>
      <c r="BK12"/>
      <c r="BL12"/>
      <c r="BM12"/>
      <c r="BN12"/>
      <c r="BO12"/>
      <c r="BP12"/>
      <c r="BQ12"/>
      <c r="BR12"/>
    </row>
    <row r="13">
      <c r="A13" t="s">
        <v>473</v>
      </c>
      <c r="B13">
        <v>2000</v>
      </c>
      <c r="C13" t="s">
        <v>476</v>
      </c>
      <c r="D13">
        <v>36</v>
      </c>
      <c r="E13" t="s">
        <v>55</v>
      </c>
      <c r="F13" t="s">
        <v>48</v>
      </c>
      <c r="G13" t="s">
        <v>186</v>
      </c>
      <c r="H13">
        <v>62.600000000000001</v>
      </c>
      <c r="I13">
        <v>64.299999999999997</v>
      </c>
      <c r="J13">
        <v>52.799999999999997</v>
      </c>
      <c r="K13">
        <v>17.899999999999999</v>
      </c>
      <c r="L13">
        <v>5</v>
      </c>
      <c r="M13">
        <v>23.600000000000001</v>
      </c>
      <c r="N13">
        <v>8.8000000000000007</v>
      </c>
      <c r="O13">
        <v>7</v>
      </c>
      <c r="P13">
        <v>6</v>
      </c>
      <c r="Q13">
        <v>3.2999999999999998</v>
      </c>
      <c r="R13">
        <v>58.600000000000001</v>
      </c>
      <c r="S13">
        <v>64.5</v>
      </c>
      <c r="T13">
        <v>65.200000000000003</v>
      </c>
      <c r="U13">
        <v>54.899999999999999</v>
      </c>
      <c r="V13">
        <v>42.600000000000001</v>
      </c>
      <c r="W13" t="s">
        <v>149</v>
      </c>
      <c r="X13" t="s">
        <v>150</v>
      </c>
      <c r="Y13" t="s">
        <v>151</v>
      </c>
      <c r="Z13" t="s">
        <v>152</v>
      </c>
      <c r="AA13" t="s">
        <v>153</v>
      </c>
      <c r="AB13" t="s">
        <v>154</v>
      </c>
      <c r="AC13" t="s">
        <v>155</v>
      </c>
      <c r="AD13" t="s">
        <v>156</v>
      </c>
      <c r="AE13" t="s">
        <v>157</v>
      </c>
      <c r="AF13" t="s">
        <v>158</v>
      </c>
      <c r="AG13" t="s">
        <v>186</v>
      </c>
      <c r="AH13">
        <v>44</v>
      </c>
      <c r="AI13">
        <v>32.5</v>
      </c>
      <c r="AJ13">
        <v>56.399999999999999</v>
      </c>
      <c r="AK13">
        <v>4.5</v>
      </c>
      <c r="AL13">
        <v>68.900000000000006</v>
      </c>
      <c r="AM13">
        <v>56.5</v>
      </c>
      <c r="AN13">
        <v>54.399999999999999</v>
      </c>
      <c r="AO13">
        <v>63.600000000000001</v>
      </c>
      <c r="AP13">
        <v>49.100000000000001</v>
      </c>
      <c r="AQ13">
        <v>60.299999999999997</v>
      </c>
      <c r="AR13"/>
      <c r="AS13"/>
      <c r="AT13"/>
      <c r="AU13"/>
      <c r="AV13"/>
      <c r="AW13"/>
      <c r="AX13"/>
      <c r="AY13"/>
      <c r="AZ13"/>
      <c r="BA13"/>
      <c r="BB13"/>
      <c r="BC13"/>
      <c r="BD13"/>
      <c r="BE13"/>
      <c r="BF13"/>
      <c r="BG13"/>
      <c r="BH13"/>
      <c r="BI13"/>
      <c r="BJ13"/>
      <c r="BK13"/>
      <c r="BL13"/>
      <c r="BM13"/>
      <c r="BN13"/>
      <c r="BO13"/>
      <c r="BP13"/>
      <c r="BQ13"/>
      <c r="BR13"/>
    </row>
    <row r="14">
      <c r="A14" t="s">
        <v>473</v>
      </c>
      <c r="B14">
        <v>2000</v>
      </c>
      <c r="C14" t="s">
        <v>476</v>
      </c>
      <c r="D14">
        <v>41</v>
      </c>
      <c r="E14" t="s">
        <v>56</v>
      </c>
      <c r="F14" t="s">
        <v>49</v>
      </c>
      <c r="G14" t="s">
        <v>186</v>
      </c>
      <c r="H14">
        <v>24.350411836479399</v>
      </c>
      <c r="I14">
        <v>24.304206946566001</v>
      </c>
      <c r="J14">
        <v>19.80503231001132</v>
      </c>
      <c r="K14">
        <v>3.0729928938768629</v>
      </c>
      <c r="L14">
        <v>0.56672932845402224</v>
      </c>
      <c r="M14">
        <v>5.5682702391283971</v>
      </c>
      <c r="N14">
        <v>0.86543195155032104</v>
      </c>
      <c r="O14">
        <v>0.1180414108035208</v>
      </c>
      <c r="P14">
        <v>0.78394822970639511</v>
      </c>
      <c r="Q14">
        <v>0.38885208136270899</v>
      </c>
      <c r="R14">
        <v>23.242708690485259</v>
      </c>
      <c r="S14">
        <v>25.107325201072509</v>
      </c>
      <c r="T14">
        <v>24.41560033597079</v>
      </c>
      <c r="U14">
        <v>21.084743391196881</v>
      </c>
      <c r="V14">
        <v>13.739947838062831</v>
      </c>
      <c r="W14" t="s">
        <v>149</v>
      </c>
      <c r="X14" t="s">
        <v>150</v>
      </c>
      <c r="Y14" t="s">
        <v>151</v>
      </c>
      <c r="Z14" t="s">
        <v>152</v>
      </c>
      <c r="AA14" t="s">
        <v>153</v>
      </c>
      <c r="AB14" t="s">
        <v>154</v>
      </c>
      <c r="AC14" t="s">
        <v>155</v>
      </c>
      <c r="AD14" t="s">
        <v>156</v>
      </c>
      <c r="AE14" t="s">
        <v>157</v>
      </c>
      <c r="AF14" t="s">
        <v>158</v>
      </c>
      <c r="AG14" t="s">
        <v>186</v>
      </c>
      <c r="AH14">
        <v>10.835918281854161</v>
      </c>
      <c r="AI14">
        <v>6.4165113796106681</v>
      </c>
      <c r="AJ14">
        <v>17.831476912883652</v>
      </c>
      <c r="AK14">
        <v>0.42596647661621312</v>
      </c>
      <c r="AL14">
        <v>23.206642431109518</v>
      </c>
      <c r="AM14">
        <v>5.7537551372480111</v>
      </c>
      <c r="AN14">
        <v>33.586567555325537</v>
      </c>
      <c r="AO14">
        <v>18.276015171356761</v>
      </c>
      <c r="AP14">
        <v>31.044486870475641</v>
      </c>
      <c r="AQ14">
        <v>31.620274035748661</v>
      </c>
      <c r="AR14"/>
      <c r="AS14"/>
      <c r="AT14"/>
      <c r="AU14"/>
      <c r="AV14"/>
      <c r="AW14"/>
      <c r="AX14"/>
      <c r="AY14"/>
      <c r="AZ14"/>
      <c r="BA14"/>
      <c r="BB14"/>
      <c r="BC14"/>
      <c r="BD14"/>
      <c r="BE14"/>
      <c r="BF14"/>
      <c r="BG14"/>
      <c r="BH14"/>
      <c r="BI14"/>
      <c r="BJ14"/>
      <c r="BK14"/>
      <c r="BL14"/>
      <c r="BM14"/>
      <c r="BN14"/>
      <c r="BO14"/>
      <c r="BP14"/>
      <c r="BQ14"/>
      <c r="BR14"/>
    </row>
    <row r="15">
      <c r="A15" t="s">
        <v>473</v>
      </c>
      <c r="B15">
        <v>2000</v>
      </c>
      <c r="C15" t="s">
        <v>476</v>
      </c>
      <c r="D15">
        <v>42</v>
      </c>
      <c r="E15" t="s">
        <v>56</v>
      </c>
      <c r="F15" t="s">
        <v>48</v>
      </c>
      <c r="G15" t="s">
        <v>491</v>
      </c>
      <c r="H15">
        <v>75.649588163520747</v>
      </c>
      <c r="I15">
        <v>75.695793053434173</v>
      </c>
      <c r="J15">
        <v>80.194967689988857</v>
      </c>
      <c r="K15">
        <v>96.927007106123114</v>
      </c>
      <c r="L15">
        <v>99.433270671545955</v>
      </c>
      <c r="M15">
        <v>94.43172976087159</v>
      </c>
      <c r="N15">
        <v>99.134568048449694</v>
      </c>
      <c r="O15">
        <v>99.881958589196486</v>
      </c>
      <c r="P15">
        <v>99.216051770293603</v>
      </c>
      <c r="Q15">
        <v>99.611147918637258</v>
      </c>
      <c r="R15">
        <v>76.757291309514827</v>
      </c>
      <c r="S15">
        <v>74.892674798927459</v>
      </c>
      <c r="T15">
        <v>75.58439966402959</v>
      </c>
      <c r="U15">
        <v>78.915256608803148</v>
      </c>
      <c r="V15">
        <v>86.260052161937168</v>
      </c>
      <c r="W15" t="s">
        <v>149</v>
      </c>
      <c r="X15" t="s">
        <v>150</v>
      </c>
      <c r="Y15" t="s">
        <v>151</v>
      </c>
      <c r="Z15" t="s">
        <v>152</v>
      </c>
      <c r="AA15" t="s">
        <v>153</v>
      </c>
      <c r="AB15" t="s">
        <v>154</v>
      </c>
      <c r="AC15" t="s">
        <v>155</v>
      </c>
      <c r="AD15" t="s">
        <v>156</v>
      </c>
      <c r="AE15" t="s">
        <v>157</v>
      </c>
      <c r="AF15" t="s">
        <v>158</v>
      </c>
      <c r="AG15" t="s">
        <v>186</v>
      </c>
      <c r="AH15">
        <v>89.164081718145709</v>
      </c>
      <c r="AI15">
        <v>93.583488620389275</v>
      </c>
      <c r="AJ15">
        <v>82.168523087116313</v>
      </c>
      <c r="AK15">
        <v>99.57403352338379</v>
      </c>
      <c r="AL15">
        <v>76.793357568890485</v>
      </c>
      <c r="AM15">
        <v>94.246244862752022</v>
      </c>
      <c r="AN15">
        <v>66.413432444674427</v>
      </c>
      <c r="AO15">
        <v>81.723984828643268</v>
      </c>
      <c r="AP15">
        <v>68.955513129524391</v>
      </c>
      <c r="AQ15">
        <v>68.379725964251435</v>
      </c>
      <c r="AR15"/>
      <c r="AS15"/>
      <c r="AT15"/>
      <c r="AU15"/>
      <c r="AV15"/>
      <c r="AW15"/>
      <c r="AX15"/>
      <c r="AY15"/>
      <c r="AZ15"/>
      <c r="BA15"/>
      <c r="BB15"/>
      <c r="BC15"/>
      <c r="BD15"/>
      <c r="BE15"/>
      <c r="BF15"/>
      <c r="BG15"/>
      <c r="BH15"/>
      <c r="BI15"/>
      <c r="BJ15"/>
      <c r="BK15"/>
      <c r="BL15"/>
      <c r="BM15"/>
      <c r="BN15"/>
      <c r="BO15"/>
      <c r="BP15"/>
      <c r="BQ15"/>
      <c r="BR15"/>
    </row>
    <row r="16">
      <c r="A16" t="s">
        <v>473</v>
      </c>
      <c r="B16">
        <v>2000</v>
      </c>
      <c r="C16" t="s">
        <v>476</v>
      </c>
      <c r="D16">
        <v>58</v>
      </c>
      <c r="E16" t="s">
        <v>160</v>
      </c>
      <c r="F16" t="s">
        <v>161</v>
      </c>
      <c r="G16" t="s">
        <v>186</v>
      </c>
      <c r="H16">
        <v>1.4911473835012139</v>
      </c>
      <c r="I16">
        <v>2.517846381239877</v>
      </c>
      <c r="J16">
        <v>4.8918558639960423</v>
      </c>
      <c r="K16">
        <v>13.829205733525701</v>
      </c>
      <c r="L16">
        <v>30.924170970471469</v>
      </c>
      <c r="M16">
        <v>12.879481540357119</v>
      </c>
      <c r="N16">
        <v>12.261111641596511</v>
      </c>
      <c r="O16">
        <v>11.31931038830861</v>
      </c>
      <c r="P16">
        <v>19.53727861906205</v>
      </c>
      <c r="Q16">
        <v>55.016176694687907</v>
      </c>
      <c r="R16">
        <v>0.94519600302753648</v>
      </c>
      <c r="S16">
        <v>1.644848861053974</v>
      </c>
      <c r="T16">
        <v>2.3259409538554201</v>
      </c>
      <c r="U16">
        <v>3.6224535337201629</v>
      </c>
      <c r="V16">
        <v>12.16719130653841</v>
      </c>
      <c r="W16" t="s">
        <v>149</v>
      </c>
      <c r="X16" t="s">
        <v>150</v>
      </c>
      <c r="Y16" t="s">
        <v>151</v>
      </c>
      <c r="Z16" t="s">
        <v>152</v>
      </c>
      <c r="AA16" t="s">
        <v>153</v>
      </c>
      <c r="AB16" t="s">
        <v>154</v>
      </c>
      <c r="AC16" t="s">
        <v>155</v>
      </c>
      <c r="AD16" t="s">
        <v>156</v>
      </c>
      <c r="AE16" t="s">
        <v>157</v>
      </c>
      <c r="AF16" t="s">
        <v>158</v>
      </c>
      <c r="AG16" t="s">
        <v>186</v>
      </c>
      <c r="AH16">
        <v>7.9499267961971407</v>
      </c>
      <c r="AI16">
        <v>8.104524903474001</v>
      </c>
      <c r="AJ16">
        <v>7.7383035626985173</v>
      </c>
      <c r="AK16">
        <v>23.036074531056119</v>
      </c>
      <c r="AL16">
        <v>6.7930051138339413</v>
      </c>
      <c r="AM16">
        <v>6.3842542430415721</v>
      </c>
      <c r="AN16">
        <v>8.069542189170182</v>
      </c>
      <c r="AO16">
        <v>8.0800230625549698</v>
      </c>
      <c r="AP16">
        <v>2.4318738014236811</v>
      </c>
      <c r="AQ16">
        <v>3.6215121774239378</v>
      </c>
      <c r="AR16"/>
      <c r="AS16"/>
      <c r="AT16"/>
      <c r="AU16"/>
      <c r="AV16"/>
      <c r="AW16"/>
      <c r="AX16"/>
      <c r="AY16"/>
      <c r="AZ16"/>
      <c r="BA16"/>
      <c r="BB16"/>
      <c r="BC16"/>
      <c r="BD16"/>
      <c r="BE16"/>
      <c r="BF16"/>
      <c r="BG16"/>
      <c r="BH16"/>
      <c r="BI16"/>
      <c r="BJ16"/>
      <c r="BK16"/>
      <c r="BL16"/>
      <c r="BM16"/>
      <c r="BN16"/>
      <c r="BO16"/>
      <c r="BP16"/>
      <c r="BQ16"/>
      <c r="BR16"/>
    </row>
    <row r="17">
      <c r="A17" t="s">
        <v>473</v>
      </c>
      <c r="B17">
        <v>2000</v>
      </c>
      <c r="C17" t="s">
        <v>476</v>
      </c>
      <c r="D17">
        <v>59</v>
      </c>
      <c r="E17" t="s">
        <v>160</v>
      </c>
      <c r="F17" t="s">
        <v>162</v>
      </c>
      <c r="G17" t="s">
        <v>186</v>
      </c>
      <c r="H17">
        <v>28.392894892299971</v>
      </c>
      <c r="I17">
        <v>26.829933135329451</v>
      </c>
      <c r="J17">
        <v>37.033892658962699</v>
      </c>
      <c r="K17">
        <v>60.721978659417353</v>
      </c>
      <c r="L17">
        <v>55.30222813230732</v>
      </c>
      <c r="M17">
        <v>56.110868517644477</v>
      </c>
      <c r="N17">
        <v>73.000129638493021</v>
      </c>
      <c r="O17">
        <v>73.70394497637497</v>
      </c>
      <c r="P17">
        <v>64.602666277947492</v>
      </c>
      <c r="Q17">
        <v>32.848007518662513</v>
      </c>
      <c r="R17">
        <v>32.502089652512844</v>
      </c>
      <c r="S17">
        <v>25.968322040193129</v>
      </c>
      <c r="T17">
        <v>27.035265696762249</v>
      </c>
      <c r="U17">
        <v>36.355892934963663</v>
      </c>
      <c r="V17">
        <v>38.80931539730588</v>
      </c>
      <c r="W17" t="s">
        <v>149</v>
      </c>
      <c r="X17" t="s">
        <v>150</v>
      </c>
      <c r="Y17" t="s">
        <v>151</v>
      </c>
      <c r="Z17" t="s">
        <v>152</v>
      </c>
      <c r="AA17" t="s">
        <v>153</v>
      </c>
      <c r="AB17" t="s">
        <v>154</v>
      </c>
      <c r="AC17" t="s">
        <v>155</v>
      </c>
      <c r="AD17" t="s">
        <v>156</v>
      </c>
      <c r="AE17" t="s">
        <v>157</v>
      </c>
      <c r="AF17" t="s">
        <v>158</v>
      </c>
      <c r="AG17" t="s">
        <v>186</v>
      </c>
      <c r="AH17">
        <v>35.381023219119612</v>
      </c>
      <c r="AI17">
        <v>53.488825687174128</v>
      </c>
      <c r="AJ17">
        <v>29.73147596193223</v>
      </c>
      <c r="AK17">
        <v>65.07165069039479</v>
      </c>
      <c r="AL17">
        <v>22.148509109872801</v>
      </c>
      <c r="AM17">
        <v>31.925243524368419</v>
      </c>
      <c r="AN17">
        <v>32.062612848020152</v>
      </c>
      <c r="AO17">
        <v>24.397875737987519</v>
      </c>
      <c r="AP17">
        <v>44.282408282460672</v>
      </c>
      <c r="AQ17">
        <v>29.716202995747231</v>
      </c>
      <c r="AR17"/>
      <c r="AS17"/>
      <c r="AT17"/>
      <c r="AU17"/>
      <c r="AV17"/>
      <c r="AW17"/>
      <c r="AX17"/>
      <c r="AY17"/>
      <c r="AZ17"/>
      <c r="BA17"/>
      <c r="BB17"/>
      <c r="BC17"/>
      <c r="BD17"/>
      <c r="BE17"/>
      <c r="BF17"/>
      <c r="BG17"/>
      <c r="BH17"/>
      <c r="BI17"/>
      <c r="BJ17"/>
      <c r="BK17"/>
      <c r="BL17"/>
      <c r="BM17"/>
      <c r="BN17"/>
      <c r="BO17"/>
      <c r="BP17"/>
      <c r="BQ17"/>
      <c r="BR17"/>
    </row>
    <row r="18">
      <c r="A18" t="s">
        <v>473</v>
      </c>
      <c r="B18">
        <v>2000</v>
      </c>
      <c r="C18" t="s">
        <v>476</v>
      </c>
      <c r="D18">
        <v>60</v>
      </c>
      <c r="E18" t="s">
        <v>160</v>
      </c>
      <c r="F18" t="s">
        <v>163</v>
      </c>
      <c r="G18" t="s">
        <v>186</v>
      </c>
      <c r="H18">
        <v>1.5576437599514901</v>
      </c>
      <c r="I18">
        <v>2.685077230558127</v>
      </c>
      <c r="J18">
        <v>3.2506115398567492</v>
      </c>
      <c r="K18">
        <v>2.5032858059507919</v>
      </c>
      <c r="L18">
        <v>0.73287022786394029</v>
      </c>
      <c r="M18">
        <v>2.2730606691179229</v>
      </c>
      <c r="N18">
        <v>2.5748802854211381</v>
      </c>
      <c r="O18">
        <v>1.7936142571971909</v>
      </c>
      <c r="P18">
        <v>0.25477837139686138</v>
      </c>
      <c r="Q18">
        <v>0.14681412255876369</v>
      </c>
      <c r="R18">
        <v>0.61073095823865253</v>
      </c>
      <c r="S18">
        <v>1.896764654544757</v>
      </c>
      <c r="T18">
        <v>2.9170718465011141</v>
      </c>
      <c r="U18">
        <v>2.559005497095391</v>
      </c>
      <c r="V18">
        <v>3.7033927497882639</v>
      </c>
      <c r="W18" t="s">
        <v>149</v>
      </c>
      <c r="X18" t="s">
        <v>150</v>
      </c>
      <c r="Y18" t="s">
        <v>151</v>
      </c>
      <c r="Z18" t="s">
        <v>152</v>
      </c>
      <c r="AA18" t="s">
        <v>153</v>
      </c>
      <c r="AB18" t="s">
        <v>154</v>
      </c>
      <c r="AC18" t="s">
        <v>155</v>
      </c>
      <c r="AD18" t="s">
        <v>156</v>
      </c>
      <c r="AE18" t="s">
        <v>157</v>
      </c>
      <c r="AF18" t="s">
        <v>158</v>
      </c>
      <c r="AG18" t="s">
        <v>186</v>
      </c>
      <c r="AH18">
        <v>9.4266916146149278</v>
      </c>
      <c r="AI18">
        <v>0</v>
      </c>
      <c r="AJ18">
        <v>0.77059696147420198</v>
      </c>
      <c r="AK18">
        <v>0.89402054366792949</v>
      </c>
      <c r="AL18">
        <v>1.016605240298124</v>
      </c>
      <c r="AM18">
        <v>0.62582302961518355</v>
      </c>
      <c r="AN18">
        <v>0.78287489474848182</v>
      </c>
      <c r="AO18">
        <v>0.1071709083153328</v>
      </c>
      <c r="AP18">
        <v>1.0461218268302319</v>
      </c>
      <c r="AQ18">
        <v>0.6895272390354501</v>
      </c>
      <c r="AR18"/>
      <c r="AS18"/>
      <c r="AT18"/>
      <c r="AU18"/>
      <c r="AV18"/>
      <c r="AW18"/>
      <c r="AX18"/>
      <c r="AY18"/>
      <c r="AZ18"/>
      <c r="BA18"/>
      <c r="BB18"/>
      <c r="BC18"/>
      <c r="BD18"/>
      <c r="BE18"/>
      <c r="BF18"/>
      <c r="BG18"/>
      <c r="BH18"/>
      <c r="BI18"/>
      <c r="BJ18"/>
      <c r="BK18"/>
      <c r="BL18"/>
      <c r="BM18"/>
      <c r="BN18"/>
      <c r="BO18"/>
      <c r="BP18"/>
      <c r="BQ18"/>
      <c r="BR18"/>
    </row>
    <row r="19">
      <c r="A19" t="s">
        <v>473</v>
      </c>
      <c r="B19">
        <v>2000</v>
      </c>
      <c r="C19" t="s">
        <v>476</v>
      </c>
      <c r="D19">
        <v>61</v>
      </c>
      <c r="E19" t="s">
        <v>160</v>
      </c>
      <c r="F19" t="s">
        <v>164</v>
      </c>
      <c r="G19" t="s">
        <v>186</v>
      </c>
      <c r="H19">
        <v>2.2206554776939922</v>
      </c>
      <c r="I19">
        <v>2.3614299654189299</v>
      </c>
      <c r="J19">
        <v>4.364758057236739</v>
      </c>
      <c r="K19">
        <v>4.5388856201136178</v>
      </c>
      <c r="L19">
        <v>1.796856933491725</v>
      </c>
      <c r="M19">
        <v>4.4639539559332277</v>
      </c>
      <c r="N19">
        <v>2.889665465479208</v>
      </c>
      <c r="O19">
        <v>3.9252579917773041</v>
      </c>
      <c r="P19">
        <v>2.3189025787790878</v>
      </c>
      <c r="Q19">
        <v>0.87539936008791519</v>
      </c>
      <c r="R19">
        <v>1.16365583799462</v>
      </c>
      <c r="S19">
        <v>2.3580960930442312</v>
      </c>
      <c r="T19">
        <v>2.6049210049956368</v>
      </c>
      <c r="U19">
        <v>2.9966889445285809</v>
      </c>
      <c r="V19">
        <v>5.8880073918821001</v>
      </c>
      <c r="W19" t="s">
        <v>149</v>
      </c>
      <c r="X19" t="s">
        <v>150</v>
      </c>
      <c r="Y19" t="s">
        <v>151</v>
      </c>
      <c r="Z19" t="s">
        <v>152</v>
      </c>
      <c r="AA19" t="s">
        <v>153</v>
      </c>
      <c r="AB19" t="s">
        <v>154</v>
      </c>
      <c r="AC19" t="s">
        <v>155</v>
      </c>
      <c r="AD19" t="s">
        <v>156</v>
      </c>
      <c r="AE19" t="s">
        <v>157</v>
      </c>
      <c r="AF19" t="s">
        <v>158</v>
      </c>
      <c r="AG19" t="s">
        <v>186</v>
      </c>
      <c r="AH19">
        <v>3.9563309509548619</v>
      </c>
      <c r="AI19">
        <v>0.38851636285100088</v>
      </c>
      <c r="AJ19">
        <v>3.3720938351933061</v>
      </c>
      <c r="AK19">
        <v>2.2981271578373552</v>
      </c>
      <c r="AL19">
        <v>1.7638430818516</v>
      </c>
      <c r="AM19">
        <v>2.0068821290617</v>
      </c>
      <c r="AN19">
        <v>2.149559851281174</v>
      </c>
      <c r="AO19">
        <v>7.4204930950614596</v>
      </c>
      <c r="AP19">
        <v>0.69558843346112886</v>
      </c>
      <c r="AQ19">
        <v>4.7539787818365724</v>
      </c>
      <c r="AR19"/>
      <c r="AS19"/>
      <c r="AT19"/>
      <c r="AU19"/>
      <c r="AV19"/>
      <c r="AW19"/>
      <c r="AX19"/>
      <c r="AY19"/>
      <c r="AZ19"/>
      <c r="BA19"/>
      <c r="BB19"/>
      <c r="BC19"/>
      <c r="BD19"/>
      <c r="BE19"/>
      <c r="BF19"/>
      <c r="BG19"/>
      <c r="BH19"/>
      <c r="BI19"/>
      <c r="BJ19"/>
      <c r="BK19"/>
      <c r="BL19"/>
      <c r="BM19"/>
      <c r="BN19"/>
      <c r="BO19"/>
      <c r="BP19"/>
      <c r="BQ19"/>
      <c r="BR19"/>
    </row>
    <row r="20">
      <c r="A20" t="s">
        <v>473</v>
      </c>
      <c r="B20">
        <v>2000</v>
      </c>
      <c r="C20" t="s">
        <v>476</v>
      </c>
      <c r="D20">
        <v>62</v>
      </c>
      <c r="E20" t="s">
        <v>160</v>
      </c>
      <c r="F20" t="s">
        <v>163</v>
      </c>
      <c r="G20" t="s">
        <v>186</v>
      </c>
      <c r="H20">
        <v>0.4619252680496771</v>
      </c>
      <c r="I20">
        <v>0.43453533666663902</v>
      </c>
      <c r="J20">
        <v>0.77601765781323595</v>
      </c>
      <c r="K20">
        <v>2.6249300849060688</v>
      </c>
      <c r="L20">
        <v>0.71429599079579509</v>
      </c>
      <c r="M20">
        <v>3.9380194101224539</v>
      </c>
      <c r="N20">
        <v>1.281657308130334</v>
      </c>
      <c r="O20">
        <v>1.1108763783354101</v>
      </c>
      <c r="P20">
        <v>0.53038835790662942</v>
      </c>
      <c r="Q20">
        <v>0.61081439500450785</v>
      </c>
      <c r="R20">
        <v>1.236856486687496</v>
      </c>
      <c r="S20">
        <v>0.25195812940057938</v>
      </c>
      <c r="T20">
        <v>0.37298610128017518</v>
      </c>
      <c r="U20">
        <v>0.62058687649816069</v>
      </c>
      <c r="V20">
        <v>1.6490200983367529</v>
      </c>
      <c r="W20" t="s">
        <v>149</v>
      </c>
      <c r="X20" t="s">
        <v>150</v>
      </c>
      <c r="Y20" t="s">
        <v>151</v>
      </c>
      <c r="Z20" t="s">
        <v>152</v>
      </c>
      <c r="AA20" t="s">
        <v>153</v>
      </c>
      <c r="AB20" t="s">
        <v>154</v>
      </c>
      <c r="AC20" t="s">
        <v>155</v>
      </c>
      <c r="AD20" t="s">
        <v>156</v>
      </c>
      <c r="AE20" t="s">
        <v>157</v>
      </c>
      <c r="AF20" t="s">
        <v>158</v>
      </c>
      <c r="AG20" t="s">
        <v>186</v>
      </c>
      <c r="AH20">
        <v>3.7122982485830178</v>
      </c>
      <c r="AI20">
        <v>0</v>
      </c>
      <c r="AJ20">
        <v>0.097880920266434399</v>
      </c>
      <c r="AK20">
        <v>0.50451632603778751</v>
      </c>
      <c r="AL20">
        <v>1.007449445230131</v>
      </c>
      <c r="AM20">
        <v>1.5921872936103241</v>
      </c>
      <c r="AN20">
        <v>0.27416911689761347</v>
      </c>
      <c r="AO20">
        <v>0.42098960017157672</v>
      </c>
      <c r="AP20">
        <v>0.52365031627000891</v>
      </c>
      <c r="AQ20">
        <v>0.31300995082319338</v>
      </c>
      <c r="AR20"/>
      <c r="AS20"/>
      <c r="AT20"/>
      <c r="AU20"/>
      <c r="AV20"/>
      <c r="AW20"/>
      <c r="AX20"/>
      <c r="AY20"/>
      <c r="AZ20"/>
      <c r="BA20"/>
      <c r="BB20"/>
      <c r="BC20"/>
      <c r="BD20"/>
      <c r="BE20"/>
      <c r="BF20"/>
      <c r="BG20"/>
      <c r="BH20"/>
      <c r="BI20"/>
      <c r="BJ20"/>
      <c r="BK20"/>
      <c r="BL20"/>
      <c r="BM20"/>
      <c r="BN20"/>
      <c r="BO20"/>
      <c r="BP20"/>
      <c r="BQ20"/>
      <c r="BR20"/>
    </row>
    <row r="21">
      <c r="A21" t="s">
        <v>473</v>
      </c>
      <c r="B21">
        <v>2000</v>
      </c>
      <c r="C21" t="s">
        <v>476</v>
      </c>
      <c r="D21">
        <v>63</v>
      </c>
      <c r="E21" t="s">
        <v>160</v>
      </c>
      <c r="F21" t="s">
        <v>164</v>
      </c>
      <c r="G21" t="s">
        <v>186</v>
      </c>
      <c r="H21">
        <v>2.8571697406349541</v>
      </c>
      <c r="I21">
        <v>4.77854967515625</v>
      </c>
      <c r="J21">
        <v>7.266321696742402</v>
      </c>
      <c r="K21">
        <v>4.6267200878382857</v>
      </c>
      <c r="L21">
        <v>1.1851843785633911</v>
      </c>
      <c r="M21">
        <v>7.1410888857836596</v>
      </c>
      <c r="N21">
        <v>2.5310486278397009</v>
      </c>
      <c r="O21">
        <v>1.8018136894387671</v>
      </c>
      <c r="P21">
        <v>0.77895302826867541</v>
      </c>
      <c r="Q21">
        <v>1.443827741553906</v>
      </c>
      <c r="R21">
        <v>2.6205031498156042</v>
      </c>
      <c r="S21">
        <v>2.982537417051939</v>
      </c>
      <c r="T21">
        <v>4.2090855874713737</v>
      </c>
      <c r="U21">
        <v>6.6615120713468787</v>
      </c>
      <c r="V21">
        <v>7.4664550031506867</v>
      </c>
      <c r="W21" t="s">
        <v>149</v>
      </c>
      <c r="X21" t="s">
        <v>150</v>
      </c>
      <c r="Y21" t="s">
        <v>151</v>
      </c>
      <c r="Z21" t="s">
        <v>152</v>
      </c>
      <c r="AA21" t="s">
        <v>153</v>
      </c>
      <c r="AB21" t="s">
        <v>154</v>
      </c>
      <c r="AC21" t="s">
        <v>155</v>
      </c>
      <c r="AD21" t="s">
        <v>156</v>
      </c>
      <c r="AE21" t="s">
        <v>157</v>
      </c>
      <c r="AF21" t="s">
        <v>158</v>
      </c>
      <c r="AG21" t="s">
        <v>186</v>
      </c>
      <c r="AH21">
        <v>3.3198501626137258</v>
      </c>
      <c r="AI21">
        <v>2.3542746864661122</v>
      </c>
      <c r="AJ21">
        <v>2.9439942781328159</v>
      </c>
      <c r="AK21">
        <v>0.58369072100392994</v>
      </c>
      <c r="AL21">
        <v>6.2799506369402982</v>
      </c>
      <c r="AM21">
        <v>11.562854769502779</v>
      </c>
      <c r="AN21">
        <v>1.707024282858969</v>
      </c>
      <c r="AO21">
        <v>15.530044034074161</v>
      </c>
      <c r="AP21">
        <v>1.0002497503634049</v>
      </c>
      <c r="AQ21">
        <v>5.0412279581682524</v>
      </c>
      <c r="AR21"/>
      <c r="AS21"/>
      <c r="AT21"/>
      <c r="AU21"/>
      <c r="AV21"/>
      <c r="AW21"/>
      <c r="AX21"/>
      <c r="AY21"/>
      <c r="AZ21"/>
      <c r="BA21"/>
      <c r="BB21"/>
      <c r="BC21"/>
      <c r="BD21"/>
      <c r="BE21"/>
      <c r="BF21"/>
      <c r="BG21"/>
      <c r="BH21"/>
      <c r="BI21"/>
      <c r="BJ21"/>
      <c r="BK21"/>
      <c r="BL21"/>
      <c r="BM21"/>
      <c r="BN21"/>
      <c r="BO21"/>
      <c r="BP21"/>
      <c r="BQ21"/>
      <c r="BR21"/>
    </row>
    <row r="22">
      <c r="A22" t="s">
        <v>473</v>
      </c>
      <c r="B22">
        <v>2000</v>
      </c>
      <c r="C22" t="s">
        <v>476</v>
      </c>
      <c r="D22">
        <v>64</v>
      </c>
      <c r="E22" t="s">
        <v>160</v>
      </c>
      <c r="F22" t="s">
        <v>165</v>
      </c>
      <c r="G22" t="s">
        <v>186</v>
      </c>
      <c r="H22">
        <v>11.952610428881851</v>
      </c>
      <c r="I22">
        <v>11.877953662353979</v>
      </c>
      <c r="J22">
        <v>7.935148073898417</v>
      </c>
      <c r="K22">
        <v>1.8409858657320699</v>
      </c>
      <c r="L22">
        <v>0.34566267337843443</v>
      </c>
      <c r="M22">
        <v>1.9077011833509441</v>
      </c>
      <c r="N22">
        <v>0.80492676396139107</v>
      </c>
      <c r="O22">
        <v>0.15040632040875301</v>
      </c>
      <c r="P22">
        <v>0.21323162908827811</v>
      </c>
      <c r="Q22">
        <v>0.29941327848592247</v>
      </c>
      <c r="R22">
        <v>10.51264198245889</v>
      </c>
      <c r="S22">
        <v>12.58833913752386</v>
      </c>
      <c r="T22">
        <v>12.16888372773445</v>
      </c>
      <c r="U22">
        <v>9.2283145167465452</v>
      </c>
      <c r="V22">
        <v>5.4795407358222272</v>
      </c>
      <c r="W22" t="s">
        <v>149</v>
      </c>
      <c r="X22" t="s">
        <v>150</v>
      </c>
      <c r="Y22" t="s">
        <v>151</v>
      </c>
      <c r="Z22" t="s">
        <v>152</v>
      </c>
      <c r="AA22" t="s">
        <v>153</v>
      </c>
      <c r="AB22" t="s">
        <v>154</v>
      </c>
      <c r="AC22" t="s">
        <v>155</v>
      </c>
      <c r="AD22" t="s">
        <v>156</v>
      </c>
      <c r="AE22" t="s">
        <v>157</v>
      </c>
      <c r="AF22" t="s">
        <v>158</v>
      </c>
      <c r="AG22" t="s">
        <v>186</v>
      </c>
      <c r="AH22">
        <v>7.7201998693831433</v>
      </c>
      <c r="AI22">
        <v>2.1889052935426991</v>
      </c>
      <c r="AJ22">
        <v>11.14899556642264</v>
      </c>
      <c r="AK22">
        <v>0.1828747982268637</v>
      </c>
      <c r="AL22">
        <v>5.1275088064339229</v>
      </c>
      <c r="AM22">
        <v>5.1012192754912986</v>
      </c>
      <c r="AN22">
        <v>15.51905354420707</v>
      </c>
      <c r="AO22">
        <v>3.7851840995422439</v>
      </c>
      <c r="AP22">
        <v>11.56800084741179</v>
      </c>
      <c r="AQ22">
        <v>17.7600765051336</v>
      </c>
      <c r="AR22"/>
      <c r="AS22"/>
      <c r="AT22"/>
      <c r="AU22"/>
      <c r="AV22"/>
      <c r="AW22"/>
      <c r="AX22"/>
      <c r="AY22"/>
      <c r="AZ22"/>
      <c r="BA22"/>
      <c r="BB22"/>
      <c r="BC22"/>
      <c r="BD22"/>
      <c r="BE22"/>
      <c r="BF22"/>
      <c r="BG22"/>
      <c r="BH22"/>
      <c r="BI22"/>
      <c r="BJ22"/>
      <c r="BK22"/>
      <c r="BL22"/>
      <c r="BM22"/>
      <c r="BN22"/>
      <c r="BO22"/>
      <c r="BP22"/>
      <c r="BQ22"/>
      <c r="BR22"/>
    </row>
    <row r="23">
      <c r="A23" t="s">
        <v>473</v>
      </c>
      <c r="B23">
        <v>2000</v>
      </c>
      <c r="C23" t="s">
        <v>476</v>
      </c>
      <c r="D23">
        <v>65</v>
      </c>
      <c r="E23" t="s">
        <v>160</v>
      </c>
      <c r="F23" t="s">
        <v>166</v>
      </c>
      <c r="G23" t="s">
        <v>186</v>
      </c>
      <c r="H23">
        <v>39.345418083088028</v>
      </c>
      <c r="I23">
        <v>35.718243490517658</v>
      </c>
      <c r="J23">
        <v>24.630929207748721</v>
      </c>
      <c r="K23">
        <v>5.0373912005414079</v>
      </c>
      <c r="L23">
        <v>0.46249758934945961</v>
      </c>
      <c r="M23">
        <v>5.7585108658692929</v>
      </c>
      <c r="N23">
        <v>1.684739274154379</v>
      </c>
      <c r="O23">
        <v>0.5783385634395769</v>
      </c>
      <c r="P23">
        <v>0.62164524765827434</v>
      </c>
      <c r="Q23">
        <v>0</v>
      </c>
      <c r="R23">
        <v>35.200032920402769</v>
      </c>
      <c r="S23">
        <v>41.582936199450202</v>
      </c>
      <c r="T23">
        <v>34.935721085026607</v>
      </c>
      <c r="U23">
        <v>27.3753934211841</v>
      </c>
      <c r="V23">
        <v>17.913562212722621</v>
      </c>
      <c r="W23" t="s">
        <v>149</v>
      </c>
      <c r="X23" t="s">
        <v>150</v>
      </c>
      <c r="Y23" t="s">
        <v>151</v>
      </c>
      <c r="Z23" t="s">
        <v>152</v>
      </c>
      <c r="AA23" t="s">
        <v>153</v>
      </c>
      <c r="AB23" t="s">
        <v>154</v>
      </c>
      <c r="AC23" t="s">
        <v>155</v>
      </c>
      <c r="AD23" t="s">
        <v>156</v>
      </c>
      <c r="AE23" t="s">
        <v>157</v>
      </c>
      <c r="AF23" t="s">
        <v>158</v>
      </c>
      <c r="AG23" t="s">
        <v>186</v>
      </c>
      <c r="AH23">
        <v>17.646480501762621</v>
      </c>
      <c r="AI23">
        <v>26.74946785466172</v>
      </c>
      <c r="AJ23">
        <v>31.19859432682297</v>
      </c>
      <c r="AK23">
        <v>0.43272025933536079</v>
      </c>
      <c r="AL23">
        <v>51.521558387491048</v>
      </c>
      <c r="AM23">
        <v>14.970628412037859</v>
      </c>
      <c r="AN23">
        <v>24.566273016720832</v>
      </c>
      <c r="AO23">
        <v>37.34701759612409</v>
      </c>
      <c r="AP23">
        <v>34.338785263072083</v>
      </c>
      <c r="AQ23">
        <v>23.013815939064699</v>
      </c>
      <c r="AR23"/>
      <c r="AS23"/>
      <c r="AT23"/>
      <c r="AU23"/>
      <c r="AV23"/>
      <c r="AW23"/>
      <c r="AX23"/>
      <c r="AY23"/>
      <c r="AZ23"/>
      <c r="BA23"/>
      <c r="BB23"/>
      <c r="BC23"/>
      <c r="BD23"/>
      <c r="BE23"/>
      <c r="BF23"/>
      <c r="BG23"/>
      <c r="BH23"/>
      <c r="BI23"/>
      <c r="BJ23"/>
      <c r="BK23"/>
      <c r="BL23"/>
      <c r="BM23"/>
      <c r="BN23"/>
      <c r="BO23"/>
      <c r="BP23"/>
      <c r="BQ23"/>
      <c r="BR23"/>
    </row>
    <row r="24">
      <c r="A24" t="s">
        <v>473</v>
      </c>
      <c r="B24">
        <v>2000</v>
      </c>
      <c r="C24" t="s">
        <v>476</v>
      </c>
      <c r="D24">
        <v>66</v>
      </c>
      <c r="E24" t="s">
        <v>160</v>
      </c>
      <c r="F24" t="s">
        <v>167</v>
      </c>
      <c r="G24" t="s">
        <v>186</v>
      </c>
      <c r="H24">
        <v>5.9645557483307474</v>
      </c>
      <c r="I24">
        <v>7.6884094792089757</v>
      </c>
      <c r="J24">
        <v>3.5708470567558468</v>
      </c>
      <c r="K24">
        <v>0.41835877734239768</v>
      </c>
      <c r="L24">
        <v>0</v>
      </c>
      <c r="M24">
        <v>1.410939783206971</v>
      </c>
      <c r="N24">
        <v>0.11319953676679401</v>
      </c>
      <c r="O24">
        <v>0</v>
      </c>
      <c r="P24">
        <v>0</v>
      </c>
      <c r="Q24">
        <v>0</v>
      </c>
      <c r="R24">
        <v>4.8457971380582148</v>
      </c>
      <c r="S24">
        <v>6.4797232680426013</v>
      </c>
      <c r="T24">
        <v>7.6948719201892892</v>
      </c>
      <c r="U24">
        <v>4.1620739940267537</v>
      </c>
      <c r="V24">
        <v>2.0197313180345291</v>
      </c>
      <c r="W24" t="s">
        <v>149</v>
      </c>
      <c r="X24" t="s">
        <v>150</v>
      </c>
      <c r="Y24" t="s">
        <v>151</v>
      </c>
      <c r="Z24" t="s">
        <v>152</v>
      </c>
      <c r="AA24" t="s">
        <v>153</v>
      </c>
      <c r="AB24" t="s">
        <v>154</v>
      </c>
      <c r="AC24" t="s">
        <v>155</v>
      </c>
      <c r="AD24" t="s">
        <v>156</v>
      </c>
      <c r="AE24" t="s">
        <v>157</v>
      </c>
      <c r="AF24" t="s">
        <v>158</v>
      </c>
      <c r="AG24" t="s">
        <v>186</v>
      </c>
      <c r="AH24">
        <v>2.0189892003714238</v>
      </c>
      <c r="AI24">
        <v>6.5350358842298508</v>
      </c>
      <c r="AJ24">
        <v>3.2432858674987211</v>
      </c>
      <c r="AK24">
        <v>0</v>
      </c>
      <c r="AL24">
        <v>2.1652468649911132</v>
      </c>
      <c r="AM24">
        <v>25.378737243510809</v>
      </c>
      <c r="AN24">
        <v>12.97821584214871</v>
      </c>
      <c r="AO24">
        <v>2.4895787844558028</v>
      </c>
      <c r="AP24">
        <v>2.062069868082133</v>
      </c>
      <c r="AQ24">
        <v>2.532304897480385</v>
      </c>
      <c r="AR24"/>
      <c r="AS24"/>
      <c r="AT24"/>
      <c r="AU24"/>
      <c r="AV24"/>
      <c r="AW24"/>
      <c r="AX24"/>
      <c r="AY24"/>
      <c r="AZ24"/>
      <c r="BA24"/>
      <c r="BB24"/>
      <c r="BC24"/>
      <c r="BD24"/>
      <c r="BE24"/>
      <c r="BF24"/>
      <c r="BG24"/>
      <c r="BH24"/>
      <c r="BI24"/>
      <c r="BJ24"/>
      <c r="BK24"/>
      <c r="BL24"/>
      <c r="BM24"/>
      <c r="BN24"/>
      <c r="BO24"/>
      <c r="BP24"/>
      <c r="BQ24"/>
      <c r="BR24"/>
    </row>
    <row r="25">
      <c r="A25" t="s">
        <v>473</v>
      </c>
      <c r="B25">
        <v>2000</v>
      </c>
      <c r="C25" t="s">
        <v>476</v>
      </c>
      <c r="D25">
        <v>67</v>
      </c>
      <c r="E25" t="s">
        <v>160</v>
      </c>
      <c r="F25" t="s">
        <v>168</v>
      </c>
      <c r="G25" t="s">
        <v>186</v>
      </c>
      <c r="H25">
        <v>0.28938859305727871</v>
      </c>
      <c r="I25">
        <v>0.42005831675585109</v>
      </c>
      <c r="J25">
        <v>0.097066940237522104</v>
      </c>
      <c r="K25">
        <v>0.0019900941858047002</v>
      </c>
      <c r="L25">
        <v>0</v>
      </c>
      <c r="M25">
        <v>0.023729510890916301</v>
      </c>
      <c r="N25">
        <v>0</v>
      </c>
      <c r="O25">
        <v>0</v>
      </c>
      <c r="P25">
        <v>0</v>
      </c>
      <c r="Q25">
        <v>0</v>
      </c>
      <c r="R25">
        <v>0.47516763226327141</v>
      </c>
      <c r="S25">
        <v>0.2121674131331423</v>
      </c>
      <c r="T25">
        <v>0.49754810635204022</v>
      </c>
      <c r="U25">
        <v>0.16197371594294441</v>
      </c>
      <c r="V25">
        <v>0.0030045908692062999</v>
      </c>
      <c r="W25" t="s">
        <v>149</v>
      </c>
      <c r="X25" t="s">
        <v>150</v>
      </c>
      <c r="Y25" t="s">
        <v>151</v>
      </c>
      <c r="Z25" t="s">
        <v>152</v>
      </c>
      <c r="AA25" t="s">
        <v>153</v>
      </c>
      <c r="AB25" t="s">
        <v>154</v>
      </c>
      <c r="AC25" t="s">
        <v>155</v>
      </c>
      <c r="AD25" t="s">
        <v>156</v>
      </c>
      <c r="AE25" t="s">
        <v>157</v>
      </c>
      <c r="AF25" t="s">
        <v>158</v>
      </c>
      <c r="AG25" t="s">
        <v>186</v>
      </c>
      <c r="AH25">
        <v>0.10928442197164979</v>
      </c>
      <c r="AI25">
        <v>0.190449327600302</v>
      </c>
      <c r="AJ25">
        <v>0</v>
      </c>
      <c r="AK25">
        <v>0</v>
      </c>
      <c r="AL25">
        <v>0.076641194691922696</v>
      </c>
      <c r="AM25">
        <v>0.4356835256469358</v>
      </c>
      <c r="AN25">
        <v>0.097616221468257894</v>
      </c>
      <c r="AO25">
        <v>0.21354683260356891</v>
      </c>
      <c r="AP25">
        <v>0.031826483236763299</v>
      </c>
      <c r="AQ25">
        <v>0.57185536080221577</v>
      </c>
      <c r="AR25"/>
      <c r="AS25"/>
      <c r="AT25"/>
      <c r="AU25"/>
      <c r="AV25"/>
      <c r="AW25"/>
      <c r="AX25"/>
      <c r="AY25"/>
      <c r="AZ25"/>
      <c r="BA25"/>
      <c r="BB25"/>
      <c r="BC25"/>
      <c r="BD25"/>
      <c r="BE25"/>
      <c r="BF25"/>
      <c r="BG25"/>
      <c r="BH25"/>
      <c r="BI25"/>
      <c r="BJ25"/>
      <c r="BK25"/>
      <c r="BL25"/>
      <c r="BM25"/>
      <c r="BN25"/>
      <c r="BO25"/>
      <c r="BP25"/>
      <c r="BQ25"/>
      <c r="BR25"/>
    </row>
    <row r="26">
      <c r="A26" t="s">
        <v>473</v>
      </c>
      <c r="B26">
        <v>2000</v>
      </c>
      <c r="C26" t="s">
        <v>476</v>
      </c>
      <c r="D26">
        <v>68</v>
      </c>
      <c r="E26" t="s">
        <v>160</v>
      </c>
      <c r="F26" t="s">
        <v>169</v>
      </c>
      <c r="G26" t="s">
        <v>186</v>
      </c>
      <c r="H26">
        <v>3.9508450561696442</v>
      </c>
      <c r="I26">
        <v>2.1502127625718401</v>
      </c>
      <c r="J26">
        <v>3.7323757269362319</v>
      </c>
      <c r="K26">
        <v>0.41078281143472262</v>
      </c>
      <c r="L26">
        <v>0</v>
      </c>
      <c r="M26">
        <v>1.9423024966642859</v>
      </c>
      <c r="N26">
        <v>0.12727247765748231</v>
      </c>
      <c r="O26">
        <v>0</v>
      </c>
      <c r="P26">
        <v>0</v>
      </c>
      <c r="Q26">
        <v>0</v>
      </c>
      <c r="R26">
        <v>8.3546992786363568</v>
      </c>
      <c r="S26">
        <v>2.4370246856062572</v>
      </c>
      <c r="T26">
        <v>2.5266564953329089</v>
      </c>
      <c r="U26">
        <v>4.066340165426273</v>
      </c>
      <c r="V26">
        <v>1.473139962170404</v>
      </c>
      <c r="W26" t="s">
        <v>149</v>
      </c>
      <c r="X26" t="s">
        <v>150</v>
      </c>
      <c r="Y26" t="s">
        <v>151</v>
      </c>
      <c r="Z26" t="s">
        <v>152</v>
      </c>
      <c r="AA26" t="s">
        <v>153</v>
      </c>
      <c r="AB26" t="s">
        <v>154</v>
      </c>
      <c r="AC26" t="s">
        <v>155</v>
      </c>
      <c r="AD26" t="s">
        <v>156</v>
      </c>
      <c r="AE26" t="s">
        <v>157</v>
      </c>
      <c r="AF26" t="s">
        <v>158</v>
      </c>
      <c r="AG26" t="s">
        <v>186</v>
      </c>
      <c r="AH26">
        <v>8.2010666081714962</v>
      </c>
      <c r="AI26">
        <v>0</v>
      </c>
      <c r="AJ26">
        <v>0</v>
      </c>
      <c r="AK26">
        <v>0</v>
      </c>
      <c r="AL26">
        <v>0.069453141249795305</v>
      </c>
      <c r="AM26">
        <v>0</v>
      </c>
      <c r="AN26">
        <v>0.2117976450244474</v>
      </c>
      <c r="AO26">
        <v>0</v>
      </c>
      <c r="AP26">
        <v>0</v>
      </c>
      <c r="AQ26">
        <v>5.7962631389512431</v>
      </c>
      <c r="AR26"/>
      <c r="AS26"/>
      <c r="AT26"/>
      <c r="AU26"/>
      <c r="AV26"/>
      <c r="AW26"/>
      <c r="AX26"/>
      <c r="AY26"/>
      <c r="AZ26"/>
      <c r="BA26"/>
      <c r="BB26"/>
      <c r="BC26"/>
      <c r="BD26"/>
      <c r="BE26"/>
      <c r="BF26"/>
      <c r="BG26"/>
      <c r="BH26"/>
      <c r="BI26"/>
      <c r="BJ26"/>
      <c r="BK26"/>
      <c r="BL26"/>
      <c r="BM26"/>
      <c r="BN26"/>
      <c r="BO26"/>
      <c r="BP26"/>
      <c r="BQ26"/>
      <c r="BR26"/>
    </row>
    <row r="27">
      <c r="A27" t="s">
        <v>473</v>
      </c>
      <c r="B27">
        <v>2000</v>
      </c>
      <c r="C27" t="s">
        <v>476</v>
      </c>
      <c r="D27">
        <v>69</v>
      </c>
      <c r="E27" t="s">
        <v>160</v>
      </c>
      <c r="F27" t="s">
        <v>170</v>
      </c>
      <c r="G27" t="s">
        <v>186</v>
      </c>
      <c r="H27">
        <v>1.4657728600096209</v>
      </c>
      <c r="I27">
        <v>2.4259965100141598</v>
      </c>
      <c r="J27">
        <v>2.356021348660458</v>
      </c>
      <c r="K27">
        <v>1.0334945421803261</v>
      </c>
      <c r="L27">
        <v>0.20146413658251991</v>
      </c>
      <c r="M27">
        <v>0.5914187339325655</v>
      </c>
      <c r="N27">
        <v>0.30999041218238221</v>
      </c>
      <c r="O27">
        <v>0.1485493793034541</v>
      </c>
      <c r="P27">
        <v>0</v>
      </c>
      <c r="Q27">
        <v>0.28326625742880901</v>
      </c>
      <c r="R27">
        <v>1.329713037742166</v>
      </c>
      <c r="S27">
        <v>1.597282100955453</v>
      </c>
      <c r="T27">
        <v>2.6131738979654839</v>
      </c>
      <c r="U27">
        <v>2.1250880362139979</v>
      </c>
      <c r="V27">
        <v>2.81300393208382</v>
      </c>
      <c r="W27" t="s">
        <v>149</v>
      </c>
      <c r="X27" t="s">
        <v>150</v>
      </c>
      <c r="Y27" t="s">
        <v>151</v>
      </c>
      <c r="Z27" t="s">
        <v>152</v>
      </c>
      <c r="AA27" t="s">
        <v>153</v>
      </c>
      <c r="AB27" t="s">
        <v>154</v>
      </c>
      <c r="AC27" t="s">
        <v>155</v>
      </c>
      <c r="AD27" t="s">
        <v>156</v>
      </c>
      <c r="AE27" t="s">
        <v>157</v>
      </c>
      <c r="AF27" t="s">
        <v>158</v>
      </c>
      <c r="AG27" t="s">
        <v>186</v>
      </c>
      <c r="AH27">
        <v>0.081017420477966104</v>
      </c>
      <c r="AI27">
        <v>0</v>
      </c>
      <c r="AJ27">
        <v>7.1878012427986722</v>
      </c>
      <c r="AK27">
        <v>0.21651870669928719</v>
      </c>
      <c r="AL27">
        <v>0</v>
      </c>
      <c r="AM27">
        <v>0</v>
      </c>
      <c r="AN27">
        <v>1.4197054371615261</v>
      </c>
      <c r="AO27">
        <v>0.068780924636628202</v>
      </c>
      <c r="AP27">
        <v>1.7899262959570761</v>
      </c>
      <c r="AQ27">
        <v>5.7751180279470677</v>
      </c>
      <c r="AR27"/>
      <c r="AS27"/>
      <c r="AT27"/>
      <c r="AU27"/>
      <c r="AV27"/>
      <c r="AW27"/>
      <c r="AX27"/>
      <c r="AY27"/>
      <c r="AZ27"/>
      <c r="BA27"/>
      <c r="BB27"/>
      <c r="BC27"/>
      <c r="BD27"/>
      <c r="BE27"/>
      <c r="BF27"/>
      <c r="BG27"/>
      <c r="BH27"/>
      <c r="BI27"/>
      <c r="BJ27"/>
      <c r="BK27"/>
      <c r="BL27"/>
      <c r="BM27"/>
      <c r="BN27"/>
      <c r="BO27"/>
      <c r="BP27"/>
      <c r="BQ27"/>
      <c r="BR27"/>
    </row>
    <row r="28">
      <c r="A28" t="s">
        <v>473</v>
      </c>
      <c r="B28">
        <v>2000</v>
      </c>
      <c r="C28" t="s">
        <v>476</v>
      </c>
      <c r="D28">
        <v>70</v>
      </c>
      <c r="E28" t="s">
        <v>160</v>
      </c>
      <c r="F28" t="s">
        <v>171</v>
      </c>
      <c r="G28" t="s">
        <v>186</v>
      </c>
      <c r="H28">
        <v>0</v>
      </c>
      <c r="I28">
        <v>0.080575124501080703</v>
      </c>
      <c r="J28">
        <v>0.038758941619332098</v>
      </c>
      <c r="K28">
        <v>0.35584992955703199</v>
      </c>
      <c r="L28">
        <v>1.391209282467714</v>
      </c>
      <c r="M28">
        <v>0</v>
      </c>
      <c r="N28">
        <v>0.79149677998575119</v>
      </c>
      <c r="O28">
        <v>0.46264301457348339</v>
      </c>
      <c r="P28">
        <v>2.4466651359198952</v>
      </c>
      <c r="Q28">
        <v>1.032966809225029</v>
      </c>
      <c r="R28">
        <v>0</v>
      </c>
      <c r="S28">
        <v>0</v>
      </c>
      <c r="T28">
        <v>0.097873576533501594</v>
      </c>
      <c r="U28">
        <v>0.064676292306492994</v>
      </c>
      <c r="V28">
        <v>0</v>
      </c>
      <c r="W28" t="s">
        <v>149</v>
      </c>
      <c r="X28" t="s">
        <v>150</v>
      </c>
      <c r="Y28" t="s">
        <v>151</v>
      </c>
      <c r="Z28" t="s">
        <v>152</v>
      </c>
      <c r="AA28" t="s">
        <v>153</v>
      </c>
      <c r="AB28" t="s">
        <v>154</v>
      </c>
      <c r="AC28" t="s">
        <v>155</v>
      </c>
      <c r="AD28" t="s">
        <v>156</v>
      </c>
      <c r="AE28" t="s">
        <v>157</v>
      </c>
      <c r="AF28" t="s">
        <v>158</v>
      </c>
      <c r="AG28" t="s">
        <v>186</v>
      </c>
      <c r="AH28">
        <v>0</v>
      </c>
      <c r="AI28">
        <v>0</v>
      </c>
      <c r="AJ28">
        <v>0.34634688825738752</v>
      </c>
      <c r="AK28">
        <v>1.2829245339635751</v>
      </c>
      <c r="AL28">
        <v>0.1951687730700129</v>
      </c>
      <c r="AM28">
        <v>0</v>
      </c>
      <c r="AN28">
        <v>0</v>
      </c>
      <c r="AO28">
        <v>0</v>
      </c>
      <c r="AP28">
        <v>0.18098679266213941</v>
      </c>
      <c r="AQ28">
        <v>0</v>
      </c>
      <c r="AR28"/>
      <c r="AS28"/>
      <c r="AT28"/>
      <c r="AU28"/>
      <c r="AV28"/>
      <c r="AW28"/>
      <c r="AX28"/>
      <c r="AY28"/>
      <c r="AZ28"/>
      <c r="BA28"/>
      <c r="BB28"/>
      <c r="BC28"/>
      <c r="BD28"/>
      <c r="BE28"/>
      <c r="BF28"/>
      <c r="BG28"/>
      <c r="BH28"/>
      <c r="BI28"/>
      <c r="BJ28"/>
      <c r="BK28"/>
      <c r="BL28"/>
      <c r="BM28"/>
      <c r="BN28"/>
      <c r="BO28"/>
      <c r="BP28"/>
      <c r="BQ28"/>
      <c r="BR28"/>
    </row>
    <row r="29">
      <c r="A29" t="s">
        <v>473</v>
      </c>
      <c r="B29">
        <v>2000</v>
      </c>
      <c r="C29" t="s">
        <v>476</v>
      </c>
      <c r="D29">
        <v>71</v>
      </c>
      <c r="E29" t="s">
        <v>160</v>
      </c>
      <c r="F29" t="s">
        <v>172</v>
      </c>
      <c r="G29" t="s">
        <v>186</v>
      </c>
      <c r="H29">
        <v>0</v>
      </c>
      <c r="I29">
        <v>0</v>
      </c>
      <c r="J29">
        <v>0.0044344646320779004</v>
      </c>
      <c r="K29">
        <v>0.21581166141159669</v>
      </c>
      <c r="L29">
        <v>3.1473690606833888</v>
      </c>
      <c r="M29">
        <v>0.20137893676421939</v>
      </c>
      <c r="N29">
        <v>0.28246672420376928</v>
      </c>
      <c r="O29">
        <v>0.60451378634102715</v>
      </c>
      <c r="P29">
        <v>0.87639859046975266</v>
      </c>
      <c r="Q29">
        <v>6.7559166622855091</v>
      </c>
      <c r="R29">
        <v>0</v>
      </c>
      <c r="S29">
        <v>0</v>
      </c>
      <c r="T29">
        <v>0</v>
      </c>
      <c r="U29">
        <v>0</v>
      </c>
      <c r="V29">
        <v>0.44580746725106701</v>
      </c>
      <c r="W29" t="s">
        <v>149</v>
      </c>
      <c r="X29" t="s">
        <v>150</v>
      </c>
      <c r="Y29" t="s">
        <v>151</v>
      </c>
      <c r="Z29" t="s">
        <v>152</v>
      </c>
      <c r="AA29" t="s">
        <v>153</v>
      </c>
      <c r="AB29" t="s">
        <v>154</v>
      </c>
      <c r="AC29" t="s">
        <v>155</v>
      </c>
      <c r="AD29" t="s">
        <v>156</v>
      </c>
      <c r="AE29" t="s">
        <v>157</v>
      </c>
      <c r="AF29" t="s">
        <v>158</v>
      </c>
      <c r="AG29" t="s">
        <v>186</v>
      </c>
      <c r="AH29">
        <v>0.27263408358891222</v>
      </c>
      <c r="AI29">
        <v>0</v>
      </c>
      <c r="AJ29">
        <v>0.1884225316272006</v>
      </c>
      <c r="AK29">
        <v>1.653277717067632</v>
      </c>
      <c r="AL29">
        <v>1.7838352497588059</v>
      </c>
      <c r="AM29">
        <v>0.016486554113016999</v>
      </c>
      <c r="AN29">
        <v>0.029868438711669301</v>
      </c>
      <c r="AO29">
        <v>0</v>
      </c>
      <c r="AP29">
        <v>0.048512038768856403</v>
      </c>
      <c r="AQ29">
        <v>0.39960215595634929</v>
      </c>
      <c r="AR29"/>
      <c r="AS29"/>
      <c r="AT29"/>
      <c r="AU29"/>
      <c r="AV29"/>
      <c r="AW29"/>
      <c r="AX29"/>
      <c r="AY29"/>
      <c r="AZ29"/>
      <c r="BA29"/>
      <c r="BB29"/>
      <c r="BC29"/>
      <c r="BD29"/>
      <c r="BE29"/>
      <c r="BF29"/>
      <c r="BG29"/>
      <c r="BH29"/>
      <c r="BI29"/>
      <c r="BJ29"/>
      <c r="BK29"/>
      <c r="BL29"/>
      <c r="BM29"/>
      <c r="BN29"/>
      <c r="BO29"/>
      <c r="BP29"/>
      <c r="BQ29"/>
      <c r="BR29"/>
    </row>
    <row r="30">
      <c r="A30" t="s">
        <v>473</v>
      </c>
      <c r="B30">
        <v>2000</v>
      </c>
      <c r="C30" t="s">
        <v>476</v>
      </c>
      <c r="D30">
        <v>72</v>
      </c>
      <c r="E30" t="s">
        <v>160</v>
      </c>
      <c r="F30" t="s">
        <v>173</v>
      </c>
      <c r="G30" t="s">
        <v>186</v>
      </c>
      <c r="H30">
        <v>0.049972708331729898</v>
      </c>
      <c r="I30">
        <v>0.0311789297073665</v>
      </c>
      <c r="J30">
        <v>0.0509607649038182</v>
      </c>
      <c r="K30">
        <v>1.8403291258626759</v>
      </c>
      <c r="L30">
        <v>3.7961906240447161</v>
      </c>
      <c r="M30">
        <v>1.357545510362175</v>
      </c>
      <c r="N30">
        <v>1.3474150641281071</v>
      </c>
      <c r="O30">
        <v>4.4007312545013759</v>
      </c>
      <c r="P30">
        <v>7.8190921635028552</v>
      </c>
      <c r="Q30">
        <v>0.68739716001913054</v>
      </c>
      <c r="R30">
        <v>0.2029159221616649</v>
      </c>
      <c r="S30">
        <v>0</v>
      </c>
      <c r="T30">
        <v>0</v>
      </c>
      <c r="U30">
        <v>0</v>
      </c>
      <c r="V30">
        <v>0.16882783404413551</v>
      </c>
      <c r="W30" t="s">
        <v>149</v>
      </c>
      <c r="X30" t="s">
        <v>150</v>
      </c>
      <c r="Y30" t="s">
        <v>151</v>
      </c>
      <c r="Z30" t="s">
        <v>152</v>
      </c>
      <c r="AA30" t="s">
        <v>153</v>
      </c>
      <c r="AB30" t="s">
        <v>154</v>
      </c>
      <c r="AC30" t="s">
        <v>155</v>
      </c>
      <c r="AD30" t="s">
        <v>156</v>
      </c>
      <c r="AE30" t="s">
        <v>157</v>
      </c>
      <c r="AF30" t="s">
        <v>158</v>
      </c>
      <c r="AG30" t="s">
        <v>186</v>
      </c>
      <c r="AH30">
        <v>0.20420690218925269</v>
      </c>
      <c r="AI30">
        <v>0</v>
      </c>
      <c r="AJ30">
        <v>2.032208056874758</v>
      </c>
      <c r="AK30">
        <v>3.8436040147092858</v>
      </c>
      <c r="AL30">
        <v>0.051224954286635302</v>
      </c>
      <c r="AM30">
        <v>0</v>
      </c>
      <c r="AN30">
        <v>0.1316866715809179</v>
      </c>
      <c r="AO30">
        <v>0.1392953244727422</v>
      </c>
      <c r="AP30">
        <v>0</v>
      </c>
      <c r="AQ30">
        <v>0.015504871629898401</v>
      </c>
      <c r="AR30"/>
      <c r="AS30"/>
      <c r="AT30"/>
      <c r="AU30"/>
      <c r="AV30"/>
      <c r="AW30"/>
      <c r="AX30"/>
      <c r="AY30"/>
      <c r="AZ30"/>
      <c r="BA30"/>
      <c r="BB30"/>
      <c r="BC30"/>
      <c r="BD30"/>
      <c r="BE30"/>
      <c r="BF30"/>
      <c r="BG30"/>
      <c r="BH30"/>
      <c r="BI30"/>
      <c r="BJ30"/>
      <c r="BK30"/>
      <c r="BL30"/>
      <c r="BM30"/>
      <c r="BN30"/>
      <c r="BO30"/>
      <c r="BP30"/>
      <c r="BQ30"/>
      <c r="BR30"/>
    </row>
    <row r="31">
      <c r="A31" t="s">
        <v>473</v>
      </c>
      <c r="B31">
        <v>2000</v>
      </c>
      <c r="C31" t="s">
        <v>476</v>
      </c>
      <c r="D31">
        <v>122</v>
      </c>
      <c r="E31" t="s">
        <v>18</v>
      </c>
      <c r="F31" t="s">
        <v>14</v>
      </c>
      <c r="G31" t="s">
        <v>492</v>
      </c>
      <c r="H31">
        <v>6.3985565181038373</v>
      </c>
      <c r="I31">
        <v>10.30282234614371</v>
      </c>
      <c r="J31">
        <v>17.76947904156393</v>
      </c>
      <c r="K31">
        <v>35.42149442379128</v>
      </c>
      <c r="L31">
        <v>61.922782455350223</v>
      </c>
      <c r="M31">
        <v>24.13758540118658</v>
      </c>
      <c r="N31">
        <v>38.649631403451323</v>
      </c>
      <c r="O31">
        <v>50.324630529465743</v>
      </c>
      <c r="P31">
        <v>55.843252226871947</v>
      </c>
      <c r="Q31">
        <v>73.053440371080242</v>
      </c>
      <c r="R31">
        <v>8.6715828691534576</v>
      </c>
      <c r="S31">
        <v>5.8808409638350643</v>
      </c>
      <c r="T31">
        <v>10.941927685697729</v>
      </c>
      <c r="U31">
        <v>14.96580234108418</v>
      </c>
      <c r="V31">
        <v>26.887091742826229</v>
      </c>
      <c r="W31" t="s">
        <v>149</v>
      </c>
      <c r="X31" t="s">
        <v>150</v>
      </c>
      <c r="Y31" t="s">
        <v>151</v>
      </c>
      <c r="Z31" t="s">
        <v>152</v>
      </c>
      <c r="AA31" t="s">
        <v>153</v>
      </c>
      <c r="AB31" t="s">
        <v>154</v>
      </c>
      <c r="AC31" t="s">
        <v>155</v>
      </c>
      <c r="AD31" t="s">
        <v>156</v>
      </c>
      <c r="AE31" t="s">
        <v>157</v>
      </c>
      <c r="AF31" t="s">
        <v>158</v>
      </c>
      <c r="AG31" t="s">
        <v>186</v>
      </c>
      <c r="AH31">
        <v>23.93765517666964</v>
      </c>
      <c r="AI31">
        <v>18.96354955705981</v>
      </c>
      <c r="AJ31">
        <v>13.04694738636757</v>
      </c>
      <c r="AK31">
        <v>42.227447564198769</v>
      </c>
      <c r="AL31">
        <v>16.566933664794941</v>
      </c>
      <c r="AM31">
        <v>27.867766822009401</v>
      </c>
      <c r="AN31">
        <v>17.273723830106022</v>
      </c>
      <c r="AO31">
        <v>15.124653756411419</v>
      </c>
      <c r="AP31">
        <v>16.51388272968347</v>
      </c>
      <c r="AQ31">
        <v>19.081157142338199</v>
      </c>
      <c r="AR31"/>
      <c r="AS31"/>
      <c r="AT31"/>
      <c r="AU31"/>
      <c r="AV31"/>
      <c r="AW31"/>
      <c r="AX31"/>
      <c r="AY31"/>
      <c r="AZ31"/>
      <c r="BA31"/>
      <c r="BB31"/>
      <c r="BC31"/>
      <c r="BD31"/>
      <c r="BE31"/>
      <c r="BF31"/>
      <c r="BG31"/>
      <c r="BH31"/>
      <c r="BI31"/>
      <c r="BJ31"/>
      <c r="BK31"/>
      <c r="BL31"/>
      <c r="BM31"/>
      <c r="BN31"/>
      <c r="BO31"/>
      <c r="BP31"/>
      <c r="BQ31"/>
      <c r="BR31"/>
    </row>
    <row r="32">
      <c r="A32" t="s">
        <v>473</v>
      </c>
      <c r="B32">
        <v>2000</v>
      </c>
      <c r="C32" t="s">
        <v>476</v>
      </c>
      <c r="D32">
        <v>123</v>
      </c>
      <c r="E32" t="s">
        <v>18</v>
      </c>
      <c r="F32" t="s">
        <v>51</v>
      </c>
      <c r="G32" t="s">
        <v>186</v>
      </c>
      <c r="H32">
        <v>93.601443481896169</v>
      </c>
      <c r="I32">
        <v>89.697177653856286</v>
      </c>
      <c r="J32">
        <v>82.230520958436074</v>
      </c>
      <c r="K32">
        <v>64.578505576208727</v>
      </c>
      <c r="L32">
        <v>38.077217544649777</v>
      </c>
      <c r="M32">
        <v>75.862414598813416</v>
      </c>
      <c r="N32">
        <v>61.350368596548677</v>
      </c>
      <c r="O32">
        <v>49.675369470534257</v>
      </c>
      <c r="P32">
        <v>44.156747773128053</v>
      </c>
      <c r="Q32">
        <v>26.946559628919761</v>
      </c>
      <c r="R32">
        <v>91.328417130846546</v>
      </c>
      <c r="S32">
        <v>94.11915903616493</v>
      </c>
      <c r="T32">
        <v>89.058072314302279</v>
      </c>
      <c r="U32">
        <v>85.034197658915815</v>
      </c>
      <c r="V32">
        <v>73.112908257173771</v>
      </c>
      <c r="W32" t="s">
        <v>149</v>
      </c>
      <c r="X32" t="s">
        <v>150</v>
      </c>
      <c r="Y32" t="s">
        <v>151</v>
      </c>
      <c r="Z32" t="s">
        <v>152</v>
      </c>
      <c r="AA32" t="s">
        <v>153</v>
      </c>
      <c r="AB32" t="s">
        <v>154</v>
      </c>
      <c r="AC32" t="s">
        <v>155</v>
      </c>
      <c r="AD32" t="s">
        <v>156</v>
      </c>
      <c r="AE32" t="s">
        <v>157</v>
      </c>
      <c r="AF32" t="s">
        <v>158</v>
      </c>
      <c r="AG32" t="s">
        <v>186</v>
      </c>
      <c r="AH32">
        <v>76.062344823330363</v>
      </c>
      <c r="AI32">
        <v>81.036450442940193</v>
      </c>
      <c r="AJ32">
        <v>86.953052613632437</v>
      </c>
      <c r="AK32">
        <v>57.772552435801231</v>
      </c>
      <c r="AL32">
        <v>83.433066335205069</v>
      </c>
      <c r="AM32">
        <v>72.132233177990599</v>
      </c>
      <c r="AN32">
        <v>82.726276169893978</v>
      </c>
      <c r="AO32">
        <v>84.875346243588581</v>
      </c>
      <c r="AP32">
        <v>83.486117270316527</v>
      </c>
      <c r="AQ32">
        <v>80.918842857661801</v>
      </c>
      <c r="AR32"/>
      <c r="AS32"/>
      <c r="AT32"/>
      <c r="AU32"/>
      <c r="AV32"/>
      <c r="AW32"/>
      <c r="AX32"/>
      <c r="AY32"/>
      <c r="AZ32"/>
      <c r="BA32"/>
      <c r="BB32"/>
      <c r="BC32"/>
      <c r="BD32"/>
      <c r="BE32"/>
      <c r="BF32"/>
      <c r="BG32"/>
      <c r="BH32"/>
      <c r="BI32"/>
      <c r="BJ32"/>
      <c r="BK32"/>
      <c r="BL32"/>
      <c r="BM32"/>
      <c r="BN32"/>
      <c r="BO32"/>
      <c r="BP32"/>
      <c r="BQ32"/>
      <c r="BR32"/>
    </row>
    <row r="33">
      <c r="A33" t="s">
        <v>473</v>
      </c>
      <c r="B33">
        <v>2000</v>
      </c>
      <c r="C33" t="s">
        <v>476</v>
      </c>
      <c r="D33">
        <v>124</v>
      </c>
      <c r="E33" t="s">
        <v>50</v>
      </c>
      <c r="F33" t="s">
        <v>15</v>
      </c>
      <c r="G33" t="s">
        <v>493</v>
      </c>
      <c r="H33">
        <v>4.504680536723213</v>
      </c>
      <c r="I33">
        <v>6.1593022912163944</v>
      </c>
      <c r="J33">
        <v>10.833877711346069</v>
      </c>
      <c r="K33">
        <v>14.25833364953164</v>
      </c>
      <c r="L33">
        <v>44.211637268607262</v>
      </c>
      <c r="M33">
        <v>7.7420440781852928</v>
      </c>
      <c r="N33">
        <v>14.798427904162709</v>
      </c>
      <c r="O33">
        <v>20.66854478014935</v>
      </c>
      <c r="P33">
        <v>30.529326428559411</v>
      </c>
      <c r="Q33">
        <v>62.053510254362664</v>
      </c>
      <c r="R33">
        <v>5.5478242112706111</v>
      </c>
      <c r="S33">
        <v>4.2593509240536971</v>
      </c>
      <c r="T33">
        <v>7.2661851612533539</v>
      </c>
      <c r="U33">
        <v>10.02888912338503</v>
      </c>
      <c r="V33">
        <v>17.545971003620561</v>
      </c>
      <c r="W33" t="s">
        <v>149</v>
      </c>
      <c r="X33" t="s">
        <v>150</v>
      </c>
      <c r="Y33" t="s">
        <v>151</v>
      </c>
      <c r="Z33" t="s">
        <v>152</v>
      </c>
      <c r="AA33" t="s">
        <v>153</v>
      </c>
      <c r="AB33" t="s">
        <v>154</v>
      </c>
      <c r="AC33" t="s">
        <v>155</v>
      </c>
      <c r="AD33" t="s">
        <v>156</v>
      </c>
      <c r="AE33" t="s">
        <v>157</v>
      </c>
      <c r="AF33" t="s">
        <v>158</v>
      </c>
      <c r="AG33" t="s">
        <v>186</v>
      </c>
      <c r="AH33">
        <v>13.834778736031121</v>
      </c>
      <c r="AI33">
        <v>11.06731359339237</v>
      </c>
      <c r="AJ33">
        <v>8.802156663758316</v>
      </c>
      <c r="AK33">
        <v>29.919660824275049</v>
      </c>
      <c r="AL33">
        <v>13.04923426053208</v>
      </c>
      <c r="AM33">
        <v>18.19680031872641</v>
      </c>
      <c r="AN33">
        <v>10.8465279956812</v>
      </c>
      <c r="AO33">
        <v>9.1723628609388239</v>
      </c>
      <c r="AP33">
        <v>12.19488153688029</v>
      </c>
      <c r="AQ33">
        <v>11.370712555456119</v>
      </c>
      <c r="AR33"/>
      <c r="AS33"/>
      <c r="AT33"/>
      <c r="AU33"/>
      <c r="AV33"/>
      <c r="AW33"/>
      <c r="AX33"/>
      <c r="AY33"/>
      <c r="AZ33"/>
      <c r="BA33"/>
      <c r="BB33"/>
      <c r="BC33"/>
      <c r="BD33"/>
      <c r="BE33"/>
      <c r="BF33"/>
      <c r="BG33"/>
      <c r="BH33"/>
      <c r="BI33"/>
      <c r="BJ33"/>
      <c r="BK33"/>
      <c r="BL33"/>
      <c r="BM33"/>
      <c r="BN33"/>
      <c r="BO33"/>
      <c r="BP33"/>
      <c r="BQ33"/>
      <c r="BR33"/>
    </row>
    <row r="34">
      <c r="A34" t="s">
        <v>473</v>
      </c>
      <c r="B34">
        <v>2000</v>
      </c>
      <c r="C34" t="s">
        <v>476</v>
      </c>
      <c r="D34">
        <v>125</v>
      </c>
      <c r="E34" t="s">
        <v>50</v>
      </c>
      <c r="F34" t="s">
        <v>16</v>
      </c>
      <c r="G34" t="s">
        <v>494</v>
      </c>
      <c r="H34">
        <v>1.8938759813806221</v>
      </c>
      <c r="I34">
        <v>4.1435200549273112</v>
      </c>
      <c r="J34">
        <v>6.9356013302178328</v>
      </c>
      <c r="K34">
        <v>21.163160774259659</v>
      </c>
      <c r="L34">
        <v>17.711145186742979</v>
      </c>
      <c r="M34">
        <v>16.395541323001272</v>
      </c>
      <c r="N34">
        <v>23.851203499288591</v>
      </c>
      <c r="O34">
        <v>29.65608574931635</v>
      </c>
      <c r="P34">
        <v>25.31392579831256</v>
      </c>
      <c r="Q34">
        <v>10.999930116717531</v>
      </c>
      <c r="R34">
        <v>3.123758657882846</v>
      </c>
      <c r="S34">
        <v>1.6214900397813681</v>
      </c>
      <c r="T34">
        <v>3.6757425244443729</v>
      </c>
      <c r="U34">
        <v>4.9369132176991419</v>
      </c>
      <c r="V34">
        <v>9.3411207392056763</v>
      </c>
      <c r="W34" t="s">
        <v>149</v>
      </c>
      <c r="X34" t="s">
        <v>150</v>
      </c>
      <c r="Y34" t="s">
        <v>151</v>
      </c>
      <c r="Z34" t="s">
        <v>152</v>
      </c>
      <c r="AA34" t="s">
        <v>153</v>
      </c>
      <c r="AB34" t="s">
        <v>154</v>
      </c>
      <c r="AC34" t="s">
        <v>155</v>
      </c>
      <c r="AD34" t="s">
        <v>156</v>
      </c>
      <c r="AE34" t="s">
        <v>157</v>
      </c>
      <c r="AF34" t="s">
        <v>158</v>
      </c>
      <c r="AG34" t="s">
        <v>186</v>
      </c>
      <c r="AH34">
        <v>10.10287644063856</v>
      </c>
      <c r="AI34">
        <v>7.8962359636674133</v>
      </c>
      <c r="AJ34">
        <v>4.2447907226092534</v>
      </c>
      <c r="AK34">
        <v>12.307786739923699</v>
      </c>
      <c r="AL34">
        <v>3.5176994042628622</v>
      </c>
      <c r="AM34">
        <v>9.6709665032829832</v>
      </c>
      <c r="AN34">
        <v>6.4271958344248219</v>
      </c>
      <c r="AO34">
        <v>5.9522908954725837</v>
      </c>
      <c r="AP34">
        <v>4.3190011928031851</v>
      </c>
      <c r="AQ34">
        <v>7.7104445868821099</v>
      </c>
      <c r="AR34"/>
      <c r="AS34"/>
      <c r="AT34"/>
      <c r="AU34"/>
      <c r="AV34"/>
      <c r="AW34"/>
      <c r="AX34"/>
      <c r="AY34"/>
      <c r="AZ34"/>
      <c r="BA34"/>
      <c r="BB34"/>
      <c r="BC34"/>
      <c r="BD34"/>
      <c r="BE34"/>
      <c r="BF34"/>
      <c r="BG34"/>
      <c r="BH34"/>
      <c r="BI34"/>
      <c r="BJ34"/>
      <c r="BK34"/>
      <c r="BL34"/>
      <c r="BM34"/>
      <c r="BN34"/>
      <c r="BO34"/>
      <c r="BP34"/>
      <c r="BQ34"/>
      <c r="BR34"/>
    </row>
    <row r="35">
      <c r="A35" t="s">
        <v>473</v>
      </c>
      <c r="B35">
        <v>2000</v>
      </c>
      <c r="C35" t="s">
        <v>476</v>
      </c>
      <c r="D35">
        <v>126</v>
      </c>
      <c r="E35" t="s">
        <v>50</v>
      </c>
      <c r="F35" t="s">
        <v>22</v>
      </c>
      <c r="G35" t="s">
        <v>495</v>
      </c>
      <c r="H35">
        <v>25.694205952705421</v>
      </c>
      <c r="I35">
        <v>29.69669575518445</v>
      </c>
      <c r="J35">
        <v>35.281875882678797</v>
      </c>
      <c r="K35">
        <v>47.971954706396019</v>
      </c>
      <c r="L35">
        <v>35.110645644821787</v>
      </c>
      <c r="M35">
        <v>49.626533283342212</v>
      </c>
      <c r="N35">
        <v>52.337706454291776</v>
      </c>
      <c r="O35">
        <v>44.504473947715162</v>
      </c>
      <c r="P35">
        <v>40.403551859013838</v>
      </c>
      <c r="Q35">
        <v>25.877631606699751</v>
      </c>
      <c r="R35">
        <v>34.369193406867169</v>
      </c>
      <c r="S35">
        <v>23.517250478649188</v>
      </c>
      <c r="T35">
        <v>27.757217990621111</v>
      </c>
      <c r="U35">
        <v>35.689254157659661</v>
      </c>
      <c r="V35">
        <v>38.48181104585575</v>
      </c>
      <c r="W35" t="s">
        <v>149</v>
      </c>
      <c r="X35" t="s">
        <v>150</v>
      </c>
      <c r="Y35" t="s">
        <v>151</v>
      </c>
      <c r="Z35" t="s">
        <v>152</v>
      </c>
      <c r="AA35" t="s">
        <v>153</v>
      </c>
      <c r="AB35" t="s">
        <v>154</v>
      </c>
      <c r="AC35" t="s">
        <v>155</v>
      </c>
      <c r="AD35" t="s">
        <v>156</v>
      </c>
      <c r="AE35" t="s">
        <v>157</v>
      </c>
      <c r="AF35" t="s">
        <v>158</v>
      </c>
      <c r="AG35" t="s">
        <v>186</v>
      </c>
      <c r="AH35">
        <v>30.278294942669959</v>
      </c>
      <c r="AI35">
        <v>34.80404470210928</v>
      </c>
      <c r="AJ35">
        <v>30.689878177692581</v>
      </c>
      <c r="AK35">
        <v>53.664540713417061</v>
      </c>
      <c r="AL35">
        <v>21.794983542595158</v>
      </c>
      <c r="AM35">
        <v>39.607315932879096</v>
      </c>
      <c r="AN35">
        <v>35.762805517132023</v>
      </c>
      <c r="AO35">
        <v>26.817010470576751</v>
      </c>
      <c r="AP35">
        <v>24.709105362966351</v>
      </c>
      <c r="AQ35">
        <v>29.718604541822291</v>
      </c>
      <c r="AR35"/>
      <c r="AS35"/>
      <c r="AT35"/>
      <c r="AU35"/>
      <c r="AV35"/>
      <c r="AW35"/>
      <c r="AX35"/>
      <c r="AY35"/>
      <c r="AZ35"/>
      <c r="BA35"/>
      <c r="BB35"/>
      <c r="BC35"/>
      <c r="BD35"/>
      <c r="BE35"/>
      <c r="BF35"/>
      <c r="BG35"/>
      <c r="BH35"/>
      <c r="BI35"/>
      <c r="BJ35"/>
      <c r="BK35"/>
      <c r="BL35"/>
      <c r="BM35"/>
      <c r="BN35"/>
      <c r="BO35"/>
      <c r="BP35"/>
      <c r="BQ35"/>
      <c r="BR35"/>
    </row>
    <row r="36">
      <c r="A36" t="s">
        <v>473</v>
      </c>
      <c r="B36">
        <v>2000</v>
      </c>
      <c r="C36" t="s">
        <v>476</v>
      </c>
      <c r="D36">
        <v>127</v>
      </c>
      <c r="E36" t="s">
        <v>50</v>
      </c>
      <c r="F36" t="s">
        <v>19</v>
      </c>
      <c r="G36" t="s">
        <v>496</v>
      </c>
      <c r="H36">
        <v>67.907237529190752</v>
      </c>
      <c r="I36">
        <v>60.000481898671843</v>
      </c>
      <c r="J36">
        <v>46.948645075757291</v>
      </c>
      <c r="K36">
        <v>16.606550869812679</v>
      </c>
      <c r="L36">
        <v>2.9665718998279651</v>
      </c>
      <c r="M36">
        <v>26.235881315471229</v>
      </c>
      <c r="N36">
        <v>9.0126621422569055</v>
      </c>
      <c r="O36">
        <v>5.1708955228191451</v>
      </c>
      <c r="P36">
        <v>3.7531959141141908</v>
      </c>
      <c r="Q36">
        <v>1.068928022220069</v>
      </c>
      <c r="R36">
        <v>56.959223723979377</v>
      </c>
      <c r="S36">
        <v>70.601908557515742</v>
      </c>
      <c r="T36">
        <v>61.300854323681151</v>
      </c>
      <c r="U36">
        <v>49.344943501256161</v>
      </c>
      <c r="V36">
        <v>34.631097211318007</v>
      </c>
      <c r="W36" t="s">
        <v>149</v>
      </c>
      <c r="X36" t="s">
        <v>150</v>
      </c>
      <c r="Y36" t="s">
        <v>151</v>
      </c>
      <c r="Z36" t="s">
        <v>152</v>
      </c>
      <c r="AA36" t="s">
        <v>153</v>
      </c>
      <c r="AB36" t="s">
        <v>154</v>
      </c>
      <c r="AC36" t="s">
        <v>155</v>
      </c>
      <c r="AD36" t="s">
        <v>156</v>
      </c>
      <c r="AE36" t="s">
        <v>157</v>
      </c>
      <c r="AF36" t="s">
        <v>158</v>
      </c>
      <c r="AG36" t="s">
        <v>186</v>
      </c>
      <c r="AH36">
        <v>45.784049880660348</v>
      </c>
      <c r="AI36">
        <v>46.232405740830927</v>
      </c>
      <c r="AJ36">
        <v>56.263174435939852</v>
      </c>
      <c r="AK36">
        <v>4.1080117223841874</v>
      </c>
      <c r="AL36">
        <v>61.638082792609893</v>
      </c>
      <c r="AM36">
        <v>32.524917245111503</v>
      </c>
      <c r="AN36">
        <v>46.963470652761949</v>
      </c>
      <c r="AO36">
        <v>58.058335773011841</v>
      </c>
      <c r="AP36">
        <v>58.777011907350172</v>
      </c>
      <c r="AQ36">
        <v>51.200238315839478</v>
      </c>
      <c r="AR36"/>
      <c r="AS36"/>
      <c r="AT36"/>
      <c r="AU36"/>
      <c r="AV36"/>
      <c r="AW36"/>
      <c r="AX36"/>
      <c r="AY36"/>
      <c r="AZ36"/>
      <c r="BA36"/>
      <c r="BB36"/>
      <c r="BC36"/>
      <c r="BD36"/>
      <c r="BE36"/>
      <c r="BF36"/>
      <c r="BG36"/>
      <c r="BH36"/>
      <c r="BI36"/>
      <c r="BJ36"/>
      <c r="BK36"/>
      <c r="BL36"/>
      <c r="BM36"/>
      <c r="BN36"/>
      <c r="BO36"/>
      <c r="BP36"/>
      <c r="BQ36"/>
      <c r="BR36"/>
    </row>
    <row r="37">
      <c r="A37" t="s">
        <v>473</v>
      </c>
      <c r="B37">
        <v>2000</v>
      </c>
      <c r="C37" t="s">
        <v>476</v>
      </c>
      <c r="D37">
        <v>139</v>
      </c>
      <c r="E37" t="s">
        <v>50</v>
      </c>
      <c r="F37" t="s">
        <v>19</v>
      </c>
      <c r="G37" t="s">
        <v>186</v>
      </c>
      <c r="H37">
        <v>67.907237529190752</v>
      </c>
      <c r="I37">
        <v>60.000481898671843</v>
      </c>
      <c r="J37">
        <v>46.945645347739621</v>
      </c>
      <c r="K37">
        <v>16.606550869812679</v>
      </c>
      <c r="L37">
        <v>2.962421370856529</v>
      </c>
      <c r="M37">
        <v>26.235881315471229</v>
      </c>
      <c r="N37">
        <v>9.0126621422569055</v>
      </c>
      <c r="O37">
        <v>5.1708955228191451</v>
      </c>
      <c r="P37">
        <v>3.7531959141141908</v>
      </c>
      <c r="Q37">
        <v>1.068928022220069</v>
      </c>
      <c r="R37">
        <v>56.959223723979377</v>
      </c>
      <c r="S37">
        <v>70.601908557515742</v>
      </c>
      <c r="T37">
        <v>61.300854323681151</v>
      </c>
      <c r="U37">
        <v>49.344943501256161</v>
      </c>
      <c r="V37">
        <v>34.550557870824328</v>
      </c>
      <c r="W37" t="s">
        <v>149</v>
      </c>
      <c r="X37" t="s">
        <v>150</v>
      </c>
      <c r="Y37" t="s">
        <v>151</v>
      </c>
      <c r="Z37" t="s">
        <v>152</v>
      </c>
      <c r="AA37" t="s">
        <v>153</v>
      </c>
      <c r="AB37" t="s">
        <v>154</v>
      </c>
      <c r="AC37" t="s">
        <v>155</v>
      </c>
      <c r="AD37" t="s">
        <v>156</v>
      </c>
      <c r="AE37" t="s">
        <v>157</v>
      </c>
      <c r="AF37" t="s">
        <v>158</v>
      </c>
      <c r="AG37" t="s">
        <v>186</v>
      </c>
      <c r="AH37">
        <v>45.784049880660348</v>
      </c>
      <c r="AI37">
        <v>46.232405740830927</v>
      </c>
      <c r="AJ37">
        <v>56.263174435939852</v>
      </c>
      <c r="AK37">
        <v>4.1080117223841874</v>
      </c>
      <c r="AL37">
        <v>61.638082792609893</v>
      </c>
      <c r="AM37">
        <v>32.513912675061007</v>
      </c>
      <c r="AN37">
        <v>46.963470652761949</v>
      </c>
      <c r="AO37">
        <v>58.058335773011841</v>
      </c>
      <c r="AP37">
        <v>58.777011907350172</v>
      </c>
      <c r="AQ37">
        <v>51.09073547809291</v>
      </c>
      <c r="AR37"/>
      <c r="AS37"/>
      <c r="AT37"/>
      <c r="AU37"/>
      <c r="AV37"/>
      <c r="AW37"/>
      <c r="AX37"/>
      <c r="AY37"/>
      <c r="AZ37"/>
      <c r="BA37"/>
      <c r="BB37"/>
      <c r="BC37"/>
      <c r="BD37"/>
      <c r="BE37"/>
      <c r="BF37"/>
      <c r="BG37"/>
      <c r="BH37"/>
      <c r="BI37"/>
      <c r="BJ37"/>
      <c r="BK37"/>
      <c r="BL37"/>
      <c r="BM37"/>
      <c r="BN37"/>
      <c r="BO37"/>
      <c r="BP37"/>
      <c r="BQ37"/>
      <c r="BR37"/>
    </row>
    <row r="38">
      <c r="A38" t="s">
        <v>473</v>
      </c>
      <c r="B38">
        <v>2000</v>
      </c>
      <c r="C38" t="s">
        <v>476</v>
      </c>
      <c r="D38">
        <v>151</v>
      </c>
      <c r="E38" t="s">
        <v>109</v>
      </c>
      <c r="F38" t="s">
        <v>49</v>
      </c>
      <c r="G38" t="s">
        <v>186</v>
      </c>
      <c r="H38">
        <v>43.133920391720054</v>
      </c>
      <c r="I38">
        <v>37.589433831808513</v>
      </c>
      <c r="J38">
        <v>45.938105688981913</v>
      </c>
      <c r="K38">
        <v>66.077541541447559</v>
      </c>
      <c r="L38">
        <v>50.827307897961973</v>
      </c>
      <c r="M38">
        <v>57.778238987851623</v>
      </c>
      <c r="N38">
        <v>76.809788647609523</v>
      </c>
      <c r="O38">
        <v>64.51612224006476</v>
      </c>
      <c r="P38">
        <v>65.473179982454539</v>
      </c>
      <c r="Q38">
        <v>31.676799158415079</v>
      </c>
      <c r="R38">
        <v>45.917295611255682</v>
      </c>
      <c r="S38">
        <v>39.109815901390618</v>
      </c>
      <c r="T38">
        <v>40.070823374923457</v>
      </c>
      <c r="U38">
        <v>38.700088615555288</v>
      </c>
      <c r="V38">
        <v>48.966525132806851</v>
      </c>
      <c r="W38" t="s">
        <v>149</v>
      </c>
      <c r="X38" t="s">
        <v>150</v>
      </c>
      <c r="Y38" t="s">
        <v>151</v>
      </c>
      <c r="Z38" t="s">
        <v>152</v>
      </c>
      <c r="AA38" t="s">
        <v>153</v>
      </c>
      <c r="AB38" t="s">
        <v>154</v>
      </c>
      <c r="AC38" t="s">
        <v>155</v>
      </c>
      <c r="AD38" t="s">
        <v>156</v>
      </c>
      <c r="AE38" t="s">
        <v>157</v>
      </c>
      <c r="AF38" t="s">
        <v>158</v>
      </c>
      <c r="AG38" t="s">
        <v>186</v>
      </c>
      <c r="AH38">
        <v>62.64661437783311</v>
      </c>
      <c r="AI38">
        <v>42.662585574405938</v>
      </c>
      <c r="AJ38">
        <v>29.318169088389919</v>
      </c>
      <c r="AK38">
        <v>61.863761046819441</v>
      </c>
      <c r="AL38">
        <v>49.677402075380328</v>
      </c>
      <c r="AM38">
        <v>35.178851153756682</v>
      </c>
      <c r="AN38">
        <v>31.655306463624211</v>
      </c>
      <c r="AO38">
        <v>34.264557507661223</v>
      </c>
      <c r="AP38">
        <v>29.308091909755049</v>
      </c>
      <c r="AQ38">
        <v>45.41733678095661</v>
      </c>
      <c r="AR38"/>
      <c r="AS38"/>
      <c r="AT38"/>
      <c r="AU38"/>
      <c r="AV38"/>
      <c r="AW38"/>
      <c r="AX38"/>
      <c r="AY38"/>
      <c r="AZ38"/>
      <c r="BA38"/>
      <c r="BB38"/>
      <c r="BC38"/>
      <c r="BD38"/>
      <c r="BE38"/>
      <c r="BF38"/>
      <c r="BG38"/>
      <c r="BH38"/>
      <c r="BI38"/>
      <c r="BJ38"/>
      <c r="BK38"/>
      <c r="BL38"/>
      <c r="BM38"/>
      <c r="BN38"/>
      <c r="BO38"/>
      <c r="BP38"/>
      <c r="BQ38"/>
      <c r="BR38"/>
    </row>
    <row r="39">
      <c r="A39" t="s">
        <v>473</v>
      </c>
      <c r="B39">
        <v>2000</v>
      </c>
      <c r="C39" t="s">
        <v>476</v>
      </c>
      <c r="D39">
        <v>152</v>
      </c>
      <c r="E39" t="s">
        <v>109</v>
      </c>
      <c r="F39" t="s">
        <v>48</v>
      </c>
      <c r="G39" t="s">
        <v>186</v>
      </c>
      <c r="H39">
        <v>56.866079608279961</v>
      </c>
      <c r="I39">
        <v>62.410566168191231</v>
      </c>
      <c r="J39">
        <v>54.06189431101803</v>
      </c>
      <c r="K39">
        <v>33.922458458552349</v>
      </c>
      <c r="L39">
        <v>49.172692102038212</v>
      </c>
      <c r="M39">
        <v>42.22176101214859</v>
      </c>
      <c r="N39">
        <v>23.19021135239046</v>
      </c>
      <c r="O39">
        <v>35.483877759935282</v>
      </c>
      <c r="P39">
        <v>34.526820017545369</v>
      </c>
      <c r="Q39">
        <v>68.323200841584836</v>
      </c>
      <c r="R39">
        <v>54.082704388744339</v>
      </c>
      <c r="S39">
        <v>60.890184098609389</v>
      </c>
      <c r="T39">
        <v>59.929176625076472</v>
      </c>
      <c r="U39">
        <v>61.299911384444648</v>
      </c>
      <c r="V39">
        <v>51.033474867193178</v>
      </c>
      <c r="W39" t="s">
        <v>149</v>
      </c>
      <c r="X39" t="s">
        <v>150</v>
      </c>
      <c r="Y39" t="s">
        <v>151</v>
      </c>
      <c r="Z39" t="s">
        <v>152</v>
      </c>
      <c r="AA39" t="s">
        <v>153</v>
      </c>
      <c r="AB39" t="s">
        <v>154</v>
      </c>
      <c r="AC39" t="s">
        <v>155</v>
      </c>
      <c r="AD39" t="s">
        <v>156</v>
      </c>
      <c r="AE39" t="s">
        <v>157</v>
      </c>
      <c r="AF39" t="s">
        <v>158</v>
      </c>
      <c r="AG39" t="s">
        <v>186</v>
      </c>
      <c r="AH39">
        <v>37.35338562216684</v>
      </c>
      <c r="AI39">
        <v>57.33741442559387</v>
      </c>
      <c r="AJ39">
        <v>70.681830911610135</v>
      </c>
      <c r="AK39">
        <v>38.136238953180587</v>
      </c>
      <c r="AL39">
        <v>50.322597924619672</v>
      </c>
      <c r="AM39">
        <v>64.821148846243332</v>
      </c>
      <c r="AN39">
        <v>68.344693536375871</v>
      </c>
      <c r="AO39">
        <v>65.735442492338819</v>
      </c>
      <c r="AP39">
        <v>70.691908090244937</v>
      </c>
      <c r="AQ39">
        <v>54.582663219043383</v>
      </c>
      <c r="AR39"/>
      <c r="AS39"/>
      <c r="AT39"/>
      <c r="AU39"/>
      <c r="AV39"/>
      <c r="AW39"/>
      <c r="AX39"/>
      <c r="AY39"/>
      <c r="AZ39"/>
      <c r="BA39"/>
      <c r="BB39"/>
      <c r="BC39"/>
      <c r="BD39"/>
      <c r="BE39"/>
      <c r="BF39"/>
      <c r="BG39"/>
      <c r="BH39"/>
      <c r="BI39"/>
      <c r="BJ39"/>
      <c r="BK39"/>
      <c r="BL39"/>
      <c r="BM39"/>
      <c r="BN39"/>
      <c r="BO39"/>
      <c r="BP39"/>
      <c r="BQ39"/>
      <c r="BR39"/>
    </row>
    <row r="40">
      <c r="A40" t="s">
        <v>473</v>
      </c>
      <c r="B40">
        <v>2000</v>
      </c>
      <c r="C40" t="s">
        <v>476</v>
      </c>
      <c r="D40">
        <v>153</v>
      </c>
      <c r="E40" t="s">
        <v>176</v>
      </c>
      <c r="F40" t="s">
        <v>177</v>
      </c>
      <c r="G40" t="s">
        <v>186</v>
      </c>
      <c r="H40">
        <v>0.018425948868019501</v>
      </c>
      <c r="I40">
        <v>0.026765611374155701</v>
      </c>
      <c r="J40">
        <v>0.14307965030703201</v>
      </c>
      <c r="K40">
        <v>1.3732351323109731</v>
      </c>
      <c r="L40">
        <v>15.440579179318251</v>
      </c>
      <c r="M40">
        <v>0.91209212408088369</v>
      </c>
      <c r="N40">
        <v>1.4420382752662879</v>
      </c>
      <c r="O40">
        <v>2.4374967165330128</v>
      </c>
      <c r="P40">
        <v>3.1192938106426928</v>
      </c>
      <c r="Q40">
        <v>35.963874341710458</v>
      </c>
      <c r="R40">
        <v>0</v>
      </c>
      <c r="S40">
        <v>0</v>
      </c>
      <c r="T40">
        <v>0</v>
      </c>
      <c r="U40">
        <v>0</v>
      </c>
      <c r="V40">
        <v>2.273733575161633</v>
      </c>
      <c r="W40" t="s">
        <v>149</v>
      </c>
      <c r="X40" t="s">
        <v>150</v>
      </c>
      <c r="Y40" t="s">
        <v>151</v>
      </c>
      <c r="Z40" t="s">
        <v>152</v>
      </c>
      <c r="AA40" t="s">
        <v>153</v>
      </c>
      <c r="AB40" t="s">
        <v>154</v>
      </c>
      <c r="AC40" t="s">
        <v>155</v>
      </c>
      <c r="AD40" t="s">
        <v>156</v>
      </c>
      <c r="AE40" t="s">
        <v>157</v>
      </c>
      <c r="AF40" t="s">
        <v>158</v>
      </c>
      <c r="AG40" t="s">
        <v>186</v>
      </c>
      <c r="AH40">
        <v>0.38568365847095598</v>
      </c>
      <c r="AI40">
        <v>0.62593261981493908</v>
      </c>
      <c r="AJ40">
        <v>0.81285991568393834</v>
      </c>
      <c r="AK40">
        <v>10.74514710971561</v>
      </c>
      <c r="AL40">
        <v>3.1385753275006731</v>
      </c>
      <c r="AM40">
        <v>0.065528158057117702</v>
      </c>
      <c r="AN40">
        <v>1.3143149252605919</v>
      </c>
      <c r="AO40">
        <v>0.7894803287591986</v>
      </c>
      <c r="AP40">
        <v>0</v>
      </c>
      <c r="AQ40">
        <v>1.2498971973791491</v>
      </c>
      <c r="AR40"/>
      <c r="AS40">
        <v>1.9889920000000001</v>
      </c>
      <c r="AT40">
        <v>1.9889920000000001</v>
      </c>
      <c r="AU40">
        <v>13.059661</v>
      </c>
      <c r="AV40">
        <v>121.947298</v>
      </c>
      <c r="AW40">
        <v>1442.9226549999989</v>
      </c>
      <c r="AX40">
        <v>29.838673</v>
      </c>
      <c r="AY40">
        <v>51.533334000000004</v>
      </c>
      <c r="AZ40">
        <v>69.412471999999994</v>
      </c>
      <c r="BA40">
        <v>109.92299800000001</v>
      </c>
      <c r="BB40">
        <v>1187.8018979999999</v>
      </c>
      <c r="BC40">
        <v>0</v>
      </c>
      <c r="BD40">
        <v>0</v>
      </c>
      <c r="BE40">
        <v>0</v>
      </c>
      <c r="BF40">
        <v>0</v>
      </c>
      <c r="BG40">
        <v>133.398223</v>
      </c>
      <c r="BH40">
        <v>28.309201000000009</v>
      </c>
      <c r="BI40">
        <v>25.466114999999999</v>
      </c>
      <c r="BJ40">
        <v>23.206567</v>
      </c>
      <c r="BK40">
        <v>1251.04909</v>
      </c>
      <c r="BL40">
        <v>122.64062199999999</v>
      </c>
      <c r="BM40">
        <v>1.129184</v>
      </c>
      <c r="BN40">
        <v>26.026924999999999</v>
      </c>
      <c r="BO40">
        <v>27.726709</v>
      </c>
      <c r="BP40">
        <v>0</v>
      </c>
      <c r="BQ40">
        <v>76.353185000000011</v>
      </c>
      <c r="BR40"/>
    </row>
    <row r="41">
      <c r="A41" t="s">
        <v>473</v>
      </c>
      <c r="B41">
        <v>2000</v>
      </c>
      <c r="C41" t="s">
        <v>476</v>
      </c>
      <c r="D41">
        <v>154</v>
      </c>
      <c r="E41" t="s">
        <v>176</v>
      </c>
      <c r="F41" t="s">
        <v>178</v>
      </c>
      <c r="G41" t="s">
        <v>186</v>
      </c>
      <c r="H41">
        <v>15.59737801035439</v>
      </c>
      <c r="I41">
        <v>16.162346091594941</v>
      </c>
      <c r="J41">
        <v>20.155782711907449</v>
      </c>
      <c r="K41">
        <v>17.145925652748041</v>
      </c>
      <c r="L41">
        <v>13.22964849970014</v>
      </c>
      <c r="M41">
        <v>18.00914410573413</v>
      </c>
      <c r="N41">
        <v>17.133386592451281</v>
      </c>
      <c r="O41">
        <v>11.248431926959229</v>
      </c>
      <c r="P41">
        <v>17.28266369284087</v>
      </c>
      <c r="Q41">
        <v>10.31856681468396</v>
      </c>
      <c r="R41">
        <v>17.773156004956039</v>
      </c>
      <c r="S41">
        <v>15.20385117167468</v>
      </c>
      <c r="T41">
        <v>15.748661163665419</v>
      </c>
      <c r="U41">
        <v>22.987268063197551</v>
      </c>
      <c r="V41">
        <v>16.397223455743859</v>
      </c>
      <c r="W41" t="s">
        <v>149</v>
      </c>
      <c r="X41" t="s">
        <v>150</v>
      </c>
      <c r="Y41" t="s">
        <v>151</v>
      </c>
      <c r="Z41" t="s">
        <v>152</v>
      </c>
      <c r="AA41" t="s">
        <v>153</v>
      </c>
      <c r="AB41" t="s">
        <v>154</v>
      </c>
      <c r="AC41" t="s">
        <v>155</v>
      </c>
      <c r="AD41" t="s">
        <v>156</v>
      </c>
      <c r="AE41" t="s">
        <v>157</v>
      </c>
      <c r="AF41" t="s">
        <v>158</v>
      </c>
      <c r="AG41" t="s">
        <v>186</v>
      </c>
      <c r="AH41">
        <v>26.009370390772592</v>
      </c>
      <c r="AI41">
        <v>21.715139106787369</v>
      </c>
      <c r="AJ41">
        <v>13.22958526027101</v>
      </c>
      <c r="AK41">
        <v>13.398732126189641</v>
      </c>
      <c r="AL41">
        <v>10.08330191948181</v>
      </c>
      <c r="AM41">
        <v>29.866463310466649</v>
      </c>
      <c r="AN41">
        <v>18.115456203337828</v>
      </c>
      <c r="AO41">
        <v>12.811197978036271</v>
      </c>
      <c r="AP41">
        <v>9.6202391106607408</v>
      </c>
      <c r="AQ41">
        <v>13.112054550037801</v>
      </c>
      <c r="AR41"/>
      <c r="AS41">
        <v>1683.6614660000009</v>
      </c>
      <c r="AT41">
        <v>1201.0477410000001</v>
      </c>
      <c r="AU41">
        <v>1839.728353</v>
      </c>
      <c r="AV41">
        <v>1522.608369</v>
      </c>
      <c r="AW41">
        <v>1236.3111069999991</v>
      </c>
      <c r="AX41">
        <v>589.16084000000035</v>
      </c>
      <c r="AY41">
        <v>612.28647600000022</v>
      </c>
      <c r="AZ41">
        <v>320.32103300000028</v>
      </c>
      <c r="BA41">
        <v>609.03599399999985</v>
      </c>
      <c r="BB41">
        <v>340.79791099999989</v>
      </c>
      <c r="BC41">
        <v>447.11789700000003</v>
      </c>
      <c r="BD41">
        <v>1381.910052000002</v>
      </c>
      <c r="BE41">
        <v>963.49656800000037</v>
      </c>
      <c r="BF41">
        <v>1257.2176109999989</v>
      </c>
      <c r="BG41">
        <v>962.01265399999943</v>
      </c>
      <c r="BH41">
        <v>1909.0891670000001</v>
      </c>
      <c r="BI41">
        <v>883.48204299999952</v>
      </c>
      <c r="BJ41">
        <v>377.69516099999998</v>
      </c>
      <c r="BK41">
        <v>1560.0039220000001</v>
      </c>
      <c r="BL41">
        <v>394.00756400000017</v>
      </c>
      <c r="BM41">
        <v>514.66016300000013</v>
      </c>
      <c r="BN41">
        <v>358.73412899999988</v>
      </c>
      <c r="BO41">
        <v>449.93186699999978</v>
      </c>
      <c r="BP41">
        <v>234.76944399999991</v>
      </c>
      <c r="BQ41">
        <v>800.98357600000008</v>
      </c>
      <c r="BR41"/>
    </row>
    <row r="42">
      <c r="A42" t="s">
        <v>473</v>
      </c>
      <c r="B42">
        <v>2000</v>
      </c>
      <c r="C42" t="s">
        <v>476</v>
      </c>
      <c r="D42">
        <v>155</v>
      </c>
      <c r="E42" t="s">
        <v>176</v>
      </c>
      <c r="F42" t="s">
        <v>179</v>
      </c>
      <c r="G42" t="s">
        <v>186</v>
      </c>
      <c r="H42">
        <v>16.476958511586961</v>
      </c>
      <c r="I42">
        <v>23.81040639835938</v>
      </c>
      <c r="J42">
        <v>32.752492562028642</v>
      </c>
      <c r="K42">
        <v>64.874288345128164</v>
      </c>
      <c r="L42">
        <v>68.363200421153437</v>
      </c>
      <c r="M42">
        <v>54.842882454714029</v>
      </c>
      <c r="N42">
        <v>72.411912990025414</v>
      </c>
      <c r="O42">
        <v>81.143175833688545</v>
      </c>
      <c r="P42">
        <v>75.844846582402184</v>
      </c>
      <c r="Q42">
        <v>52.648630821385403</v>
      </c>
      <c r="R42">
        <v>25.267620271064619</v>
      </c>
      <c r="S42">
        <v>14.194240270809511</v>
      </c>
      <c r="T42">
        <v>22.95048451265372</v>
      </c>
      <c r="U42">
        <v>27.66778843554626</v>
      </c>
      <c r="V42">
        <v>46.697945757776587</v>
      </c>
      <c r="W42" t="s">
        <v>149</v>
      </c>
      <c r="X42" t="s">
        <v>150</v>
      </c>
      <c r="Y42" t="s">
        <v>151</v>
      </c>
      <c r="Z42" t="s">
        <v>152</v>
      </c>
      <c r="AA42" t="s">
        <v>153</v>
      </c>
      <c r="AB42" t="s">
        <v>154</v>
      </c>
      <c r="AC42" t="s">
        <v>155</v>
      </c>
      <c r="AD42" t="s">
        <v>156</v>
      </c>
      <c r="AE42" t="s">
        <v>157</v>
      </c>
      <c r="AF42" t="s">
        <v>158</v>
      </c>
      <c r="AG42" t="s">
        <v>186</v>
      </c>
      <c r="AH42">
        <v>27.82089607009593</v>
      </c>
      <c r="AI42">
        <v>31.426522532566619</v>
      </c>
      <c r="AJ42">
        <v>29.69438038810506</v>
      </c>
      <c r="AK42">
        <v>71.748109041710464</v>
      </c>
      <c r="AL42">
        <v>25.140039960407641</v>
      </c>
      <c r="AM42">
        <v>37.543091286364721</v>
      </c>
      <c r="AN42">
        <v>33.606758218639612</v>
      </c>
      <c r="AO42">
        <v>28.340985920192828</v>
      </c>
      <c r="AP42">
        <v>31.602748981989059</v>
      </c>
      <c r="AQ42">
        <v>34.437809936743527</v>
      </c>
      <c r="AR42"/>
      <c r="AS42">
        <v>1778.607924000002</v>
      </c>
      <c r="AT42">
        <v>1769.3863660000011</v>
      </c>
      <c r="AU42">
        <v>2989.498848000002</v>
      </c>
      <c r="AV42">
        <v>5761.0266350000047</v>
      </c>
      <c r="AW42">
        <v>6388.5434289999994</v>
      </c>
      <c r="AX42">
        <v>1794.159595000001</v>
      </c>
      <c r="AY42">
        <v>2587.7449729999939</v>
      </c>
      <c r="AZ42">
        <v>2310.710157</v>
      </c>
      <c r="BA42">
        <v>2672.7501240000029</v>
      </c>
      <c r="BB42">
        <v>1738.8600300000001</v>
      </c>
      <c r="BC42">
        <v>635.65554900000018</v>
      </c>
      <c r="BD42">
        <v>1290.144391000001</v>
      </c>
      <c r="BE42">
        <v>1404.101138</v>
      </c>
      <c r="BF42">
        <v>1513.204213</v>
      </c>
      <c r="BG42">
        <v>2739.7330320000019</v>
      </c>
      <c r="BH42">
        <v>2042.055248000001</v>
      </c>
      <c r="BI42">
        <v>1278.5903969999999</v>
      </c>
      <c r="BJ42">
        <v>847.75324100000057</v>
      </c>
      <c r="BK42">
        <v>8353.5763269999861</v>
      </c>
      <c r="BL42">
        <v>982.35339800000008</v>
      </c>
      <c r="BM42">
        <v>646.94414200000085</v>
      </c>
      <c r="BN42">
        <v>665.50303799999995</v>
      </c>
      <c r="BO42">
        <v>995.34116400000039</v>
      </c>
      <c r="BP42">
        <v>771.22405400000014</v>
      </c>
      <c r="BQ42">
        <v>2103.7221930000001</v>
      </c>
      <c r="BR42"/>
    </row>
    <row r="43">
      <c r="A43" t="s">
        <v>473</v>
      </c>
      <c r="B43">
        <v>2000</v>
      </c>
      <c r="C43" t="s">
        <v>476</v>
      </c>
      <c r="D43">
        <v>156</v>
      </c>
      <c r="E43" t="s">
        <v>176</v>
      </c>
      <c r="F43" t="s">
        <v>180</v>
      </c>
      <c r="G43" t="s">
        <v>186</v>
      </c>
      <c r="H43">
        <v>67.907237529190752</v>
      </c>
      <c r="I43">
        <v>60.000481898671843</v>
      </c>
      <c r="J43">
        <v>46.948645075757291</v>
      </c>
      <c r="K43">
        <v>16.606550869812679</v>
      </c>
      <c r="L43">
        <v>2.9665718998279651</v>
      </c>
      <c r="M43">
        <v>26.235881315471229</v>
      </c>
      <c r="N43">
        <v>9.0126621422569055</v>
      </c>
      <c r="O43">
        <v>5.1708955228191451</v>
      </c>
      <c r="P43">
        <v>3.7531959141141908</v>
      </c>
      <c r="Q43">
        <v>1.068928022220069</v>
      </c>
      <c r="R43">
        <v>56.959223723979377</v>
      </c>
      <c r="S43">
        <v>70.601908557515742</v>
      </c>
      <c r="T43">
        <v>61.300854323681151</v>
      </c>
      <c r="U43">
        <v>49.344943501256161</v>
      </c>
      <c r="V43">
        <v>34.631097211318007</v>
      </c>
      <c r="W43" t="s">
        <v>149</v>
      </c>
      <c r="X43" t="s">
        <v>150</v>
      </c>
      <c r="Y43" t="s">
        <v>151</v>
      </c>
      <c r="Z43" t="s">
        <v>152</v>
      </c>
      <c r="AA43" t="s">
        <v>153</v>
      </c>
      <c r="AB43" t="s">
        <v>154</v>
      </c>
      <c r="AC43" t="s">
        <v>155</v>
      </c>
      <c r="AD43" t="s">
        <v>156</v>
      </c>
      <c r="AE43" t="s">
        <v>157</v>
      </c>
      <c r="AF43" t="s">
        <v>158</v>
      </c>
      <c r="AG43" t="s">
        <v>186</v>
      </c>
      <c r="AH43">
        <v>45.784049880660348</v>
      </c>
      <c r="AI43">
        <v>46.232405740830927</v>
      </c>
      <c r="AJ43">
        <v>56.263174435939852</v>
      </c>
      <c r="AK43">
        <v>4.1080117223841874</v>
      </c>
      <c r="AL43">
        <v>61.638082792609893</v>
      </c>
      <c r="AM43">
        <v>32.524917245111503</v>
      </c>
      <c r="AN43">
        <v>46.963470652761949</v>
      </c>
      <c r="AO43">
        <v>58.058335773011841</v>
      </c>
      <c r="AP43">
        <v>58.777011907350172</v>
      </c>
      <c r="AQ43">
        <v>51.200238315839478</v>
      </c>
      <c r="AR43"/>
      <c r="AS43">
        <v>7330.2576249999984</v>
      </c>
      <c r="AT43">
        <v>4458.7241750000067</v>
      </c>
      <c r="AU43">
        <v>4285.2592090000062</v>
      </c>
      <c r="AV43">
        <v>1474.7103099999999</v>
      </c>
      <c r="AW43">
        <v>277.22624600000012</v>
      </c>
      <c r="AX43">
        <v>858.29475200000047</v>
      </c>
      <c r="AY43">
        <v>322.0805830000001</v>
      </c>
      <c r="AZ43">
        <v>147.25133299999999</v>
      </c>
      <c r="BA43">
        <v>132.26152200000001</v>
      </c>
      <c r="BB43">
        <v>35.304169999999999</v>
      </c>
      <c r="BC43">
        <v>1432.918740999999</v>
      </c>
      <c r="BD43">
        <v>6417.156154999986</v>
      </c>
      <c r="BE43">
        <v>3750.3608810000028</v>
      </c>
      <c r="BF43">
        <v>2698.7692410000009</v>
      </c>
      <c r="BG43">
        <v>2031.7801869999989</v>
      </c>
      <c r="BH43">
        <v>3360.551691000006</v>
      </c>
      <c r="BI43">
        <v>1880.9688520000041</v>
      </c>
      <c r="BJ43">
        <v>1606.273235999998</v>
      </c>
      <c r="BK43">
        <v>478.29259799999988</v>
      </c>
      <c r="BL43">
        <v>2408.523620999998</v>
      </c>
      <c r="BM43">
        <v>560.47075400000062</v>
      </c>
      <c r="BN43">
        <v>930.00140600000077</v>
      </c>
      <c r="BO43">
        <v>2039.020508000001</v>
      </c>
      <c r="BP43">
        <v>1434.3766559999999</v>
      </c>
      <c r="BQ43">
        <v>3127.6982429999939</v>
      </c>
      <c r="BR43"/>
    </row>
    <row r="44">
      <c r="A44" t="s">
        <v>473</v>
      </c>
      <c r="B44">
        <v>2006</v>
      </c>
      <c r="C44" t="s">
        <v>477</v>
      </c>
      <c r="D44">
        <v>16</v>
      </c>
      <c r="E44" t="s">
        <v>13</v>
      </c>
      <c r="F44" t="s">
        <v>14</v>
      </c>
      <c r="G44" t="s">
        <v>484</v>
      </c>
      <c r="H44">
        <v>33.5</v>
      </c>
      <c r="I44">
        <v>44.399999999999999</v>
      </c>
      <c r="J44">
        <v>63.600000000000001</v>
      </c>
      <c r="K44">
        <v>89.700000000000003</v>
      </c>
      <c r="L44">
        <v>97.5</v>
      </c>
      <c r="M44">
        <v>81.200000000000003</v>
      </c>
      <c r="N44">
        <v>91.900000000000006</v>
      </c>
      <c r="O44">
        <v>96.299999999999997</v>
      </c>
      <c r="P44">
        <v>97.299999999999997</v>
      </c>
      <c r="Q44">
        <v>99</v>
      </c>
      <c r="R44">
        <v>32.5</v>
      </c>
      <c r="S44">
        <v>33.399999999999999</v>
      </c>
      <c r="T44">
        <v>45.299999999999997</v>
      </c>
      <c r="U44">
        <v>54.399999999999999</v>
      </c>
      <c r="V44">
        <v>78.5</v>
      </c>
      <c r="W44" t="s">
        <v>238</v>
      </c>
      <c r="X44" t="s">
        <v>239</v>
      </c>
      <c r="Y44" t="s">
        <v>150</v>
      </c>
      <c r="Z44" t="s">
        <v>240</v>
      </c>
      <c r="AA44" t="s">
        <v>241</v>
      </c>
      <c r="AB44" t="s">
        <v>242</v>
      </c>
      <c r="AC44" t="s">
        <v>243</v>
      </c>
      <c r="AD44" t="s">
        <v>244</v>
      </c>
      <c r="AE44" t="s">
        <v>245</v>
      </c>
      <c r="AF44" t="s">
        <v>246</v>
      </c>
      <c r="AG44" t="s">
        <v>186</v>
      </c>
      <c r="AH44">
        <v>84.400000000000006</v>
      </c>
      <c r="AI44">
        <v>61</v>
      </c>
      <c r="AJ44">
        <v>31.5</v>
      </c>
      <c r="AK44">
        <v>39.299999999999997</v>
      </c>
      <c r="AL44">
        <v>40.200000000000003</v>
      </c>
      <c r="AM44">
        <v>61.700000000000003</v>
      </c>
      <c r="AN44">
        <v>68.900000000000006</v>
      </c>
      <c r="AO44">
        <v>66.700000000000003</v>
      </c>
      <c r="AP44">
        <v>62.899999999999999</v>
      </c>
      <c r="AQ44">
        <v>49.799999999999997</v>
      </c>
      <c r="AR44"/>
      <c r="AS44"/>
      <c r="AT44"/>
      <c r="AU44"/>
      <c r="AV44"/>
      <c r="AW44"/>
      <c r="AX44"/>
      <c r="AY44"/>
      <c r="AZ44"/>
      <c r="BA44"/>
      <c r="BB44"/>
      <c r="BC44"/>
      <c r="BD44"/>
      <c r="BE44"/>
      <c r="BF44"/>
      <c r="BG44"/>
      <c r="BH44"/>
      <c r="BI44"/>
      <c r="BJ44"/>
      <c r="BK44"/>
      <c r="BL44"/>
      <c r="BM44"/>
      <c r="BN44"/>
      <c r="BO44"/>
      <c r="BP44"/>
      <c r="BQ44"/>
      <c r="BR44"/>
    </row>
    <row r="45">
      <c r="A45" t="s">
        <v>473</v>
      </c>
      <c r="B45">
        <v>2006</v>
      </c>
      <c r="C45" t="s">
        <v>477</v>
      </c>
      <c r="D45">
        <v>17</v>
      </c>
      <c r="E45" t="s">
        <v>13</v>
      </c>
      <c r="F45" t="s">
        <v>51</v>
      </c>
      <c r="G45" t="s">
        <v>186</v>
      </c>
      <c r="H45">
        <v>66.5</v>
      </c>
      <c r="I45">
        <v>55.600000000000001</v>
      </c>
      <c r="J45">
        <v>36.399999999999999</v>
      </c>
      <c r="K45">
        <v>10.300000000000001</v>
      </c>
      <c r="L45">
        <v>2.5</v>
      </c>
      <c r="M45">
        <v>18.800000000000001</v>
      </c>
      <c r="N45">
        <v>8.0999999999999996</v>
      </c>
      <c r="O45">
        <v>3.7000000000000002</v>
      </c>
      <c r="P45">
        <v>2.7000000000000002</v>
      </c>
      <c r="Q45">
        <v>1</v>
      </c>
      <c r="R45">
        <v>67.5</v>
      </c>
      <c r="S45">
        <v>66.599999999999994</v>
      </c>
      <c r="T45">
        <v>54.700000000000003</v>
      </c>
      <c r="U45">
        <v>45.600000000000001</v>
      </c>
      <c r="V45">
        <v>21.5</v>
      </c>
      <c r="W45" t="s">
        <v>238</v>
      </c>
      <c r="X45" t="s">
        <v>239</v>
      </c>
      <c r="Y45" t="s">
        <v>150</v>
      </c>
      <c r="Z45" t="s">
        <v>240</v>
      </c>
      <c r="AA45" t="s">
        <v>241</v>
      </c>
      <c r="AB45" t="s">
        <v>242</v>
      </c>
      <c r="AC45" t="s">
        <v>243</v>
      </c>
      <c r="AD45" t="s">
        <v>244</v>
      </c>
      <c r="AE45" t="s">
        <v>245</v>
      </c>
      <c r="AF45" t="s">
        <v>246</v>
      </c>
      <c r="AG45" t="s">
        <v>186</v>
      </c>
      <c r="AH45">
        <v>15.6</v>
      </c>
      <c r="AI45">
        <v>39</v>
      </c>
      <c r="AJ45">
        <v>68.5</v>
      </c>
      <c r="AK45">
        <v>60.700000000000003</v>
      </c>
      <c r="AL45">
        <v>59.799999999999997</v>
      </c>
      <c r="AM45">
        <v>38.299999999999997</v>
      </c>
      <c r="AN45">
        <v>31.100000000000001</v>
      </c>
      <c r="AO45">
        <v>33.299999999999997</v>
      </c>
      <c r="AP45">
        <v>37.100000000000001</v>
      </c>
      <c r="AQ45">
        <v>50.200000000000003</v>
      </c>
      <c r="AR45"/>
      <c r="AS45"/>
      <c r="AT45"/>
      <c r="AU45"/>
      <c r="AV45"/>
      <c r="AW45"/>
      <c r="AX45"/>
      <c r="AY45"/>
      <c r="AZ45"/>
      <c r="BA45"/>
      <c r="BB45"/>
      <c r="BC45"/>
      <c r="BD45"/>
      <c r="BE45"/>
      <c r="BF45"/>
      <c r="BG45"/>
      <c r="BH45"/>
      <c r="BI45"/>
      <c r="BJ45"/>
      <c r="BK45"/>
      <c r="BL45"/>
      <c r="BM45"/>
      <c r="BN45"/>
      <c r="BO45"/>
      <c r="BP45"/>
      <c r="BQ45"/>
      <c r="BR45"/>
    </row>
    <row r="46">
      <c r="A46" t="s">
        <v>473</v>
      </c>
      <c r="B46">
        <v>2006</v>
      </c>
      <c r="C46" t="s">
        <v>477</v>
      </c>
      <c r="D46">
        <v>18</v>
      </c>
      <c r="E46" t="s">
        <v>60</v>
      </c>
      <c r="F46" t="s">
        <v>15</v>
      </c>
      <c r="G46" t="s">
        <v>485</v>
      </c>
      <c r="H46">
        <v>25.899999999999999</v>
      </c>
      <c r="I46">
        <v>35.700000000000003</v>
      </c>
      <c r="J46">
        <v>54.600000000000001</v>
      </c>
      <c r="K46">
        <v>82.700000000000003</v>
      </c>
      <c r="L46">
        <v>94.099999999999994</v>
      </c>
      <c r="M46">
        <v>74.099999999999994</v>
      </c>
      <c r="N46">
        <v>84.200000000000003</v>
      </c>
      <c r="O46">
        <v>89.900000000000006</v>
      </c>
      <c r="P46">
        <v>93.400000000000006</v>
      </c>
      <c r="Q46">
        <v>97.299999999999997</v>
      </c>
      <c r="R46">
        <v>24.300000000000001</v>
      </c>
      <c r="S46">
        <v>27.199999999999999</v>
      </c>
      <c r="T46">
        <v>34.899999999999999</v>
      </c>
      <c r="U46">
        <v>45.299999999999997</v>
      </c>
      <c r="V46">
        <v>71.400000000000006</v>
      </c>
      <c r="W46" t="s">
        <v>238</v>
      </c>
      <c r="X46" t="s">
        <v>239</v>
      </c>
      <c r="Y46" t="s">
        <v>150</v>
      </c>
      <c r="Z46" t="s">
        <v>240</v>
      </c>
      <c r="AA46" t="s">
        <v>241</v>
      </c>
      <c r="AB46" t="s">
        <v>242</v>
      </c>
      <c r="AC46" t="s">
        <v>243</v>
      </c>
      <c r="AD46" t="s">
        <v>244</v>
      </c>
      <c r="AE46" t="s">
        <v>245</v>
      </c>
      <c r="AF46" t="s">
        <v>246</v>
      </c>
      <c r="AG46" t="s">
        <v>186</v>
      </c>
      <c r="AH46">
        <v>77.700000000000003</v>
      </c>
      <c r="AI46">
        <v>54.700000000000003</v>
      </c>
      <c r="AJ46">
        <v>23.5</v>
      </c>
      <c r="AK46">
        <v>35.299999999999997</v>
      </c>
      <c r="AL46">
        <v>35.700000000000003</v>
      </c>
      <c r="AM46">
        <v>57.299999999999997</v>
      </c>
      <c r="AN46">
        <v>62.200000000000003</v>
      </c>
      <c r="AO46">
        <v>54.799999999999997</v>
      </c>
      <c r="AP46">
        <v>55.5</v>
      </c>
      <c r="AQ46">
        <v>36.200000000000003</v>
      </c>
      <c r="AR46"/>
      <c r="AS46"/>
      <c r="AT46"/>
      <c r="AU46"/>
      <c r="AV46"/>
      <c r="AW46"/>
      <c r="AX46"/>
      <c r="AY46"/>
      <c r="AZ46"/>
      <c r="BA46"/>
      <c r="BB46"/>
      <c r="BC46"/>
      <c r="BD46"/>
      <c r="BE46"/>
      <c r="BF46"/>
      <c r="BG46"/>
      <c r="BH46"/>
      <c r="BI46"/>
      <c r="BJ46"/>
      <c r="BK46"/>
      <c r="BL46"/>
      <c r="BM46"/>
      <c r="BN46"/>
      <c r="BO46"/>
      <c r="BP46"/>
      <c r="BQ46"/>
      <c r="BR46"/>
    </row>
    <row r="47">
      <c r="A47" t="s">
        <v>473</v>
      </c>
      <c r="B47">
        <v>2006</v>
      </c>
      <c r="C47" t="s">
        <v>477</v>
      </c>
      <c r="D47">
        <v>19</v>
      </c>
      <c r="E47" t="s">
        <v>60</v>
      </c>
      <c r="F47" t="s">
        <v>16</v>
      </c>
      <c r="G47" t="s">
        <v>486</v>
      </c>
      <c r="H47">
        <v>7.5</v>
      </c>
      <c r="I47">
        <v>8.6999999999999993</v>
      </c>
      <c r="J47"/>
      <c r="K47">
        <v>7</v>
      </c>
      <c r="L47">
        <v>3.3999999999999999</v>
      </c>
      <c r="M47">
        <v>7.0999999999999996</v>
      </c>
      <c r="N47">
        <v>7.7000000000000002</v>
      </c>
      <c r="O47">
        <v>6.4000000000000004</v>
      </c>
      <c r="P47">
        <v>3.8999999999999999</v>
      </c>
      <c r="Q47">
        <v>1.6000000000000001</v>
      </c>
      <c r="R47">
        <v>8.0999999999999996</v>
      </c>
      <c r="S47">
        <v>6.2000000000000002</v>
      </c>
      <c r="T47">
        <v>10.4</v>
      </c>
      <c r="U47">
        <v>9.1999999999999993</v>
      </c>
      <c r="V47">
        <v>7.0999999999999996</v>
      </c>
      <c r="W47" t="s">
        <v>238</v>
      </c>
      <c r="X47" t="s">
        <v>239</v>
      </c>
      <c r="Y47" t="s">
        <v>150</v>
      </c>
      <c r="Z47" t="s">
        <v>240</v>
      </c>
      <c r="AA47" t="s">
        <v>241</v>
      </c>
      <c r="AB47" t="s">
        <v>242</v>
      </c>
      <c r="AC47" t="s">
        <v>243</v>
      </c>
      <c r="AD47" t="s">
        <v>244</v>
      </c>
      <c r="AE47" t="s">
        <v>245</v>
      </c>
      <c r="AF47" t="s">
        <v>246</v>
      </c>
      <c r="AG47" t="s">
        <v>186</v>
      </c>
      <c r="AH47">
        <v>6.7999999999999998</v>
      </c>
      <c r="AI47">
        <v>6.2999999999999998</v>
      </c>
      <c r="AJ47">
        <v>8</v>
      </c>
      <c r="AK47">
        <v>4</v>
      </c>
      <c r="AL47">
        <v>4.5</v>
      </c>
      <c r="AM47">
        <v>4.4000000000000004</v>
      </c>
      <c r="AN47">
        <v>6.7000000000000002</v>
      </c>
      <c r="AO47">
        <v>11.800000000000001</v>
      </c>
      <c r="AP47">
        <v>7.4000000000000004</v>
      </c>
      <c r="AQ47">
        <v>13.6</v>
      </c>
      <c r="AR47"/>
      <c r="AS47"/>
      <c r="AT47"/>
      <c r="AU47"/>
      <c r="AV47"/>
      <c r="AW47"/>
      <c r="AX47"/>
      <c r="AY47"/>
      <c r="AZ47"/>
      <c r="BA47"/>
      <c r="BB47"/>
      <c r="BC47"/>
      <c r="BD47"/>
      <c r="BE47"/>
      <c r="BF47"/>
      <c r="BG47"/>
      <c r="BH47"/>
      <c r="BI47"/>
      <c r="BJ47"/>
      <c r="BK47"/>
      <c r="BL47"/>
      <c r="BM47"/>
      <c r="BN47"/>
      <c r="BO47"/>
      <c r="BP47"/>
      <c r="BQ47"/>
      <c r="BR47"/>
    </row>
    <row r="48">
      <c r="A48" t="s">
        <v>473</v>
      </c>
      <c r="B48">
        <v>2006</v>
      </c>
      <c r="C48" t="s">
        <v>477</v>
      </c>
      <c r="D48">
        <v>20</v>
      </c>
      <c r="E48" t="s">
        <v>60</v>
      </c>
      <c r="F48" t="s">
        <v>22</v>
      </c>
      <c r="G48" t="s">
        <v>487</v>
      </c>
      <c r="H48">
        <v>58.399999999999999</v>
      </c>
      <c r="I48">
        <v>46.700000000000003</v>
      </c>
      <c r="J48">
        <v>31.100000000000001</v>
      </c>
      <c r="K48">
        <v>9.3000000000000007</v>
      </c>
      <c r="L48">
        <v>2.5</v>
      </c>
      <c r="M48">
        <v>15.800000000000001</v>
      </c>
      <c r="N48">
        <v>7.9000000000000004</v>
      </c>
      <c r="O48">
        <v>3.7000000000000002</v>
      </c>
      <c r="P48">
        <v>2.7000000000000002</v>
      </c>
      <c r="Q48">
        <v>1</v>
      </c>
      <c r="R48">
        <v>58.799999999999997</v>
      </c>
      <c r="S48">
        <v>57</v>
      </c>
      <c r="T48">
        <v>46.700000000000003</v>
      </c>
      <c r="U48">
        <v>38.700000000000003</v>
      </c>
      <c r="V48">
        <v>18.800000000000001</v>
      </c>
      <c r="W48" t="s">
        <v>238</v>
      </c>
      <c r="X48" t="s">
        <v>239</v>
      </c>
      <c r="Y48" t="s">
        <v>150</v>
      </c>
      <c r="Z48" t="s">
        <v>240</v>
      </c>
      <c r="AA48" t="s">
        <v>241</v>
      </c>
      <c r="AB48" t="s">
        <v>242</v>
      </c>
      <c r="AC48" t="s">
        <v>243</v>
      </c>
      <c r="AD48" t="s">
        <v>244</v>
      </c>
      <c r="AE48" t="s">
        <v>245</v>
      </c>
      <c r="AF48" t="s">
        <v>246</v>
      </c>
      <c r="AG48" t="s">
        <v>186</v>
      </c>
      <c r="AH48">
        <v>14.9</v>
      </c>
      <c r="AI48">
        <v>23.699999999999999</v>
      </c>
      <c r="AJ48">
        <v>61.5</v>
      </c>
      <c r="AK48">
        <v>57.299999999999997</v>
      </c>
      <c r="AL48">
        <v>52.5</v>
      </c>
      <c r="AM48">
        <v>37.399999999999999</v>
      </c>
      <c r="AN48">
        <v>19.5</v>
      </c>
      <c r="AO48">
        <v>30.600000000000001</v>
      </c>
      <c r="AP48">
        <v>35.299999999999997</v>
      </c>
      <c r="AQ48">
        <v>45.399999999999999</v>
      </c>
      <c r="AR48"/>
      <c r="AS48"/>
      <c r="AT48"/>
      <c r="AU48"/>
      <c r="AV48"/>
      <c r="AW48"/>
      <c r="AX48"/>
      <c r="AY48"/>
      <c r="AZ48"/>
      <c r="BA48"/>
      <c r="BB48"/>
      <c r="BC48"/>
      <c r="BD48"/>
      <c r="BE48"/>
      <c r="BF48"/>
      <c r="BG48"/>
      <c r="BH48"/>
      <c r="BI48"/>
      <c r="BJ48"/>
      <c r="BK48"/>
      <c r="BL48"/>
      <c r="BM48"/>
      <c r="BN48"/>
      <c r="BO48"/>
      <c r="BP48"/>
      <c r="BQ48"/>
      <c r="BR48"/>
    </row>
    <row r="49">
      <c r="A49" t="s">
        <v>473</v>
      </c>
      <c r="B49">
        <v>2006</v>
      </c>
      <c r="C49" t="s">
        <v>477</v>
      </c>
      <c r="D49">
        <v>21</v>
      </c>
      <c r="E49" t="s">
        <v>60</v>
      </c>
      <c r="F49" t="s">
        <v>17</v>
      </c>
      <c r="G49" t="s">
        <v>488</v>
      </c>
      <c r="H49">
        <v>8.1999999999999993</v>
      </c>
      <c r="I49">
        <v>8.9000000000000004</v>
      </c>
      <c r="J49">
        <v>5.4000000000000004</v>
      </c>
      <c r="K49">
        <v>1</v>
      </c>
      <c r="L49">
        <v>0</v>
      </c>
      <c r="M49">
        <v>3</v>
      </c>
      <c r="N49">
        <v>0.10000000000000001</v>
      </c>
      <c r="O49">
        <v>0</v>
      </c>
      <c r="P49">
        <v>0</v>
      </c>
      <c r="Q49">
        <v>0</v>
      </c>
      <c r="R49">
        <v>8.6999999999999993</v>
      </c>
      <c r="S49">
        <v>9.5999999999999996</v>
      </c>
      <c r="T49">
        <v>8</v>
      </c>
      <c r="U49">
        <v>6.9000000000000004</v>
      </c>
      <c r="V49">
        <v>2.7000000000000002</v>
      </c>
      <c r="W49" t="s">
        <v>238</v>
      </c>
      <c r="X49" t="s">
        <v>239</v>
      </c>
      <c r="Y49" t="s">
        <v>150</v>
      </c>
      <c r="Z49" t="s">
        <v>240</v>
      </c>
      <c r="AA49" t="s">
        <v>241</v>
      </c>
      <c r="AB49" t="s">
        <v>242</v>
      </c>
      <c r="AC49" t="s">
        <v>243</v>
      </c>
      <c r="AD49" t="s">
        <v>244</v>
      </c>
      <c r="AE49" t="s">
        <v>245</v>
      </c>
      <c r="AF49" t="s">
        <v>246</v>
      </c>
      <c r="AG49" t="s">
        <v>186</v>
      </c>
      <c r="AH49">
        <v>0.59999999999999998</v>
      </c>
      <c r="AI49">
        <v>15.300000000000001</v>
      </c>
      <c r="AJ49">
        <v>7</v>
      </c>
      <c r="AK49">
        <v>3.5</v>
      </c>
      <c r="AL49">
        <v>7.2999999999999998</v>
      </c>
      <c r="AM49">
        <v>0.90000000000000002</v>
      </c>
      <c r="AN49">
        <v>11.6</v>
      </c>
      <c r="AO49">
        <v>2.7000000000000002</v>
      </c>
      <c r="AP49">
        <v>1.7</v>
      </c>
      <c r="AQ49">
        <v>4.7999999999999998</v>
      </c>
      <c r="AR49"/>
      <c r="AS49"/>
      <c r="AT49"/>
      <c r="AU49"/>
      <c r="AV49"/>
      <c r="AW49"/>
      <c r="AX49"/>
      <c r="AY49"/>
      <c r="AZ49"/>
      <c r="BA49"/>
      <c r="BB49"/>
      <c r="BC49"/>
      <c r="BD49"/>
      <c r="BE49"/>
      <c r="BF49"/>
      <c r="BG49"/>
      <c r="BH49"/>
      <c r="BI49"/>
      <c r="BJ49"/>
      <c r="BK49"/>
      <c r="BL49"/>
      <c r="BM49"/>
      <c r="BN49"/>
      <c r="BO49"/>
      <c r="BP49"/>
      <c r="BQ49"/>
      <c r="BR49"/>
    </row>
    <row r="50">
      <c r="A50" t="s">
        <v>473</v>
      </c>
      <c r="B50">
        <v>2006</v>
      </c>
      <c r="C50" t="s">
        <v>477</v>
      </c>
      <c r="D50">
        <v>22</v>
      </c>
      <c r="E50" t="s">
        <v>54</v>
      </c>
      <c r="F50" t="s">
        <v>49</v>
      </c>
      <c r="G50" t="s">
        <v>186</v>
      </c>
      <c r="H50">
        <v>22.600000000000001</v>
      </c>
      <c r="I50">
        <v>19.600000000000001</v>
      </c>
      <c r="J50">
        <v>14.1</v>
      </c>
      <c r="K50">
        <v>7.7999999999999998</v>
      </c>
      <c r="L50">
        <v>3.5</v>
      </c>
      <c r="M50">
        <v>8.6999999999999993</v>
      </c>
      <c r="N50">
        <v>8.4000000000000004</v>
      </c>
      <c r="O50">
        <v>6.5999999999999996</v>
      </c>
      <c r="P50">
        <v>4</v>
      </c>
      <c r="Q50">
        <v>1.7</v>
      </c>
      <c r="R50">
        <v>25.100000000000001</v>
      </c>
      <c r="S50">
        <v>18.399999999999999</v>
      </c>
      <c r="T50">
        <v>23</v>
      </c>
      <c r="U50">
        <v>16.899999999999999</v>
      </c>
      <c r="V50">
        <v>9.0999999999999996</v>
      </c>
      <c r="W50" t="s">
        <v>238</v>
      </c>
      <c r="X50" t="s">
        <v>239</v>
      </c>
      <c r="Y50" t="s">
        <v>150</v>
      </c>
      <c r="Z50" t="s">
        <v>240</v>
      </c>
      <c r="AA50" t="s">
        <v>241</v>
      </c>
      <c r="AB50" t="s">
        <v>242</v>
      </c>
      <c r="AC50" t="s">
        <v>243</v>
      </c>
      <c r="AD50" t="s">
        <v>244</v>
      </c>
      <c r="AE50" t="s">
        <v>245</v>
      </c>
      <c r="AF50" t="s">
        <v>246</v>
      </c>
      <c r="AG50" t="s">
        <v>186</v>
      </c>
      <c r="AH50">
        <v>8</v>
      </c>
      <c r="AI50">
        <v>10.300000000000001</v>
      </c>
      <c r="AJ50">
        <v>25.399999999999999</v>
      </c>
      <c r="AK50">
        <v>10.1</v>
      </c>
      <c r="AL50">
        <v>11.1</v>
      </c>
      <c r="AM50">
        <v>7.0999999999999996</v>
      </c>
      <c r="AN50">
        <v>9.6999999999999993</v>
      </c>
      <c r="AO50">
        <v>17.699999999999999</v>
      </c>
      <c r="AP50">
        <v>11.800000000000001</v>
      </c>
      <c r="AQ50">
        <v>27.399999999999999</v>
      </c>
      <c r="AR50"/>
      <c r="AS50"/>
      <c r="AT50"/>
      <c r="AU50"/>
      <c r="AV50"/>
      <c r="AW50"/>
      <c r="AX50"/>
      <c r="AY50"/>
      <c r="AZ50"/>
      <c r="BA50"/>
      <c r="BB50"/>
      <c r="BC50"/>
      <c r="BD50"/>
      <c r="BE50"/>
      <c r="BF50"/>
      <c r="BG50"/>
      <c r="BH50"/>
      <c r="BI50"/>
      <c r="BJ50"/>
      <c r="BK50"/>
      <c r="BL50"/>
      <c r="BM50"/>
      <c r="BN50"/>
      <c r="BO50"/>
      <c r="BP50"/>
      <c r="BQ50"/>
      <c r="BR50"/>
    </row>
    <row r="51">
      <c r="A51" t="s">
        <v>473</v>
      </c>
      <c r="B51">
        <v>2006</v>
      </c>
      <c r="C51" t="s">
        <v>477</v>
      </c>
      <c r="D51">
        <v>23</v>
      </c>
      <c r="E51" t="s">
        <v>54</v>
      </c>
      <c r="F51" t="s">
        <v>48</v>
      </c>
      <c r="G51" t="s">
        <v>186</v>
      </c>
      <c r="H51">
        <v>77.400000000000006</v>
      </c>
      <c r="I51">
        <v>80.400000000000006</v>
      </c>
      <c r="J51">
        <v>85.900000000000006</v>
      </c>
      <c r="K51">
        <v>92.200000000000003</v>
      </c>
      <c r="L51">
        <v>96.5</v>
      </c>
      <c r="M51">
        <v>91.299999999999997</v>
      </c>
      <c r="N51">
        <v>91.599999999999994</v>
      </c>
      <c r="O51">
        <v>93.400000000000006</v>
      </c>
      <c r="P51">
        <v>96</v>
      </c>
      <c r="Q51">
        <v>98.299999999999997</v>
      </c>
      <c r="R51">
        <v>74.900000000000006</v>
      </c>
      <c r="S51">
        <v>81.599999999999994</v>
      </c>
      <c r="T51">
        <v>77</v>
      </c>
      <c r="U51">
        <v>83.099999999999994</v>
      </c>
      <c r="V51">
        <v>90.900000000000006</v>
      </c>
      <c r="W51" t="s">
        <v>238</v>
      </c>
      <c r="X51" t="s">
        <v>239</v>
      </c>
      <c r="Y51" t="s">
        <v>150</v>
      </c>
      <c r="Z51" t="s">
        <v>240</v>
      </c>
      <c r="AA51" t="s">
        <v>241</v>
      </c>
      <c r="AB51" t="s">
        <v>242</v>
      </c>
      <c r="AC51" t="s">
        <v>243</v>
      </c>
      <c r="AD51" t="s">
        <v>244</v>
      </c>
      <c r="AE51" t="s">
        <v>245</v>
      </c>
      <c r="AF51" t="s">
        <v>246</v>
      </c>
      <c r="AG51" t="s">
        <v>186</v>
      </c>
      <c r="AH51">
        <v>92</v>
      </c>
      <c r="AI51">
        <v>89.700000000000003</v>
      </c>
      <c r="AJ51">
        <v>74.599999999999994</v>
      </c>
      <c r="AK51">
        <v>89.900000000000006</v>
      </c>
      <c r="AL51">
        <v>88.900000000000006</v>
      </c>
      <c r="AM51">
        <v>92.900000000000006</v>
      </c>
      <c r="AN51">
        <v>90.299999999999997</v>
      </c>
      <c r="AO51">
        <v>82.299999999999997</v>
      </c>
      <c r="AP51">
        <v>88.200000000000003</v>
      </c>
      <c r="AQ51">
        <v>72.599999999999994</v>
      </c>
      <c r="AR51"/>
      <c r="AS51"/>
      <c r="AT51"/>
      <c r="AU51"/>
      <c r="AV51"/>
      <c r="AW51"/>
      <c r="AX51"/>
      <c r="AY51"/>
      <c r="AZ51"/>
      <c r="BA51"/>
      <c r="BB51"/>
      <c r="BC51"/>
      <c r="BD51"/>
      <c r="BE51"/>
      <c r="BF51"/>
      <c r="BG51"/>
      <c r="BH51"/>
      <c r="BI51"/>
      <c r="BJ51"/>
      <c r="BK51"/>
      <c r="BL51"/>
      <c r="BM51"/>
      <c r="BN51"/>
      <c r="BO51"/>
      <c r="BP51"/>
      <c r="BQ51"/>
      <c r="BR51"/>
    </row>
    <row r="52">
      <c r="A52" t="s">
        <v>473</v>
      </c>
      <c r="B52">
        <v>2006</v>
      </c>
      <c r="C52" t="s">
        <v>477</v>
      </c>
      <c r="D52">
        <v>24</v>
      </c>
      <c r="E52" t="s">
        <v>47</v>
      </c>
      <c r="F52" t="s">
        <v>59</v>
      </c>
      <c r="G52" t="s">
        <v>186</v>
      </c>
      <c r="H52">
        <v>57.894736842105267</v>
      </c>
      <c r="I52">
        <v>60.526315789473678</v>
      </c>
      <c r="J52">
        <v>70.202020202020194</v>
      </c>
      <c r="K52">
        <v>83.673469387755105</v>
      </c>
      <c r="L52">
        <v>92.25352112676056</v>
      </c>
      <c r="M52">
        <v>81.227436823104696</v>
      </c>
      <c r="N52">
        <v>82.509505703422064</v>
      </c>
      <c r="O52">
        <v>90.104166666666671</v>
      </c>
      <c r="P52">
        <v>90.677966101694921</v>
      </c>
      <c r="Q52">
        <v>97</v>
      </c>
      <c r="R52">
        <v>65.432098765432102</v>
      </c>
      <c r="S52">
        <v>54.54545454545454</v>
      </c>
      <c r="T52">
        <v>57.324840764331213</v>
      </c>
      <c r="U52">
        <v>62.091503267973863</v>
      </c>
      <c r="V52">
        <v>78.07692307692308</v>
      </c>
      <c r="W52" t="s">
        <v>238</v>
      </c>
      <c r="X52" t="s">
        <v>239</v>
      </c>
      <c r="Y52" t="s">
        <v>150</v>
      </c>
      <c r="Z52" t="s">
        <v>240</v>
      </c>
      <c r="AA52" t="s">
        <v>241</v>
      </c>
      <c r="AB52" t="s">
        <v>242</v>
      </c>
      <c r="AC52" t="s">
        <v>243</v>
      </c>
      <c r="AD52" t="s">
        <v>244</v>
      </c>
      <c r="AE52" t="s">
        <v>245</v>
      </c>
      <c r="AF52" t="s">
        <v>246</v>
      </c>
      <c r="AG52" t="s">
        <v>186</v>
      </c>
      <c r="AH52">
        <v>81.012658227848107</v>
      </c>
      <c r="AI52">
        <v>75</v>
      </c>
      <c r="AJ52">
        <v>34.042553191489361</v>
      </c>
      <c r="AK52">
        <v>68.852459016393425</v>
      </c>
      <c r="AL52">
        <v>30.70866141732283</v>
      </c>
      <c r="AM52">
        <v>78.448275862068968</v>
      </c>
      <c r="AN52">
        <v>88.603988603988597</v>
      </c>
      <c r="AO52">
        <v>61.111111111111107</v>
      </c>
      <c r="AP52">
        <v>61.073825503355707</v>
      </c>
      <c r="AQ52">
        <v>10</v>
      </c>
      <c r="AR52"/>
      <c r="AS52"/>
      <c r="AT52"/>
      <c r="AU52"/>
      <c r="AV52"/>
      <c r="AW52"/>
      <c r="AX52"/>
      <c r="AY52"/>
      <c r="AZ52"/>
      <c r="BA52"/>
      <c r="BB52"/>
      <c r="BC52"/>
      <c r="BD52"/>
      <c r="BE52"/>
      <c r="BF52"/>
      <c r="BG52"/>
      <c r="BH52"/>
      <c r="BI52"/>
      <c r="BJ52"/>
      <c r="BK52"/>
      <c r="BL52"/>
      <c r="BM52"/>
      <c r="BN52"/>
      <c r="BO52"/>
      <c r="BP52"/>
      <c r="BQ52"/>
      <c r="BR52"/>
    </row>
    <row r="53">
      <c r="A53" t="s">
        <v>473</v>
      </c>
      <c r="B53">
        <v>2006</v>
      </c>
      <c r="C53" t="s">
        <v>477</v>
      </c>
      <c r="D53">
        <v>29</v>
      </c>
      <c r="E53" t="s">
        <v>57</v>
      </c>
      <c r="F53" t="s">
        <v>49</v>
      </c>
      <c r="G53" t="s">
        <v>489</v>
      </c>
      <c r="H53">
        <v>17.899999999999999</v>
      </c>
      <c r="I53">
        <v>22.699999999999999</v>
      </c>
      <c r="J53">
        <v>36.700000000000003</v>
      </c>
      <c r="K53">
        <v>53.600000000000001</v>
      </c>
      <c r="L53">
        <v>56.100000000000001</v>
      </c>
      <c r="M53">
        <v>48.200000000000003</v>
      </c>
      <c r="N53">
        <v>55.399999999999999</v>
      </c>
      <c r="O53">
        <v>58.799999999999997</v>
      </c>
      <c r="P53">
        <v>62.899999999999999</v>
      </c>
      <c r="Q53">
        <v>58.399999999999999</v>
      </c>
      <c r="R53">
        <v>17.5</v>
      </c>
      <c r="S53">
        <v>15.9</v>
      </c>
      <c r="T53">
        <v>22.800000000000001</v>
      </c>
      <c r="U53">
        <v>31.699999999999999</v>
      </c>
      <c r="V53">
        <v>39.5</v>
      </c>
      <c r="W53" t="s">
        <v>238</v>
      </c>
      <c r="X53" t="s">
        <v>239</v>
      </c>
      <c r="Y53" t="s">
        <v>150</v>
      </c>
      <c r="Z53" t="s">
        <v>240</v>
      </c>
      <c r="AA53" t="s">
        <v>241</v>
      </c>
      <c r="AB53" t="s">
        <v>242</v>
      </c>
      <c r="AC53" t="s">
        <v>243</v>
      </c>
      <c r="AD53" t="s">
        <v>244</v>
      </c>
      <c r="AE53" t="s">
        <v>245</v>
      </c>
      <c r="AF53" t="s">
        <v>246</v>
      </c>
      <c r="AG53" t="s">
        <v>186</v>
      </c>
      <c r="AH53">
        <v>49.600000000000001</v>
      </c>
      <c r="AI53">
        <v>28.899999999999999</v>
      </c>
      <c r="AJ53">
        <v>21.699999999999999</v>
      </c>
      <c r="AK53">
        <v>22.199999999999999</v>
      </c>
      <c r="AL53">
        <v>24.5</v>
      </c>
      <c r="AM53">
        <v>28.699999999999999</v>
      </c>
      <c r="AN53">
        <v>22.800000000000001</v>
      </c>
      <c r="AO53">
        <v>38.799999999999997</v>
      </c>
      <c r="AP53">
        <v>47.399999999999999</v>
      </c>
      <c r="AQ53">
        <v>34.600000000000001</v>
      </c>
      <c r="AR53"/>
      <c r="AS53"/>
      <c r="AT53"/>
      <c r="AU53"/>
      <c r="AV53"/>
      <c r="AW53"/>
      <c r="AX53"/>
      <c r="AY53"/>
      <c r="AZ53"/>
      <c r="BA53"/>
      <c r="BB53"/>
      <c r="BC53"/>
      <c r="BD53"/>
      <c r="BE53"/>
      <c r="BF53"/>
      <c r="BG53"/>
      <c r="BH53"/>
      <c r="BI53"/>
      <c r="BJ53"/>
      <c r="BK53"/>
      <c r="BL53"/>
      <c r="BM53"/>
      <c r="BN53"/>
      <c r="BO53"/>
      <c r="BP53"/>
      <c r="BQ53"/>
      <c r="BR53"/>
    </row>
    <row r="54">
      <c r="A54" t="s">
        <v>473</v>
      </c>
      <c r="B54">
        <v>2006</v>
      </c>
      <c r="C54" t="s">
        <v>477</v>
      </c>
      <c r="D54">
        <v>30</v>
      </c>
      <c r="E54" t="s">
        <v>57</v>
      </c>
      <c r="F54" t="s">
        <v>48</v>
      </c>
      <c r="G54" t="s">
        <v>186</v>
      </c>
      <c r="H54">
        <v>82.099999999999994</v>
      </c>
      <c r="I54">
        <v>77.299999999999997</v>
      </c>
      <c r="J54">
        <v>63.299999999999997</v>
      </c>
      <c r="K54">
        <v>46.399999999999999</v>
      </c>
      <c r="L54">
        <v>43.899999999999999</v>
      </c>
      <c r="M54">
        <v>51.799999999999997</v>
      </c>
      <c r="N54">
        <v>44.600000000000001</v>
      </c>
      <c r="O54">
        <v>41.200000000000003</v>
      </c>
      <c r="P54">
        <v>37.100000000000001</v>
      </c>
      <c r="Q54">
        <v>41.600000000000001</v>
      </c>
      <c r="R54">
        <v>82.5</v>
      </c>
      <c r="S54">
        <v>84.099999999999994</v>
      </c>
      <c r="T54">
        <v>77.200000000000003</v>
      </c>
      <c r="U54">
        <v>68.299999999999997</v>
      </c>
      <c r="V54">
        <v>60.5</v>
      </c>
      <c r="W54" t="s">
        <v>238</v>
      </c>
      <c r="X54" t="s">
        <v>239</v>
      </c>
      <c r="Y54" t="s">
        <v>150</v>
      </c>
      <c r="Z54" t="s">
        <v>240</v>
      </c>
      <c r="AA54" t="s">
        <v>241</v>
      </c>
      <c r="AB54" t="s">
        <v>242</v>
      </c>
      <c r="AC54" t="s">
        <v>243</v>
      </c>
      <c r="AD54" t="s">
        <v>244</v>
      </c>
      <c r="AE54" t="s">
        <v>245</v>
      </c>
      <c r="AF54" t="s">
        <v>246</v>
      </c>
      <c r="AG54" t="s">
        <v>186</v>
      </c>
      <c r="AH54">
        <v>50.399999999999999</v>
      </c>
      <c r="AI54">
        <v>71.099999999999994</v>
      </c>
      <c r="AJ54">
        <v>78.299999999999997</v>
      </c>
      <c r="AK54">
        <v>77.799999999999997</v>
      </c>
      <c r="AL54">
        <v>75.5</v>
      </c>
      <c r="AM54">
        <v>71.299999999999997</v>
      </c>
      <c r="AN54">
        <v>77.200000000000003</v>
      </c>
      <c r="AO54">
        <v>61.200000000000003</v>
      </c>
      <c r="AP54">
        <v>52.600000000000001</v>
      </c>
      <c r="AQ54">
        <v>65.400000000000006</v>
      </c>
      <c r="AR54"/>
      <c r="AS54"/>
      <c r="AT54"/>
      <c r="AU54"/>
      <c r="AV54"/>
      <c r="AW54"/>
      <c r="AX54"/>
      <c r="AY54"/>
      <c r="AZ54"/>
      <c r="BA54"/>
      <c r="BB54"/>
      <c r="BC54"/>
      <c r="BD54"/>
      <c r="BE54"/>
      <c r="BF54"/>
      <c r="BG54"/>
      <c r="BH54"/>
      <c r="BI54"/>
      <c r="BJ54"/>
      <c r="BK54"/>
      <c r="BL54"/>
      <c r="BM54"/>
      <c r="BN54"/>
      <c r="BO54"/>
      <c r="BP54"/>
      <c r="BQ54"/>
      <c r="BR54"/>
    </row>
    <row r="55">
      <c r="A55" t="s">
        <v>473</v>
      </c>
      <c r="B55">
        <v>2006</v>
      </c>
      <c r="C55" t="s">
        <v>477</v>
      </c>
      <c r="D55">
        <v>31</v>
      </c>
      <c r="E55" t="s">
        <v>103</v>
      </c>
      <c r="F55" t="s">
        <v>49</v>
      </c>
      <c r="G55" t="s">
        <v>490</v>
      </c>
      <c r="H55">
        <v>1</v>
      </c>
      <c r="I55">
        <v>1.5</v>
      </c>
      <c r="J55">
        <v>6.5999999999999996</v>
      </c>
      <c r="K55">
        <v>13.699999999999999</v>
      </c>
      <c r="L55">
        <v>35.700000000000003</v>
      </c>
      <c r="M55">
        <v>10.5</v>
      </c>
      <c r="N55">
        <v>13.800000000000001</v>
      </c>
      <c r="O55">
        <v>20.5</v>
      </c>
      <c r="P55">
        <v>36.299999999999997</v>
      </c>
      <c r="Q55">
        <v>45.100000000000001</v>
      </c>
      <c r="R55">
        <v>1.2</v>
      </c>
      <c r="S55">
        <v>0.29999999999999999</v>
      </c>
      <c r="T55">
        <v>1.2</v>
      </c>
      <c r="U55">
        <v>2.8999999999999999</v>
      </c>
      <c r="V55">
        <v>11.4</v>
      </c>
      <c r="W55" t="s">
        <v>238</v>
      </c>
      <c r="X55" t="s">
        <v>239</v>
      </c>
      <c r="Y55" t="s">
        <v>150</v>
      </c>
      <c r="Z55" t="s">
        <v>240</v>
      </c>
      <c r="AA55" t="s">
        <v>241</v>
      </c>
      <c r="AB55" t="s">
        <v>242</v>
      </c>
      <c r="AC55" t="s">
        <v>243</v>
      </c>
      <c r="AD55" t="s">
        <v>244</v>
      </c>
      <c r="AE55" t="s">
        <v>245</v>
      </c>
      <c r="AF55" t="s">
        <v>246</v>
      </c>
      <c r="AG55" t="s">
        <v>186</v>
      </c>
      <c r="AH55">
        <v>19.600000000000001</v>
      </c>
      <c r="AI55">
        <v>5.7000000000000002</v>
      </c>
      <c r="AJ55">
        <v>5.0999999999999996</v>
      </c>
      <c r="AK55">
        <v>4.5999999999999996</v>
      </c>
      <c r="AL55">
        <v>7.5</v>
      </c>
      <c r="AM55">
        <v>10.300000000000001</v>
      </c>
      <c r="AN55">
        <v>3.8999999999999999</v>
      </c>
      <c r="AO55">
        <v>10.9</v>
      </c>
      <c r="AP55">
        <v>11.1</v>
      </c>
      <c r="AQ55">
        <v>4.2000000000000002</v>
      </c>
      <c r="AR55"/>
      <c r="AS55"/>
      <c r="AT55"/>
      <c r="AU55"/>
      <c r="AV55"/>
      <c r="AW55"/>
      <c r="AX55"/>
      <c r="AY55"/>
      <c r="AZ55"/>
      <c r="BA55"/>
      <c r="BB55"/>
      <c r="BC55"/>
      <c r="BD55"/>
      <c r="BE55"/>
      <c r="BF55"/>
      <c r="BG55"/>
      <c r="BH55"/>
      <c r="BI55"/>
      <c r="BJ55"/>
      <c r="BK55"/>
      <c r="BL55"/>
      <c r="BM55"/>
      <c r="BN55"/>
      <c r="BO55"/>
      <c r="BP55"/>
      <c r="BQ55"/>
      <c r="BR55"/>
    </row>
    <row r="56">
      <c r="A56" t="s">
        <v>473</v>
      </c>
      <c r="B56">
        <v>2006</v>
      </c>
      <c r="C56" t="s">
        <v>477</v>
      </c>
      <c r="D56">
        <v>32</v>
      </c>
      <c r="E56" t="s">
        <v>103</v>
      </c>
      <c r="F56" t="s">
        <v>48</v>
      </c>
      <c r="G56" t="s">
        <v>186</v>
      </c>
      <c r="H56">
        <v>99</v>
      </c>
      <c r="I56">
        <v>98.5</v>
      </c>
      <c r="J56">
        <v>93.400000000000006</v>
      </c>
      <c r="K56">
        <v>86.299999999999997</v>
      </c>
      <c r="L56">
        <v>64.299999999999997</v>
      </c>
      <c r="M56">
        <v>89.5</v>
      </c>
      <c r="N56">
        <v>86.200000000000003</v>
      </c>
      <c r="O56">
        <v>79.5</v>
      </c>
      <c r="P56">
        <v>63.700000000000003</v>
      </c>
      <c r="Q56">
        <v>54.899999999999999</v>
      </c>
      <c r="R56">
        <v>98.799999999999997</v>
      </c>
      <c r="S56">
        <v>99.700000000000003</v>
      </c>
      <c r="T56">
        <v>98.799999999999997</v>
      </c>
      <c r="U56">
        <v>97.099999999999994</v>
      </c>
      <c r="V56">
        <v>88.599999999999994</v>
      </c>
      <c r="W56" t="s">
        <v>238</v>
      </c>
      <c r="X56" t="s">
        <v>239</v>
      </c>
      <c r="Y56" t="s">
        <v>150</v>
      </c>
      <c r="Z56" t="s">
        <v>240</v>
      </c>
      <c r="AA56" t="s">
        <v>241</v>
      </c>
      <c r="AB56" t="s">
        <v>242</v>
      </c>
      <c r="AC56" t="s">
        <v>243</v>
      </c>
      <c r="AD56" t="s">
        <v>244</v>
      </c>
      <c r="AE56" t="s">
        <v>245</v>
      </c>
      <c r="AF56" t="s">
        <v>246</v>
      </c>
      <c r="AG56" t="s">
        <v>186</v>
      </c>
      <c r="AH56">
        <v>80.400000000000006</v>
      </c>
      <c r="AI56">
        <v>94.299999999999997</v>
      </c>
      <c r="AJ56">
        <v>94.900000000000006</v>
      </c>
      <c r="AK56">
        <v>95.400000000000006</v>
      </c>
      <c r="AL56">
        <v>92.5</v>
      </c>
      <c r="AM56">
        <v>89.700000000000003</v>
      </c>
      <c r="AN56">
        <v>96.099999999999994</v>
      </c>
      <c r="AO56">
        <v>89.099999999999994</v>
      </c>
      <c r="AP56">
        <v>88.900000000000006</v>
      </c>
      <c r="AQ56">
        <v>95.799999999999997</v>
      </c>
      <c r="AR56"/>
      <c r="AS56"/>
      <c r="AT56"/>
      <c r="AU56"/>
      <c r="AV56"/>
      <c r="AW56"/>
      <c r="AX56"/>
      <c r="AY56"/>
      <c r="AZ56"/>
      <c r="BA56"/>
      <c r="BB56"/>
      <c r="BC56"/>
      <c r="BD56"/>
      <c r="BE56"/>
      <c r="BF56"/>
      <c r="BG56"/>
      <c r="BH56"/>
      <c r="BI56"/>
      <c r="BJ56"/>
      <c r="BK56"/>
      <c r="BL56"/>
      <c r="BM56"/>
      <c r="BN56"/>
      <c r="BO56"/>
      <c r="BP56"/>
      <c r="BQ56"/>
      <c r="BR56"/>
    </row>
    <row r="57">
      <c r="A57" t="s">
        <v>473</v>
      </c>
      <c r="B57">
        <v>2006</v>
      </c>
      <c r="C57" t="s">
        <v>477</v>
      </c>
      <c r="D57">
        <v>35</v>
      </c>
      <c r="E57" t="s">
        <v>55</v>
      </c>
      <c r="F57" t="s">
        <v>49</v>
      </c>
      <c r="G57" t="s">
        <v>186</v>
      </c>
      <c r="H57">
        <v>3.5</v>
      </c>
      <c r="I57">
        <v>7.5</v>
      </c>
      <c r="J57">
        <v>14.1</v>
      </c>
      <c r="K57">
        <v>22.399999999999999</v>
      </c>
      <c r="L57">
        <v>56.5</v>
      </c>
      <c r="M57">
        <v>18.100000000000001</v>
      </c>
      <c r="N57">
        <v>19.899999999999999</v>
      </c>
      <c r="O57">
        <v>30.600000000000001</v>
      </c>
      <c r="P57">
        <v>47.899999999999999</v>
      </c>
      <c r="Q57">
        <v>72.900000000000006</v>
      </c>
      <c r="R57">
        <v>3.2999999999999998</v>
      </c>
      <c r="S57">
        <v>4</v>
      </c>
      <c r="T57">
        <v>7.7000000000000002</v>
      </c>
      <c r="U57">
        <v>9.6999999999999993</v>
      </c>
      <c r="V57">
        <v>26.899999999999999</v>
      </c>
      <c r="W57" t="s">
        <v>238</v>
      </c>
      <c r="X57" t="s">
        <v>239</v>
      </c>
      <c r="Y57" t="s">
        <v>150</v>
      </c>
      <c r="Z57" t="s">
        <v>240</v>
      </c>
      <c r="AA57" t="s">
        <v>241</v>
      </c>
      <c r="AB57" t="s">
        <v>242</v>
      </c>
      <c r="AC57" t="s">
        <v>243</v>
      </c>
      <c r="AD57" t="s">
        <v>244</v>
      </c>
      <c r="AE57" t="s">
        <v>245</v>
      </c>
      <c r="AF57" t="s">
        <v>246</v>
      </c>
      <c r="AG57" t="s">
        <v>186</v>
      </c>
      <c r="AH57">
        <v>34.200000000000003</v>
      </c>
      <c r="AI57">
        <v>12.5</v>
      </c>
      <c r="AJ57">
        <v>8.0999999999999996</v>
      </c>
      <c r="AK57">
        <v>11.6</v>
      </c>
      <c r="AL57">
        <v>12.1</v>
      </c>
      <c r="AM57">
        <v>16</v>
      </c>
      <c r="AN57">
        <v>8.5</v>
      </c>
      <c r="AO57">
        <v>25</v>
      </c>
      <c r="AP57">
        <v>12</v>
      </c>
      <c r="AQ57">
        <v>11.699999999999999</v>
      </c>
      <c r="AR57"/>
      <c r="AS57"/>
      <c r="AT57"/>
      <c r="AU57"/>
      <c r="AV57"/>
      <c r="AW57"/>
      <c r="AX57"/>
      <c r="AY57"/>
      <c r="AZ57"/>
      <c r="BA57"/>
      <c r="BB57"/>
      <c r="BC57"/>
      <c r="BD57"/>
      <c r="BE57"/>
      <c r="BF57"/>
      <c r="BG57"/>
      <c r="BH57"/>
      <c r="BI57"/>
      <c r="BJ57"/>
      <c r="BK57"/>
      <c r="BL57"/>
      <c r="BM57"/>
      <c r="BN57"/>
      <c r="BO57"/>
      <c r="BP57"/>
      <c r="BQ57"/>
      <c r="BR57"/>
    </row>
    <row r="58">
      <c r="A58" t="s">
        <v>473</v>
      </c>
      <c r="B58">
        <v>2006</v>
      </c>
      <c r="C58" t="s">
        <v>477</v>
      </c>
      <c r="D58">
        <v>36</v>
      </c>
      <c r="E58" t="s">
        <v>55</v>
      </c>
      <c r="F58" t="s">
        <v>48</v>
      </c>
      <c r="G58" t="s">
        <v>186</v>
      </c>
      <c r="H58">
        <v>96.5</v>
      </c>
      <c r="I58">
        <v>92.5</v>
      </c>
      <c r="J58">
        <v>85.900000000000006</v>
      </c>
      <c r="K58">
        <v>77.599999999999994</v>
      </c>
      <c r="L58">
        <v>43.5</v>
      </c>
      <c r="M58">
        <v>81.900000000000006</v>
      </c>
      <c r="N58">
        <v>80.099999999999994</v>
      </c>
      <c r="O58">
        <v>69.400000000000006</v>
      </c>
      <c r="P58">
        <v>52.100000000000001</v>
      </c>
      <c r="Q58">
        <v>27.100000000000001</v>
      </c>
      <c r="R58">
        <v>96.700000000000003</v>
      </c>
      <c r="S58">
        <v>96</v>
      </c>
      <c r="T58">
        <v>92.299999999999997</v>
      </c>
      <c r="U58">
        <v>90.299999999999997</v>
      </c>
      <c r="V58">
        <v>73.099999999999994</v>
      </c>
      <c r="W58" t="s">
        <v>238</v>
      </c>
      <c r="X58" t="s">
        <v>239</v>
      </c>
      <c r="Y58" t="s">
        <v>150</v>
      </c>
      <c r="Z58" t="s">
        <v>240</v>
      </c>
      <c r="AA58" t="s">
        <v>241</v>
      </c>
      <c r="AB58" t="s">
        <v>242</v>
      </c>
      <c r="AC58" t="s">
        <v>243</v>
      </c>
      <c r="AD58" t="s">
        <v>244</v>
      </c>
      <c r="AE58" t="s">
        <v>245</v>
      </c>
      <c r="AF58" t="s">
        <v>246</v>
      </c>
      <c r="AG58" t="s">
        <v>186</v>
      </c>
      <c r="AH58">
        <v>65.799999999999997</v>
      </c>
      <c r="AI58">
        <v>87.5</v>
      </c>
      <c r="AJ58">
        <v>91.900000000000006</v>
      </c>
      <c r="AK58">
        <v>88.400000000000006</v>
      </c>
      <c r="AL58">
        <v>87.900000000000006</v>
      </c>
      <c r="AM58">
        <v>84</v>
      </c>
      <c r="AN58">
        <v>91.5</v>
      </c>
      <c r="AO58">
        <v>75</v>
      </c>
      <c r="AP58">
        <v>88</v>
      </c>
      <c r="AQ58">
        <v>88.299999999999997</v>
      </c>
      <c r="AR58"/>
      <c r="AS58"/>
      <c r="AT58"/>
      <c r="AU58"/>
      <c r="AV58"/>
      <c r="AW58"/>
      <c r="AX58"/>
      <c r="AY58"/>
      <c r="AZ58"/>
      <c r="BA58"/>
      <c r="BB58"/>
      <c r="BC58"/>
      <c r="BD58"/>
      <c r="BE58"/>
      <c r="BF58"/>
      <c r="BG58"/>
      <c r="BH58"/>
      <c r="BI58"/>
      <c r="BJ58"/>
      <c r="BK58"/>
      <c r="BL58"/>
      <c r="BM58"/>
      <c r="BN58"/>
      <c r="BO58"/>
      <c r="BP58"/>
      <c r="BQ58"/>
      <c r="BR58"/>
    </row>
    <row r="59">
      <c r="A59" t="s">
        <v>473</v>
      </c>
      <c r="B59">
        <v>2006</v>
      </c>
      <c r="C59" t="s">
        <v>477</v>
      </c>
      <c r="D59">
        <v>37</v>
      </c>
      <c r="E59" t="s">
        <v>159</v>
      </c>
      <c r="F59" t="s">
        <v>49</v>
      </c>
      <c r="G59" t="s">
        <v>497</v>
      </c>
      <c r="H59">
        <v>2.8999999999999999</v>
      </c>
      <c r="I59">
        <v>6.7000000000000002</v>
      </c>
      <c r="J59">
        <v>12.9</v>
      </c>
      <c r="K59">
        <v>21.100000000000001</v>
      </c>
      <c r="L59">
        <v>55.5</v>
      </c>
      <c r="M59">
        <v>16.5</v>
      </c>
      <c r="N59">
        <v>19.199999999999999</v>
      </c>
      <c r="O59">
        <v>29.100000000000001</v>
      </c>
      <c r="P59">
        <v>47.399999999999999</v>
      </c>
      <c r="Q59">
        <v>72.799999999999997</v>
      </c>
      <c r="R59">
        <v>2.8999999999999999</v>
      </c>
      <c r="S59">
        <v>2.8999999999999999</v>
      </c>
      <c r="T59">
        <v>6.9000000000000004</v>
      </c>
      <c r="U59">
        <v>9</v>
      </c>
      <c r="V59">
        <v>24.5</v>
      </c>
      <c r="W59" t="s">
        <v>238</v>
      </c>
      <c r="X59" t="s">
        <v>239</v>
      </c>
      <c r="Y59" t="s">
        <v>150</v>
      </c>
      <c r="Z59" t="s">
        <v>240</v>
      </c>
      <c r="AA59" t="s">
        <v>241</v>
      </c>
      <c r="AB59" t="s">
        <v>242</v>
      </c>
      <c r="AC59" t="s">
        <v>243</v>
      </c>
      <c r="AD59" t="s">
        <v>244</v>
      </c>
      <c r="AE59" t="s">
        <v>245</v>
      </c>
      <c r="AF59" t="s">
        <v>246</v>
      </c>
      <c r="AG59" t="s">
        <v>186</v>
      </c>
      <c r="AH59">
        <v>32.899999999999999</v>
      </c>
      <c r="AI59">
        <v>10.9</v>
      </c>
      <c r="AJ59">
        <v>7.7999999999999998</v>
      </c>
      <c r="AK59">
        <v>11.4</v>
      </c>
      <c r="AL59">
        <v>11.6</v>
      </c>
      <c r="AM59">
        <v>15.5</v>
      </c>
      <c r="AN59">
        <v>6.7000000000000002</v>
      </c>
      <c r="AO59">
        <v>24.199999999999999</v>
      </c>
      <c r="AP59">
        <v>11.699999999999999</v>
      </c>
      <c r="AQ59">
        <v>11</v>
      </c>
      <c r="AR59"/>
      <c r="AS59"/>
      <c r="AT59"/>
      <c r="AU59"/>
      <c r="AV59"/>
      <c r="AW59"/>
      <c r="AX59"/>
      <c r="AY59"/>
      <c r="AZ59"/>
      <c r="BA59"/>
      <c r="BB59"/>
      <c r="BC59"/>
      <c r="BD59"/>
      <c r="BE59"/>
      <c r="BF59"/>
      <c r="BG59"/>
      <c r="BH59"/>
      <c r="BI59"/>
      <c r="BJ59"/>
      <c r="BK59"/>
      <c r="BL59"/>
      <c r="BM59"/>
      <c r="BN59"/>
      <c r="BO59"/>
      <c r="BP59"/>
      <c r="BQ59"/>
      <c r="BR59"/>
    </row>
    <row r="60">
      <c r="A60" t="s">
        <v>473</v>
      </c>
      <c r="B60">
        <v>2006</v>
      </c>
      <c r="C60" t="s">
        <v>477</v>
      </c>
      <c r="D60">
        <v>38</v>
      </c>
      <c r="E60" t="s">
        <v>159</v>
      </c>
      <c r="F60" t="s">
        <v>48</v>
      </c>
      <c r="G60" t="s">
        <v>186</v>
      </c>
      <c r="H60">
        <v>97.099999999999994</v>
      </c>
      <c r="I60">
        <v>93.299999999999997</v>
      </c>
      <c r="J60">
        <v>87.099999999999994</v>
      </c>
      <c r="K60">
        <v>78.900000000000006</v>
      </c>
      <c r="L60">
        <v>44.5</v>
      </c>
      <c r="M60">
        <v>83.5</v>
      </c>
      <c r="N60">
        <v>80.799999999999997</v>
      </c>
      <c r="O60">
        <v>70.900000000000006</v>
      </c>
      <c r="P60">
        <v>52.600000000000001</v>
      </c>
      <c r="Q60">
        <v>27.199999999999999</v>
      </c>
      <c r="R60">
        <v>97.099999999999994</v>
      </c>
      <c r="S60">
        <v>97.099999999999994</v>
      </c>
      <c r="T60">
        <v>93.099999999999994</v>
      </c>
      <c r="U60">
        <v>91</v>
      </c>
      <c r="V60">
        <v>75.5</v>
      </c>
      <c r="W60" t="s">
        <v>238</v>
      </c>
      <c r="X60" t="s">
        <v>239</v>
      </c>
      <c r="Y60" t="s">
        <v>150</v>
      </c>
      <c r="Z60" t="s">
        <v>240</v>
      </c>
      <c r="AA60" t="s">
        <v>241</v>
      </c>
      <c r="AB60" t="s">
        <v>242</v>
      </c>
      <c r="AC60" t="s">
        <v>243</v>
      </c>
      <c r="AD60" t="s">
        <v>244</v>
      </c>
      <c r="AE60" t="s">
        <v>245</v>
      </c>
      <c r="AF60" t="s">
        <v>246</v>
      </c>
      <c r="AG60" t="s">
        <v>186</v>
      </c>
      <c r="AH60">
        <v>67.099999999999994</v>
      </c>
      <c r="AI60">
        <v>89.099999999999994</v>
      </c>
      <c r="AJ60">
        <v>92.200000000000003</v>
      </c>
      <c r="AK60">
        <v>88.599999999999994</v>
      </c>
      <c r="AL60">
        <v>88.400000000000006</v>
      </c>
      <c r="AM60">
        <v>84.5</v>
      </c>
      <c r="AN60">
        <v>93.299999999999997</v>
      </c>
      <c r="AO60">
        <v>75.799999999999997</v>
      </c>
      <c r="AP60">
        <v>88.299999999999997</v>
      </c>
      <c r="AQ60">
        <v>89</v>
      </c>
      <c r="AR60"/>
      <c r="AS60"/>
      <c r="AT60"/>
      <c r="AU60"/>
      <c r="AV60"/>
      <c r="AW60"/>
      <c r="AX60"/>
      <c r="AY60"/>
      <c r="AZ60"/>
      <c r="BA60"/>
      <c r="BB60"/>
      <c r="BC60"/>
      <c r="BD60"/>
      <c r="BE60"/>
      <c r="BF60"/>
      <c r="BG60"/>
      <c r="BH60"/>
      <c r="BI60"/>
      <c r="BJ60"/>
      <c r="BK60"/>
      <c r="BL60"/>
      <c r="BM60"/>
      <c r="BN60"/>
      <c r="BO60"/>
      <c r="BP60"/>
      <c r="BQ60"/>
      <c r="BR60"/>
    </row>
    <row r="61">
      <c r="A61" t="s">
        <v>473</v>
      </c>
      <c r="B61">
        <v>2006</v>
      </c>
      <c r="C61" t="s">
        <v>477</v>
      </c>
      <c r="D61">
        <v>41</v>
      </c>
      <c r="E61" t="s">
        <v>56</v>
      </c>
      <c r="F61" t="s">
        <v>49</v>
      </c>
      <c r="G61" t="s">
        <v>186</v>
      </c>
      <c r="H61">
        <v>27.699999999999999</v>
      </c>
      <c r="I61">
        <v>25.800000000000001</v>
      </c>
      <c r="J61">
        <v>21.600000000000001</v>
      </c>
      <c r="K61"/>
      <c r="L61">
        <v>3.7000000000000002</v>
      </c>
      <c r="M61">
        <v>12.199999999999999</v>
      </c>
      <c r="N61">
        <v>9.6999999999999993</v>
      </c>
      <c r="O61">
        <v>7.2000000000000002</v>
      </c>
      <c r="P61">
        <v>4.4000000000000004</v>
      </c>
      <c r="Q61">
        <v>1.8</v>
      </c>
      <c r="R61">
        <v>28.699999999999999</v>
      </c>
      <c r="S61">
        <v>25.699999999999999</v>
      </c>
      <c r="T61">
        <v>28</v>
      </c>
      <c r="U61">
        <v>26.100000000000001</v>
      </c>
      <c r="V61">
        <v>11.6</v>
      </c>
      <c r="W61" t="s">
        <v>238</v>
      </c>
      <c r="X61" t="s">
        <v>239</v>
      </c>
      <c r="Y61" t="s">
        <v>150</v>
      </c>
      <c r="Z61" t="s">
        <v>240</v>
      </c>
      <c r="AA61" t="s">
        <v>241</v>
      </c>
      <c r="AB61" t="s">
        <v>242</v>
      </c>
      <c r="AC61" t="s">
        <v>243</v>
      </c>
      <c r="AD61" t="s">
        <v>244</v>
      </c>
      <c r="AE61" t="s">
        <v>245</v>
      </c>
      <c r="AF61" t="s">
        <v>246</v>
      </c>
      <c r="AG61" t="s">
        <v>186</v>
      </c>
      <c r="AH61">
        <v>13.699999999999999</v>
      </c>
      <c r="AI61">
        <v>14.300000000000001</v>
      </c>
      <c r="AJ61">
        <v>31.199999999999999</v>
      </c>
      <c r="AK61">
        <v>25.399999999999999</v>
      </c>
      <c r="AL61">
        <v>19.699999999999999</v>
      </c>
      <c r="AM61">
        <v>11.1</v>
      </c>
      <c r="AN61">
        <v>10.300000000000001</v>
      </c>
      <c r="AO61">
        <v>19.899999999999999</v>
      </c>
      <c r="AP61">
        <v>18</v>
      </c>
      <c r="AQ61">
        <v>36.799999999999997</v>
      </c>
      <c r="AR61"/>
      <c r="AS61"/>
      <c r="AT61"/>
      <c r="AU61"/>
      <c r="AV61"/>
      <c r="AW61"/>
      <c r="AX61"/>
      <c r="AY61"/>
      <c r="AZ61"/>
      <c r="BA61"/>
      <c r="BB61"/>
      <c r="BC61"/>
      <c r="BD61"/>
      <c r="BE61"/>
      <c r="BF61"/>
      <c r="BG61"/>
      <c r="BH61"/>
      <c r="BI61"/>
      <c r="BJ61"/>
      <c r="BK61"/>
      <c r="BL61"/>
      <c r="BM61"/>
      <c r="BN61"/>
      <c r="BO61"/>
      <c r="BP61"/>
      <c r="BQ61"/>
      <c r="BR61"/>
    </row>
    <row r="62">
      <c r="A62" t="s">
        <v>473</v>
      </c>
      <c r="B62">
        <v>2006</v>
      </c>
      <c r="C62" t="s">
        <v>477</v>
      </c>
      <c r="D62">
        <v>42</v>
      </c>
      <c r="E62" t="s">
        <v>56</v>
      </c>
      <c r="F62" t="s">
        <v>48</v>
      </c>
      <c r="G62" t="s">
        <v>491</v>
      </c>
      <c r="H62">
        <v>72.299999999999997</v>
      </c>
      <c r="I62">
        <v>74.200000000000003</v>
      </c>
      <c r="J62">
        <v>78.400000000000006</v>
      </c>
      <c r="K62">
        <v>91</v>
      </c>
      <c r="L62">
        <v>96.299999999999997</v>
      </c>
      <c r="M62">
        <v>87.799999999999997</v>
      </c>
      <c r="N62">
        <v>90.299999999999997</v>
      </c>
      <c r="O62">
        <v>92.799999999999997</v>
      </c>
      <c r="P62">
        <v>95.599999999999994</v>
      </c>
      <c r="Q62">
        <v>98.200000000000003</v>
      </c>
      <c r="R62">
        <v>71.299999999999997</v>
      </c>
      <c r="S62">
        <v>74.299999999999997</v>
      </c>
      <c r="T62">
        <v>72</v>
      </c>
      <c r="U62">
        <v>73.900000000000006</v>
      </c>
      <c r="V62">
        <v>88.400000000000006</v>
      </c>
      <c r="W62" t="s">
        <v>238</v>
      </c>
      <c r="X62" t="s">
        <v>239</v>
      </c>
      <c r="Y62" t="s">
        <v>150</v>
      </c>
      <c r="Z62" t="s">
        <v>240</v>
      </c>
      <c r="AA62" t="s">
        <v>241</v>
      </c>
      <c r="AB62" t="s">
        <v>242</v>
      </c>
      <c r="AC62" t="s">
        <v>243</v>
      </c>
      <c r="AD62" t="s">
        <v>244</v>
      </c>
      <c r="AE62" t="s">
        <v>245</v>
      </c>
      <c r="AF62" t="s">
        <v>246</v>
      </c>
      <c r="AG62" t="s">
        <v>186</v>
      </c>
      <c r="AH62">
        <v>86.299999999999997</v>
      </c>
      <c r="AI62">
        <v>85.700000000000003</v>
      </c>
      <c r="AJ62">
        <v>68.799999999999997</v>
      </c>
      <c r="AK62">
        <v>74.599999999999994</v>
      </c>
      <c r="AL62">
        <v>80.299999999999997</v>
      </c>
      <c r="AM62">
        <v>88.900000000000006</v>
      </c>
      <c r="AN62">
        <v>89.700000000000003</v>
      </c>
      <c r="AO62">
        <v>80.099999999999994</v>
      </c>
      <c r="AP62">
        <v>82</v>
      </c>
      <c r="AQ62">
        <v>63.200000000000003</v>
      </c>
      <c r="AR62"/>
      <c r="AS62"/>
      <c r="AT62"/>
      <c r="AU62"/>
      <c r="AV62"/>
      <c r="AW62"/>
      <c r="AX62"/>
      <c r="AY62"/>
      <c r="AZ62"/>
      <c r="BA62"/>
      <c r="BB62"/>
      <c r="BC62"/>
      <c r="BD62"/>
      <c r="BE62"/>
      <c r="BF62"/>
      <c r="BG62"/>
      <c r="BH62"/>
      <c r="BI62"/>
      <c r="BJ62"/>
      <c r="BK62"/>
      <c r="BL62"/>
      <c r="BM62"/>
      <c r="BN62"/>
      <c r="BO62"/>
      <c r="BP62"/>
      <c r="BQ62"/>
      <c r="BR62"/>
    </row>
    <row r="63">
      <c r="A63" t="s">
        <v>473</v>
      </c>
      <c r="B63">
        <v>2006</v>
      </c>
      <c r="C63" t="s">
        <v>477</v>
      </c>
      <c r="D63">
        <v>58</v>
      </c>
      <c r="E63" t="s">
        <v>160</v>
      </c>
      <c r="F63" t="s">
        <v>247</v>
      </c>
      <c r="G63" t="s">
        <v>186</v>
      </c>
      <c r="H63">
        <v>0.10000000000000001</v>
      </c>
      <c r="I63">
        <v>0.20000000000000001</v>
      </c>
      <c r="J63">
        <v>1.1000000000000001</v>
      </c>
      <c r="K63">
        <v>2.6000000000000001</v>
      </c>
      <c r="L63">
        <v>6.5</v>
      </c>
      <c r="M63">
        <v>2.2000000000000002</v>
      </c>
      <c r="N63">
        <v>2.5</v>
      </c>
      <c r="O63">
        <v>5.7000000000000002</v>
      </c>
      <c r="P63">
        <v>6.7999999999999998</v>
      </c>
      <c r="Q63">
        <v>6.4000000000000004</v>
      </c>
      <c r="R63">
        <v>0.10000000000000001</v>
      </c>
      <c r="S63">
        <v>0</v>
      </c>
      <c r="T63">
        <v>0.10000000000000001</v>
      </c>
      <c r="U63">
        <v>0.80000000000000004</v>
      </c>
      <c r="V63">
        <v>1.3999999999999999</v>
      </c>
      <c r="W63" t="s">
        <v>238</v>
      </c>
      <c r="X63" t="s">
        <v>239</v>
      </c>
      <c r="Y63" t="s">
        <v>150</v>
      </c>
      <c r="Z63" t="s">
        <v>240</v>
      </c>
      <c r="AA63" t="s">
        <v>241</v>
      </c>
      <c r="AB63" t="s">
        <v>242</v>
      </c>
      <c r="AC63" t="s">
        <v>243</v>
      </c>
      <c r="AD63" t="s">
        <v>244</v>
      </c>
      <c r="AE63" t="s">
        <v>245</v>
      </c>
      <c r="AF63" t="s">
        <v>246</v>
      </c>
      <c r="AG63" t="s">
        <v>186</v>
      </c>
      <c r="AH63">
        <v>3.7000000000000002</v>
      </c>
      <c r="AI63">
        <v>0.90000000000000002</v>
      </c>
      <c r="AJ63">
        <v>1.3</v>
      </c>
      <c r="AK63">
        <v>1</v>
      </c>
      <c r="AL63">
        <v>1.8</v>
      </c>
      <c r="AM63">
        <v>1.3999999999999999</v>
      </c>
      <c r="AN63">
        <v>1</v>
      </c>
      <c r="AO63">
        <v>1.5</v>
      </c>
      <c r="AP63">
        <v>1.3</v>
      </c>
      <c r="AQ63">
        <v>0.90000000000000002</v>
      </c>
      <c r="AR63"/>
      <c r="AS63"/>
      <c r="AT63"/>
      <c r="AU63"/>
      <c r="AV63"/>
      <c r="AW63"/>
      <c r="AX63"/>
      <c r="AY63"/>
      <c r="AZ63"/>
      <c r="BA63"/>
      <c r="BB63"/>
      <c r="BC63"/>
      <c r="BD63"/>
      <c r="BE63"/>
      <c r="BF63"/>
      <c r="BG63"/>
      <c r="BH63"/>
      <c r="BI63"/>
      <c r="BJ63"/>
      <c r="BK63"/>
      <c r="BL63"/>
      <c r="BM63"/>
      <c r="BN63"/>
      <c r="BO63"/>
      <c r="BP63"/>
      <c r="BQ63"/>
      <c r="BR63"/>
    </row>
    <row r="64">
      <c r="A64" t="s">
        <v>473</v>
      </c>
      <c r="B64">
        <v>2006</v>
      </c>
      <c r="C64" t="s">
        <v>477</v>
      </c>
      <c r="D64">
        <v>59</v>
      </c>
      <c r="E64" t="s">
        <v>160</v>
      </c>
      <c r="F64" t="s">
        <v>248</v>
      </c>
      <c r="G64" t="s">
        <v>186</v>
      </c>
      <c r="H64">
        <v>1</v>
      </c>
      <c r="I64">
        <v>1.3</v>
      </c>
      <c r="J64">
        <v>5.5</v>
      </c>
      <c r="K64">
        <v>10.699999999999999</v>
      </c>
      <c r="L64">
        <v>22.5</v>
      </c>
      <c r="M64">
        <v>8.3000000000000007</v>
      </c>
      <c r="N64">
        <v>10.800000000000001</v>
      </c>
      <c r="O64">
        <v>13.800000000000001</v>
      </c>
      <c r="P64">
        <v>26.100000000000001</v>
      </c>
      <c r="Q64">
        <v>25.5</v>
      </c>
      <c r="R64">
        <v>1.1000000000000001</v>
      </c>
      <c r="S64">
        <v>0.29999999999999999</v>
      </c>
      <c r="T64">
        <v>1.2</v>
      </c>
      <c r="U64">
        <v>2.1000000000000001</v>
      </c>
      <c r="V64">
        <v>9.5999999999999996</v>
      </c>
      <c r="W64" t="s">
        <v>238</v>
      </c>
      <c r="X64" t="s">
        <v>239</v>
      </c>
      <c r="Y64" t="s">
        <v>150</v>
      </c>
      <c r="Z64" t="s">
        <v>240</v>
      </c>
      <c r="AA64" t="s">
        <v>241</v>
      </c>
      <c r="AB64" t="s">
        <v>242</v>
      </c>
      <c r="AC64" t="s">
        <v>243</v>
      </c>
      <c r="AD64" t="s">
        <v>244</v>
      </c>
      <c r="AE64" t="s">
        <v>245</v>
      </c>
      <c r="AF64" t="s">
        <v>246</v>
      </c>
      <c r="AG64" t="s">
        <v>186</v>
      </c>
      <c r="AH64">
        <v>13.4</v>
      </c>
      <c r="AI64">
        <v>4.2000000000000002</v>
      </c>
      <c r="AJ64">
        <v>3.7000000000000002</v>
      </c>
      <c r="AK64">
        <v>3.1000000000000001</v>
      </c>
      <c r="AL64">
        <v>5.5999999999999996</v>
      </c>
      <c r="AM64">
        <v>6.2000000000000002</v>
      </c>
      <c r="AN64">
        <v>2.6000000000000001</v>
      </c>
      <c r="AO64">
        <v>8.8000000000000007</v>
      </c>
      <c r="AP64">
        <v>9.4000000000000004</v>
      </c>
      <c r="AQ64">
        <v>2.6000000000000001</v>
      </c>
      <c r="AR64"/>
      <c r="AS64"/>
      <c r="AT64"/>
      <c r="AU64"/>
      <c r="AV64"/>
      <c r="AW64"/>
      <c r="AX64"/>
      <c r="AY64"/>
      <c r="AZ64"/>
      <c r="BA64"/>
      <c r="BB64"/>
      <c r="BC64"/>
      <c r="BD64"/>
      <c r="BE64"/>
      <c r="BF64"/>
      <c r="BG64"/>
      <c r="BH64"/>
      <c r="BI64"/>
      <c r="BJ64"/>
      <c r="BK64"/>
      <c r="BL64"/>
      <c r="BM64"/>
      <c r="BN64"/>
      <c r="BO64"/>
      <c r="BP64"/>
      <c r="BQ64"/>
      <c r="BR64"/>
    </row>
    <row r="65">
      <c r="A65" t="s">
        <v>473</v>
      </c>
      <c r="B65">
        <v>2006</v>
      </c>
      <c r="C65" t="s">
        <v>477</v>
      </c>
      <c r="D65">
        <v>60</v>
      </c>
      <c r="E65" t="s">
        <v>160</v>
      </c>
      <c r="F65" t="s">
        <v>249</v>
      </c>
      <c r="G65" t="s">
        <v>186</v>
      </c>
      <c r="H65">
        <v>16.899999999999999</v>
      </c>
      <c r="I65">
        <v>21.199999999999999</v>
      </c>
      <c r="J65">
        <v>30.100000000000001</v>
      </c>
      <c r="K65">
        <v>38.899999999999999</v>
      </c>
      <c r="L65">
        <v>18.699999999999999</v>
      </c>
      <c r="M65">
        <v>37.700000000000003</v>
      </c>
      <c r="N65">
        <v>40.799999999999997</v>
      </c>
      <c r="O65">
        <v>36.799999999999997</v>
      </c>
      <c r="P65">
        <v>24.699999999999999</v>
      </c>
      <c r="Q65">
        <v>11.4</v>
      </c>
      <c r="R65">
        <v>16.399999999999999</v>
      </c>
      <c r="S65">
        <v>15.6</v>
      </c>
      <c r="T65">
        <v>21.600000000000001</v>
      </c>
      <c r="U65">
        <v>28.800000000000001</v>
      </c>
      <c r="V65">
        <v>27.699999999999999</v>
      </c>
      <c r="W65" t="s">
        <v>238</v>
      </c>
      <c r="X65" t="s">
        <v>239</v>
      </c>
      <c r="Y65" t="s">
        <v>150</v>
      </c>
      <c r="Z65" t="s">
        <v>240</v>
      </c>
      <c r="AA65" t="s">
        <v>241</v>
      </c>
      <c r="AB65" t="s">
        <v>242</v>
      </c>
      <c r="AC65" t="s">
        <v>243</v>
      </c>
      <c r="AD65" t="s">
        <v>244</v>
      </c>
      <c r="AE65" t="s">
        <v>245</v>
      </c>
      <c r="AF65" t="s">
        <v>246</v>
      </c>
      <c r="AG65" t="s">
        <v>186</v>
      </c>
      <c r="AH65">
        <v>28.899999999999999</v>
      </c>
      <c r="AI65">
        <v>23.199999999999999</v>
      </c>
      <c r="AJ65">
        <v>16.5</v>
      </c>
      <c r="AK65">
        <v>17.399999999999999</v>
      </c>
      <c r="AL65">
        <v>17</v>
      </c>
      <c r="AM65">
        <v>17.5</v>
      </c>
      <c r="AN65">
        <v>18.699999999999999</v>
      </c>
      <c r="AO65">
        <v>27.699999999999999</v>
      </c>
      <c r="AP65">
        <v>36</v>
      </c>
      <c r="AQ65">
        <v>30.300000000000001</v>
      </c>
      <c r="AR65"/>
      <c r="AS65"/>
      <c r="AT65"/>
      <c r="AU65"/>
      <c r="AV65"/>
      <c r="AW65"/>
      <c r="AX65"/>
      <c r="AY65"/>
      <c r="AZ65"/>
      <c r="BA65"/>
      <c r="BB65"/>
      <c r="BC65"/>
      <c r="BD65"/>
      <c r="BE65"/>
      <c r="BF65"/>
      <c r="BG65"/>
      <c r="BH65"/>
      <c r="BI65"/>
      <c r="BJ65"/>
      <c r="BK65"/>
      <c r="BL65"/>
      <c r="BM65"/>
      <c r="BN65"/>
      <c r="BO65"/>
      <c r="BP65"/>
      <c r="BQ65"/>
      <c r="BR65"/>
    </row>
    <row r="66">
      <c r="A66" t="s">
        <v>473</v>
      </c>
      <c r="B66">
        <v>2006</v>
      </c>
      <c r="C66" t="s">
        <v>477</v>
      </c>
      <c r="D66">
        <v>61</v>
      </c>
      <c r="E66" t="s">
        <v>160</v>
      </c>
      <c r="F66" t="s">
        <v>250</v>
      </c>
      <c r="G66" t="s">
        <v>186</v>
      </c>
      <c r="H66">
        <v>2.6000000000000001</v>
      </c>
      <c r="I66">
        <v>5.0999999999999996</v>
      </c>
      <c r="J66">
        <v>7.5</v>
      </c>
      <c r="K66">
        <v>11.9</v>
      </c>
      <c r="L66">
        <v>6</v>
      </c>
      <c r="M66">
        <v>12.800000000000001</v>
      </c>
      <c r="N66">
        <v>12.5</v>
      </c>
      <c r="O66">
        <v>10.6</v>
      </c>
      <c r="P66">
        <v>5.0999999999999996</v>
      </c>
      <c r="Q66">
        <v>5.5</v>
      </c>
      <c r="R66">
        <v>3.2999999999999998</v>
      </c>
      <c r="S66">
        <v>2.2999999999999998</v>
      </c>
      <c r="T66">
        <v>4.7999999999999998</v>
      </c>
      <c r="U66">
        <v>4.7000000000000002</v>
      </c>
      <c r="V66">
        <v>9.8000000000000007</v>
      </c>
      <c r="W66" t="s">
        <v>238</v>
      </c>
      <c r="X66" t="s">
        <v>239</v>
      </c>
      <c r="Y66" t="s">
        <v>150</v>
      </c>
      <c r="Z66" t="s">
        <v>240</v>
      </c>
      <c r="AA66" t="s">
        <v>241</v>
      </c>
      <c r="AB66" t="s">
        <v>242</v>
      </c>
      <c r="AC66" t="s">
        <v>243</v>
      </c>
      <c r="AD66" t="s">
        <v>244</v>
      </c>
      <c r="AE66" t="s">
        <v>245</v>
      </c>
      <c r="AF66" t="s">
        <v>246</v>
      </c>
      <c r="AG66" t="s">
        <v>186</v>
      </c>
      <c r="AH66">
        <v>6.7999999999999998</v>
      </c>
      <c r="AI66">
        <v>10.5</v>
      </c>
      <c r="AJ66">
        <v>0.80000000000000004</v>
      </c>
      <c r="AK66">
        <v>4.0999999999999996</v>
      </c>
      <c r="AL66">
        <v>2.5</v>
      </c>
      <c r="AM66">
        <v>9.8000000000000007</v>
      </c>
      <c r="AN66">
        <v>20.300000000000001</v>
      </c>
      <c r="AO66">
        <v>0.80000000000000004</v>
      </c>
      <c r="AP66">
        <v>5.5999999999999996</v>
      </c>
      <c r="AQ66">
        <v>0.20000000000000001</v>
      </c>
      <c r="AR66"/>
      <c r="AS66"/>
      <c r="AT66"/>
      <c r="AU66"/>
      <c r="AV66"/>
      <c r="AW66"/>
      <c r="AX66"/>
      <c r="AY66"/>
      <c r="AZ66"/>
      <c r="BA66"/>
      <c r="BB66"/>
      <c r="BC66"/>
      <c r="BD66"/>
      <c r="BE66"/>
      <c r="BF66"/>
      <c r="BG66"/>
      <c r="BH66"/>
      <c r="BI66"/>
      <c r="BJ66"/>
      <c r="BK66"/>
      <c r="BL66"/>
      <c r="BM66"/>
      <c r="BN66"/>
      <c r="BO66"/>
      <c r="BP66"/>
      <c r="BQ66"/>
      <c r="BR66"/>
    </row>
    <row r="67">
      <c r="A67" t="s">
        <v>473</v>
      </c>
      <c r="B67">
        <v>2006</v>
      </c>
      <c r="C67" t="s">
        <v>477</v>
      </c>
      <c r="D67">
        <v>62</v>
      </c>
      <c r="E67" t="s">
        <v>160</v>
      </c>
      <c r="F67" t="s">
        <v>251</v>
      </c>
      <c r="G67" t="s">
        <v>186</v>
      </c>
      <c r="H67">
        <v>2.8999999999999999</v>
      </c>
      <c r="I67">
        <v>4.0999999999999996</v>
      </c>
      <c r="J67">
        <v>6.4000000000000004</v>
      </c>
      <c r="K67">
        <v>8.5999999999999996</v>
      </c>
      <c r="L67">
        <v>7.0999999999999996</v>
      </c>
      <c r="M67">
        <v>9.6999999999999993</v>
      </c>
      <c r="N67">
        <v>9.1999999999999993</v>
      </c>
      <c r="O67">
        <v>6.7000000000000002</v>
      </c>
      <c r="P67">
        <v>5.5999999999999996</v>
      </c>
      <c r="Q67">
        <v>4.2000000000000002</v>
      </c>
      <c r="R67">
        <v>2</v>
      </c>
      <c r="S67">
        <v>3.7000000000000002</v>
      </c>
      <c r="T67">
        <v>4.2000000000000002</v>
      </c>
      <c r="U67">
        <v>4.7999999999999998</v>
      </c>
      <c r="V67">
        <v>10.5</v>
      </c>
      <c r="W67" t="s">
        <v>238</v>
      </c>
      <c r="X67" t="s">
        <v>239</v>
      </c>
      <c r="Y67" t="s">
        <v>150</v>
      </c>
      <c r="Z67" t="s">
        <v>240</v>
      </c>
      <c r="AA67" t="s">
        <v>241</v>
      </c>
      <c r="AB67" t="s">
        <v>242</v>
      </c>
      <c r="AC67" t="s">
        <v>243</v>
      </c>
      <c r="AD67" t="s">
        <v>244</v>
      </c>
      <c r="AE67" t="s">
        <v>245</v>
      </c>
      <c r="AF67" t="s">
        <v>246</v>
      </c>
      <c r="AG67" t="s">
        <v>186</v>
      </c>
      <c r="AH67">
        <v>6</v>
      </c>
      <c r="AI67">
        <v>11.4</v>
      </c>
      <c r="AJ67">
        <v>0.80000000000000004</v>
      </c>
      <c r="AK67">
        <v>0.10000000000000001</v>
      </c>
      <c r="AL67">
        <v>1.3999999999999999</v>
      </c>
      <c r="AM67">
        <v>8.4000000000000004</v>
      </c>
      <c r="AN67">
        <v>10.800000000000001</v>
      </c>
      <c r="AO67">
        <v>3.6000000000000001</v>
      </c>
      <c r="AP67">
        <v>3.5</v>
      </c>
      <c r="AQ67">
        <v>0.10000000000000001</v>
      </c>
      <c r="AR67"/>
      <c r="AS67"/>
      <c r="AT67"/>
      <c r="AU67"/>
      <c r="AV67"/>
      <c r="AW67"/>
      <c r="AX67"/>
      <c r="AY67"/>
      <c r="AZ67"/>
      <c r="BA67"/>
      <c r="BB67"/>
      <c r="BC67"/>
      <c r="BD67"/>
      <c r="BE67"/>
      <c r="BF67"/>
      <c r="BG67"/>
      <c r="BH67"/>
      <c r="BI67"/>
      <c r="BJ67"/>
      <c r="BK67"/>
      <c r="BL67"/>
      <c r="BM67"/>
      <c r="BN67"/>
      <c r="BO67"/>
      <c r="BP67"/>
      <c r="BQ67"/>
      <c r="BR67"/>
    </row>
    <row r="68">
      <c r="A68" t="s">
        <v>473</v>
      </c>
      <c r="B68">
        <v>2006</v>
      </c>
      <c r="C68" t="s">
        <v>477</v>
      </c>
      <c r="D68">
        <v>63</v>
      </c>
      <c r="E68" t="s">
        <v>160</v>
      </c>
      <c r="F68" t="s">
        <v>252</v>
      </c>
      <c r="G68" t="s">
        <v>186</v>
      </c>
      <c r="H68">
        <v>4</v>
      </c>
      <c r="I68">
        <v>6</v>
      </c>
      <c r="J68">
        <v>5.9000000000000004</v>
      </c>
      <c r="K68">
        <v>4</v>
      </c>
      <c r="L68">
        <v>1.1000000000000001</v>
      </c>
      <c r="M68">
        <v>5.2000000000000002</v>
      </c>
      <c r="N68">
        <v>4.5999999999999996</v>
      </c>
      <c r="O68">
        <v>1.8999999999999999</v>
      </c>
      <c r="P68">
        <v>1.1000000000000001</v>
      </c>
      <c r="Q68">
        <v>0.29999999999999999</v>
      </c>
      <c r="R68">
        <v>2.7999999999999998</v>
      </c>
      <c r="S68">
        <v>5</v>
      </c>
      <c r="T68">
        <v>6.7000000000000002</v>
      </c>
      <c r="U68">
        <v>5.7999999999999998</v>
      </c>
      <c r="V68">
        <v>5.7000000000000002</v>
      </c>
      <c r="W68" t="s">
        <v>238</v>
      </c>
      <c r="X68" t="s">
        <v>239</v>
      </c>
      <c r="Y68" t="s">
        <v>150</v>
      </c>
      <c r="Z68" t="s">
        <v>240</v>
      </c>
      <c r="AA68" t="s">
        <v>241</v>
      </c>
      <c r="AB68" t="s">
        <v>242</v>
      </c>
      <c r="AC68" t="s">
        <v>243</v>
      </c>
      <c r="AD68" t="s">
        <v>244</v>
      </c>
      <c r="AE68" t="s">
        <v>245</v>
      </c>
      <c r="AF68" t="s">
        <v>246</v>
      </c>
      <c r="AG68" t="s">
        <v>186</v>
      </c>
      <c r="AH68">
        <v>3</v>
      </c>
      <c r="AI68">
        <v>7.2999999999999998</v>
      </c>
      <c r="AJ68">
        <v>3.1000000000000001</v>
      </c>
      <c r="AK68">
        <v>1.8999999999999999</v>
      </c>
      <c r="AL68">
        <v>8.8000000000000007</v>
      </c>
      <c r="AM68">
        <v>5</v>
      </c>
      <c r="AN68">
        <v>4</v>
      </c>
      <c r="AO68">
        <v>2.7999999999999998</v>
      </c>
      <c r="AP68">
        <v>5.7999999999999998</v>
      </c>
      <c r="AQ68">
        <v>2.7000000000000002</v>
      </c>
      <c r="AR68"/>
      <c r="AS68"/>
      <c r="AT68"/>
      <c r="AU68"/>
      <c r="AV68"/>
      <c r="AW68"/>
      <c r="AX68"/>
      <c r="AY68"/>
      <c r="AZ68"/>
      <c r="BA68"/>
      <c r="BB68"/>
      <c r="BC68"/>
      <c r="BD68"/>
      <c r="BE68"/>
      <c r="BF68"/>
      <c r="BG68"/>
      <c r="BH68"/>
      <c r="BI68"/>
      <c r="BJ68"/>
      <c r="BK68"/>
      <c r="BL68"/>
      <c r="BM68"/>
      <c r="BN68"/>
      <c r="BO68"/>
      <c r="BP68"/>
      <c r="BQ68"/>
      <c r="BR68"/>
    </row>
    <row r="69">
      <c r="A69" t="s">
        <v>473</v>
      </c>
      <c r="B69">
        <v>2006</v>
      </c>
      <c r="C69" t="s">
        <v>477</v>
      </c>
      <c r="D69">
        <v>64</v>
      </c>
      <c r="E69" t="s">
        <v>160</v>
      </c>
      <c r="F69" t="s">
        <v>253</v>
      </c>
      <c r="G69" t="s">
        <v>186</v>
      </c>
      <c r="H69">
        <v>7.5</v>
      </c>
      <c r="I69">
        <v>7.0999999999999996</v>
      </c>
      <c r="J69">
        <v>6.2000000000000002</v>
      </c>
      <c r="K69">
        <v>1</v>
      </c>
      <c r="L69">
        <v>1</v>
      </c>
      <c r="M69">
        <v>0.90000000000000002</v>
      </c>
      <c r="N69">
        <v>1</v>
      </c>
      <c r="O69">
        <v>0.59999999999999998</v>
      </c>
      <c r="P69">
        <v>0.59999999999999998</v>
      </c>
      <c r="Q69">
        <v>0</v>
      </c>
      <c r="R69">
        <v>7.4000000000000004</v>
      </c>
      <c r="S69">
        <v>8.3000000000000007</v>
      </c>
      <c r="T69">
        <v>7.2999999999999998</v>
      </c>
      <c r="U69">
        <v>7.9000000000000004</v>
      </c>
      <c r="V69">
        <v>4.0999999999999996</v>
      </c>
      <c r="W69" t="s">
        <v>238</v>
      </c>
      <c r="X69" t="s">
        <v>239</v>
      </c>
      <c r="Y69" t="s">
        <v>150</v>
      </c>
      <c r="Z69" t="s">
        <v>240</v>
      </c>
      <c r="AA69" t="s">
        <v>241</v>
      </c>
      <c r="AB69" t="s">
        <v>242</v>
      </c>
      <c r="AC69" t="s">
        <v>243</v>
      </c>
      <c r="AD69" t="s">
        <v>244</v>
      </c>
      <c r="AE69" t="s">
        <v>245</v>
      </c>
      <c r="AF69" t="s">
        <v>246</v>
      </c>
      <c r="AG69" t="s">
        <v>186</v>
      </c>
      <c r="AH69">
        <v>3.8999999999999999</v>
      </c>
      <c r="AI69">
        <v>3.1000000000000001</v>
      </c>
      <c r="AJ69">
        <v>5.5</v>
      </c>
      <c r="AK69">
        <v>5.7000000000000002</v>
      </c>
      <c r="AL69">
        <v>4</v>
      </c>
      <c r="AM69">
        <v>4.2000000000000002</v>
      </c>
      <c r="AN69">
        <v>12.1</v>
      </c>
      <c r="AO69">
        <v>3</v>
      </c>
      <c r="AP69">
        <v>5.5</v>
      </c>
      <c r="AQ69">
        <v>8</v>
      </c>
      <c r="AR69"/>
      <c r="AS69"/>
      <c r="AT69"/>
      <c r="AU69"/>
      <c r="AV69"/>
      <c r="AW69"/>
      <c r="AX69"/>
      <c r="AY69"/>
      <c r="AZ69"/>
      <c r="BA69"/>
      <c r="BB69"/>
      <c r="BC69"/>
      <c r="BD69"/>
      <c r="BE69"/>
      <c r="BF69"/>
      <c r="BG69"/>
      <c r="BH69"/>
      <c r="BI69"/>
      <c r="BJ69"/>
      <c r="BK69"/>
      <c r="BL69"/>
      <c r="BM69"/>
      <c r="BN69"/>
      <c r="BO69"/>
      <c r="BP69"/>
      <c r="BQ69"/>
      <c r="BR69"/>
    </row>
    <row r="70">
      <c r="A70" t="s">
        <v>473</v>
      </c>
      <c r="B70">
        <v>2006</v>
      </c>
      <c r="C70" t="s">
        <v>477</v>
      </c>
      <c r="D70">
        <v>65</v>
      </c>
      <c r="E70" t="s">
        <v>160</v>
      </c>
      <c r="F70" t="s">
        <v>254</v>
      </c>
      <c r="G70" t="s">
        <v>186</v>
      </c>
      <c r="H70">
        <v>54.299999999999997</v>
      </c>
      <c r="I70">
        <v>40.600000000000001</v>
      </c>
      <c r="J70">
        <v>25.199999999999999</v>
      </c>
      <c r="K70">
        <v>4.9000000000000004</v>
      </c>
      <c r="L70">
        <v>1.2</v>
      </c>
      <c r="M70">
        <v>10.6</v>
      </c>
      <c r="N70">
        <v>2.7000000000000002</v>
      </c>
      <c r="O70">
        <v>1.1000000000000001</v>
      </c>
      <c r="P70">
        <v>1.1000000000000001</v>
      </c>
      <c r="Q70">
        <v>0.69999999999999996</v>
      </c>
      <c r="R70">
        <v>56</v>
      </c>
      <c r="S70">
        <v>52</v>
      </c>
      <c r="T70">
        <v>40</v>
      </c>
      <c r="U70">
        <v>32.899999999999999</v>
      </c>
      <c r="V70">
        <v>13.1</v>
      </c>
      <c r="W70" t="s">
        <v>238</v>
      </c>
      <c r="X70" t="s">
        <v>239</v>
      </c>
      <c r="Y70" t="s">
        <v>150</v>
      </c>
      <c r="Z70" t="s">
        <v>240</v>
      </c>
      <c r="AA70" t="s">
        <v>241</v>
      </c>
      <c r="AB70" t="s">
        <v>242</v>
      </c>
      <c r="AC70" t="s">
        <v>243</v>
      </c>
      <c r="AD70" t="s">
        <v>244</v>
      </c>
      <c r="AE70" t="s">
        <v>245</v>
      </c>
      <c r="AF70" t="s">
        <v>246</v>
      </c>
      <c r="AG70" t="s">
        <v>186</v>
      </c>
      <c r="AH70">
        <v>11.6</v>
      </c>
      <c r="AI70">
        <v>16.5</v>
      </c>
      <c r="AJ70">
        <v>58.399999999999999</v>
      </c>
      <c r="AK70">
        <v>55.399999999999999</v>
      </c>
      <c r="AL70">
        <v>43.700000000000003</v>
      </c>
      <c r="AM70">
        <v>32.399999999999999</v>
      </c>
      <c r="AN70">
        <v>15.300000000000001</v>
      </c>
      <c r="AO70">
        <v>27.5</v>
      </c>
      <c r="AP70">
        <v>29.5</v>
      </c>
      <c r="AQ70">
        <v>42.600000000000001</v>
      </c>
      <c r="AR70"/>
      <c r="AS70"/>
      <c r="AT70"/>
      <c r="AU70"/>
      <c r="AV70"/>
      <c r="AW70"/>
      <c r="AX70"/>
      <c r="AY70"/>
      <c r="AZ70"/>
      <c r="BA70"/>
      <c r="BB70"/>
      <c r="BC70"/>
      <c r="BD70"/>
      <c r="BE70"/>
      <c r="BF70"/>
      <c r="BG70"/>
      <c r="BH70"/>
      <c r="BI70"/>
      <c r="BJ70"/>
      <c r="BK70"/>
      <c r="BL70"/>
      <c r="BM70"/>
      <c r="BN70"/>
      <c r="BO70"/>
      <c r="BP70"/>
      <c r="BQ70"/>
      <c r="BR70"/>
    </row>
    <row r="71">
      <c r="A71" t="s">
        <v>473</v>
      </c>
      <c r="B71">
        <v>2006</v>
      </c>
      <c r="C71" t="s">
        <v>477</v>
      </c>
      <c r="D71">
        <v>66</v>
      </c>
      <c r="E71" t="s">
        <v>160</v>
      </c>
      <c r="F71" t="s">
        <v>170</v>
      </c>
      <c r="G71" t="s">
        <v>186</v>
      </c>
      <c r="H71">
        <v>1.6000000000000001</v>
      </c>
      <c r="I71">
        <v>4.5</v>
      </c>
      <c r="J71">
        <v>4.2999999999999998</v>
      </c>
      <c r="K71">
        <v>1.2</v>
      </c>
      <c r="L71">
        <v>0.5</v>
      </c>
      <c r="M71">
        <v>2.7000000000000002</v>
      </c>
      <c r="N71">
        <v>0.90000000000000002</v>
      </c>
      <c r="O71">
        <v>0.69999999999999996</v>
      </c>
      <c r="P71">
        <v>0.69999999999999996</v>
      </c>
      <c r="Q71">
        <v>0.10000000000000001</v>
      </c>
      <c r="R71">
        <v>1.5</v>
      </c>
      <c r="S71">
        <v>2.2000000000000002</v>
      </c>
      <c r="T71">
        <v>5.0999999999999996</v>
      </c>
      <c r="U71">
        <v>5</v>
      </c>
      <c r="V71">
        <v>2.5</v>
      </c>
      <c r="W71" t="s">
        <v>238</v>
      </c>
      <c r="X71" t="s">
        <v>239</v>
      </c>
      <c r="Y71" t="s">
        <v>150</v>
      </c>
      <c r="Z71" t="s">
        <v>240</v>
      </c>
      <c r="AA71" t="s">
        <v>241</v>
      </c>
      <c r="AB71" t="s">
        <v>242</v>
      </c>
      <c r="AC71" t="s">
        <v>243</v>
      </c>
      <c r="AD71" t="s">
        <v>244</v>
      </c>
      <c r="AE71" t="s">
        <v>245</v>
      </c>
      <c r="AF71" t="s">
        <v>246</v>
      </c>
      <c r="AG71" t="s">
        <v>186</v>
      </c>
      <c r="AH71">
        <v>2.7000000000000002</v>
      </c>
      <c r="AI71">
        <v>0.29999999999999999</v>
      </c>
      <c r="AJ71">
        <v>2.2999999999999998</v>
      </c>
      <c r="AK71">
        <v>5.2000000000000002</v>
      </c>
      <c r="AL71">
        <v>3.6000000000000001</v>
      </c>
      <c r="AM71">
        <v>0</v>
      </c>
      <c r="AN71">
        <v>0</v>
      </c>
      <c r="AO71">
        <v>9.5</v>
      </c>
      <c r="AP71">
        <v>0</v>
      </c>
      <c r="AQ71">
        <v>5.7999999999999998</v>
      </c>
      <c r="AR71"/>
      <c r="AS71"/>
      <c r="AT71"/>
      <c r="AU71"/>
      <c r="AV71"/>
      <c r="AW71"/>
      <c r="AX71"/>
      <c r="AY71"/>
      <c r="AZ71"/>
      <c r="BA71"/>
      <c r="BB71"/>
      <c r="BC71"/>
      <c r="BD71"/>
      <c r="BE71"/>
      <c r="BF71"/>
      <c r="BG71"/>
      <c r="BH71"/>
      <c r="BI71"/>
      <c r="BJ71"/>
      <c r="BK71"/>
      <c r="BL71"/>
      <c r="BM71"/>
      <c r="BN71"/>
      <c r="BO71"/>
      <c r="BP71"/>
      <c r="BQ71"/>
      <c r="BR71"/>
    </row>
    <row r="72">
      <c r="A72" t="s">
        <v>473</v>
      </c>
      <c r="B72">
        <v>2006</v>
      </c>
      <c r="C72" t="s">
        <v>477</v>
      </c>
      <c r="D72">
        <v>67</v>
      </c>
      <c r="E72" t="s">
        <v>160</v>
      </c>
      <c r="F72" t="s">
        <v>171</v>
      </c>
      <c r="G72" t="s">
        <v>186</v>
      </c>
      <c r="H72">
        <v>0</v>
      </c>
      <c r="I72">
        <v>0.20000000000000001</v>
      </c>
      <c r="J72">
        <v>1.1000000000000001</v>
      </c>
      <c r="K72">
        <v>2.8999999999999999</v>
      </c>
      <c r="L72">
        <v>3.3999999999999999</v>
      </c>
      <c r="M72">
        <v>3</v>
      </c>
      <c r="N72">
        <v>3.3999999999999999</v>
      </c>
      <c r="O72">
        <v>4.4000000000000004</v>
      </c>
      <c r="P72">
        <v>5.2000000000000002</v>
      </c>
      <c r="Q72">
        <v>2.2000000000000002</v>
      </c>
      <c r="R72">
        <v>0</v>
      </c>
      <c r="S72">
        <v>0</v>
      </c>
      <c r="T72">
        <v>0.29999999999999999</v>
      </c>
      <c r="U72">
        <v>0.10000000000000001</v>
      </c>
      <c r="V72">
        <v>0.59999999999999998</v>
      </c>
      <c r="W72" t="s">
        <v>238</v>
      </c>
      <c r="X72" t="s">
        <v>239</v>
      </c>
      <c r="Y72" t="s">
        <v>150</v>
      </c>
      <c r="Z72" t="s">
        <v>240</v>
      </c>
      <c r="AA72" t="s">
        <v>241</v>
      </c>
      <c r="AB72" t="s">
        <v>242</v>
      </c>
      <c r="AC72" t="s">
        <v>243</v>
      </c>
      <c r="AD72" t="s">
        <v>244</v>
      </c>
      <c r="AE72" t="s">
        <v>245</v>
      </c>
      <c r="AF72" t="s">
        <v>246</v>
      </c>
      <c r="AG72" t="s">
        <v>186</v>
      </c>
      <c r="AH72">
        <v>1.8</v>
      </c>
      <c r="AI72">
        <v>0</v>
      </c>
      <c r="AJ72">
        <v>0</v>
      </c>
      <c r="AK72">
        <v>0</v>
      </c>
      <c r="AL72">
        <v>2.2999999999999998</v>
      </c>
      <c r="AM72">
        <v>2.8999999999999999</v>
      </c>
      <c r="AN72">
        <v>0</v>
      </c>
      <c r="AO72">
        <v>8</v>
      </c>
      <c r="AP72">
        <v>0</v>
      </c>
      <c r="AQ72">
        <v>0.29999999999999999</v>
      </c>
      <c r="AR72"/>
      <c r="AS72"/>
      <c r="AT72"/>
      <c r="AU72"/>
      <c r="AV72"/>
      <c r="AW72"/>
      <c r="AX72"/>
      <c r="AY72"/>
      <c r="AZ72"/>
      <c r="BA72"/>
      <c r="BB72"/>
      <c r="BC72"/>
      <c r="BD72"/>
      <c r="BE72"/>
      <c r="BF72"/>
      <c r="BG72"/>
      <c r="BH72"/>
      <c r="BI72"/>
      <c r="BJ72"/>
      <c r="BK72"/>
      <c r="BL72"/>
      <c r="BM72"/>
      <c r="BN72"/>
      <c r="BO72"/>
      <c r="BP72"/>
      <c r="BQ72"/>
      <c r="BR72"/>
    </row>
    <row r="73">
      <c r="A73" t="s">
        <v>473</v>
      </c>
      <c r="B73">
        <v>2006</v>
      </c>
      <c r="C73" t="s">
        <v>477</v>
      </c>
      <c r="D73">
        <v>68</v>
      </c>
      <c r="E73" t="s">
        <v>160</v>
      </c>
      <c r="F73" t="s">
        <v>255</v>
      </c>
      <c r="G73" t="s">
        <v>186</v>
      </c>
      <c r="H73">
        <v>0.40000000000000002</v>
      </c>
      <c r="I73">
        <v>0.10000000000000001</v>
      </c>
      <c r="J73">
        <v>0.20000000000000001</v>
      </c>
      <c r="K73">
        <v>0.59999999999999998</v>
      </c>
      <c r="L73">
        <v>0.20000000000000001</v>
      </c>
      <c r="M73">
        <v>0.5</v>
      </c>
      <c r="N73">
        <v>1.3</v>
      </c>
      <c r="O73">
        <v>0.29999999999999999</v>
      </c>
      <c r="P73">
        <v>0.29999999999999999</v>
      </c>
      <c r="Q73">
        <v>0.10000000000000001</v>
      </c>
      <c r="R73">
        <v>0.69999999999999996</v>
      </c>
      <c r="S73">
        <v>0</v>
      </c>
      <c r="T73">
        <v>0.10000000000000001</v>
      </c>
      <c r="U73">
        <v>0</v>
      </c>
      <c r="V73">
        <v>0</v>
      </c>
      <c r="W73" t="s">
        <v>238</v>
      </c>
      <c r="X73" t="s">
        <v>239</v>
      </c>
      <c r="Y73" t="s">
        <v>150</v>
      </c>
      <c r="Z73" t="s">
        <v>240</v>
      </c>
      <c r="AA73" t="s">
        <v>241</v>
      </c>
      <c r="AB73" t="s">
        <v>242</v>
      </c>
      <c r="AC73" t="s">
        <v>243</v>
      </c>
      <c r="AD73" t="s">
        <v>244</v>
      </c>
      <c r="AE73" t="s">
        <v>245</v>
      </c>
      <c r="AF73" t="s">
        <v>246</v>
      </c>
      <c r="AG73" t="s">
        <v>186</v>
      </c>
      <c r="AH73">
        <v>0.40000000000000002</v>
      </c>
      <c r="AI73">
        <v>0.20000000000000001</v>
      </c>
      <c r="AJ73">
        <v>0.10000000000000001</v>
      </c>
      <c r="AK73">
        <v>0.40000000000000002</v>
      </c>
      <c r="AL73">
        <v>0.90000000000000002</v>
      </c>
      <c r="AM73">
        <v>0</v>
      </c>
      <c r="AN73">
        <v>0.10000000000000001</v>
      </c>
      <c r="AO73">
        <v>0.5</v>
      </c>
      <c r="AP73">
        <v>0.40000000000000002</v>
      </c>
      <c r="AQ73">
        <v>0</v>
      </c>
      <c r="AR73"/>
      <c r="AS73"/>
      <c r="AT73"/>
      <c r="AU73"/>
      <c r="AV73"/>
      <c r="AW73"/>
      <c r="AX73"/>
      <c r="AY73"/>
      <c r="AZ73"/>
      <c r="BA73"/>
      <c r="BB73"/>
      <c r="BC73"/>
      <c r="BD73"/>
      <c r="BE73"/>
      <c r="BF73"/>
      <c r="BG73"/>
      <c r="BH73"/>
      <c r="BI73"/>
      <c r="BJ73"/>
      <c r="BK73"/>
      <c r="BL73"/>
      <c r="BM73"/>
      <c r="BN73"/>
      <c r="BO73"/>
      <c r="BP73"/>
      <c r="BQ73"/>
      <c r="BR73"/>
    </row>
    <row r="74">
      <c r="A74" t="s">
        <v>473</v>
      </c>
      <c r="B74">
        <v>2006</v>
      </c>
      <c r="C74" t="s">
        <v>477</v>
      </c>
      <c r="D74">
        <v>69</v>
      </c>
      <c r="E74" t="s">
        <v>160</v>
      </c>
      <c r="F74" t="s">
        <v>256</v>
      </c>
      <c r="G74" t="s">
        <v>186</v>
      </c>
      <c r="H74">
        <v>8.1999999999999993</v>
      </c>
      <c r="I74">
        <v>8.9000000000000004</v>
      </c>
      <c r="J74">
        <v>5.4000000000000004</v>
      </c>
      <c r="K74">
        <v>1</v>
      </c>
      <c r="L74">
        <v>0</v>
      </c>
      <c r="M74">
        <v>3</v>
      </c>
      <c r="N74">
        <v>0.10000000000000001</v>
      </c>
      <c r="O74">
        <v>0</v>
      </c>
      <c r="P74">
        <v>0</v>
      </c>
      <c r="Q74">
        <v>0</v>
      </c>
      <c r="R74">
        <v>8.6999999999999993</v>
      </c>
      <c r="S74">
        <v>9.5999999999999996</v>
      </c>
      <c r="T74">
        <v>8</v>
      </c>
      <c r="U74">
        <v>6.9000000000000004</v>
      </c>
      <c r="V74">
        <v>2.7000000000000002</v>
      </c>
      <c r="W74" t="s">
        <v>238</v>
      </c>
      <c r="X74" t="s">
        <v>239</v>
      </c>
      <c r="Y74" t="s">
        <v>150</v>
      </c>
      <c r="Z74" t="s">
        <v>240</v>
      </c>
      <c r="AA74" t="s">
        <v>241</v>
      </c>
      <c r="AB74" t="s">
        <v>242</v>
      </c>
      <c r="AC74" t="s">
        <v>243</v>
      </c>
      <c r="AD74" t="s">
        <v>244</v>
      </c>
      <c r="AE74" t="s">
        <v>245</v>
      </c>
      <c r="AF74" t="s">
        <v>246</v>
      </c>
      <c r="AG74" t="s">
        <v>186</v>
      </c>
      <c r="AH74">
        <v>0.59999999999999998</v>
      </c>
      <c r="AI74">
        <v>15.300000000000001</v>
      </c>
      <c r="AJ74">
        <v>7</v>
      </c>
      <c r="AK74">
        <v>3.5</v>
      </c>
      <c r="AL74">
        <v>7.2999999999999998</v>
      </c>
      <c r="AM74">
        <v>0.90000000000000002</v>
      </c>
      <c r="AN74">
        <v>11.6</v>
      </c>
      <c r="AO74">
        <v>2.7000000000000002</v>
      </c>
      <c r="AP74">
        <v>1.7</v>
      </c>
      <c r="AQ74">
        <v>4.7999999999999998</v>
      </c>
      <c r="AR74"/>
      <c r="AS74"/>
      <c r="AT74"/>
      <c r="AU74"/>
      <c r="AV74"/>
      <c r="AW74"/>
      <c r="AX74"/>
      <c r="AY74"/>
      <c r="AZ74"/>
      <c r="BA74"/>
      <c r="BB74"/>
      <c r="BC74"/>
      <c r="BD74"/>
      <c r="BE74"/>
      <c r="BF74"/>
      <c r="BG74"/>
      <c r="BH74"/>
      <c r="BI74"/>
      <c r="BJ74"/>
      <c r="BK74"/>
      <c r="BL74"/>
      <c r="BM74"/>
      <c r="BN74"/>
      <c r="BO74"/>
      <c r="BP74"/>
      <c r="BQ74"/>
      <c r="BR74"/>
    </row>
    <row r="75">
      <c r="A75" t="s">
        <v>473</v>
      </c>
      <c r="B75">
        <v>2006</v>
      </c>
      <c r="C75" t="s">
        <v>477</v>
      </c>
      <c r="D75">
        <v>70</v>
      </c>
      <c r="E75" t="s">
        <v>160</v>
      </c>
      <c r="F75" t="s">
        <v>257</v>
      </c>
      <c r="G75" t="s">
        <v>186</v>
      </c>
      <c r="H75">
        <v>0.59999999999999998</v>
      </c>
      <c r="I75">
        <v>0.5</v>
      </c>
      <c r="J75">
        <v>0.69999999999999996</v>
      </c>
      <c r="K75">
        <v>7.5999999999999996</v>
      </c>
      <c r="L75">
        <v>15.699999999999999</v>
      </c>
      <c r="M75">
        <v>2.3999999999999999</v>
      </c>
      <c r="N75">
        <v>6.7000000000000002</v>
      </c>
      <c r="O75">
        <v>11.5</v>
      </c>
      <c r="P75">
        <v>13.1</v>
      </c>
      <c r="Q75">
        <v>20.199999999999999</v>
      </c>
      <c r="R75">
        <v>0.20000000000000001</v>
      </c>
      <c r="S75">
        <v>1</v>
      </c>
      <c r="T75">
        <v>0.5</v>
      </c>
      <c r="U75">
        <v>0.20000000000000001</v>
      </c>
      <c r="V75">
        <v>5.5999999999999996</v>
      </c>
      <c r="W75" t="s">
        <v>238</v>
      </c>
      <c r="X75" t="s">
        <v>239</v>
      </c>
      <c r="Y75" t="s">
        <v>150</v>
      </c>
      <c r="Z75" t="s">
        <v>240</v>
      </c>
      <c r="AA75" t="s">
        <v>241</v>
      </c>
      <c r="AB75" t="s">
        <v>242</v>
      </c>
      <c r="AC75" t="s">
        <v>243</v>
      </c>
      <c r="AD75" t="s">
        <v>244</v>
      </c>
      <c r="AE75" t="s">
        <v>245</v>
      </c>
      <c r="AF75" t="s">
        <v>246</v>
      </c>
      <c r="AG75" t="s">
        <v>186</v>
      </c>
      <c r="AH75">
        <v>9.6999999999999993</v>
      </c>
      <c r="AI75">
        <v>4.7000000000000002</v>
      </c>
      <c r="AJ75">
        <v>0.40000000000000002</v>
      </c>
      <c r="AK75">
        <v>1.2</v>
      </c>
      <c r="AL75">
        <v>0.80000000000000004</v>
      </c>
      <c r="AM75">
        <v>5.0999999999999996</v>
      </c>
      <c r="AN75">
        <v>1.2</v>
      </c>
      <c r="AO75">
        <v>1.1000000000000001</v>
      </c>
      <c r="AP75">
        <v>0.40000000000000002</v>
      </c>
      <c r="AQ75">
        <v>0.20000000000000001</v>
      </c>
      <c r="AR75"/>
      <c r="AS75"/>
      <c r="AT75"/>
      <c r="AU75"/>
      <c r="AV75"/>
      <c r="AW75"/>
      <c r="AX75"/>
      <c r="AY75"/>
      <c r="AZ75"/>
      <c r="BA75"/>
      <c r="BB75"/>
      <c r="BC75"/>
      <c r="BD75"/>
      <c r="BE75"/>
      <c r="BF75"/>
      <c r="BG75"/>
      <c r="BH75"/>
      <c r="BI75"/>
      <c r="BJ75"/>
      <c r="BK75"/>
      <c r="BL75"/>
      <c r="BM75"/>
      <c r="BN75"/>
      <c r="BO75"/>
      <c r="BP75"/>
      <c r="BQ75"/>
      <c r="BR75"/>
    </row>
    <row r="76">
      <c r="A76" t="s">
        <v>473</v>
      </c>
      <c r="B76">
        <v>2006</v>
      </c>
      <c r="C76" t="s">
        <v>477</v>
      </c>
      <c r="D76">
        <v>71</v>
      </c>
      <c r="E76" t="s">
        <v>160</v>
      </c>
      <c r="F76" t="s">
        <v>172</v>
      </c>
      <c r="G76" t="s">
        <v>186</v>
      </c>
      <c r="H76">
        <v>0</v>
      </c>
      <c r="I76">
        <v>0</v>
      </c>
      <c r="J76">
        <v>0.59999999999999998</v>
      </c>
      <c r="K76">
        <v>3.6000000000000001</v>
      </c>
      <c r="L76">
        <v>15.800000000000001</v>
      </c>
      <c r="M76">
        <v>1</v>
      </c>
      <c r="N76">
        <v>2.7999999999999998</v>
      </c>
      <c r="O76">
        <v>5</v>
      </c>
      <c r="P76">
        <v>9.1999999999999993</v>
      </c>
      <c r="Q76">
        <v>23.5</v>
      </c>
      <c r="R76">
        <v>0</v>
      </c>
      <c r="S76">
        <v>0</v>
      </c>
      <c r="T76">
        <v>0</v>
      </c>
      <c r="U76">
        <v>0.10000000000000001</v>
      </c>
      <c r="V76">
        <v>6.5999999999999996</v>
      </c>
      <c r="W76" t="s">
        <v>238</v>
      </c>
      <c r="X76" t="s">
        <v>239</v>
      </c>
      <c r="Y76" t="s">
        <v>150</v>
      </c>
      <c r="Z76" t="s">
        <v>240</v>
      </c>
      <c r="AA76" t="s">
        <v>241</v>
      </c>
      <c r="AB76" t="s">
        <v>242</v>
      </c>
      <c r="AC76" t="s">
        <v>243</v>
      </c>
      <c r="AD76" t="s">
        <v>244</v>
      </c>
      <c r="AE76" t="s">
        <v>245</v>
      </c>
      <c r="AF76" t="s">
        <v>246</v>
      </c>
      <c r="AG76" t="s">
        <v>186</v>
      </c>
      <c r="AH76">
        <v>7.2000000000000002</v>
      </c>
      <c r="AI76">
        <v>2.6000000000000001</v>
      </c>
      <c r="AJ76">
        <v>0.10000000000000001</v>
      </c>
      <c r="AK76">
        <v>1.1000000000000001</v>
      </c>
      <c r="AL76">
        <v>0.20000000000000001</v>
      </c>
      <c r="AM76">
        <v>6.0999999999999996</v>
      </c>
      <c r="AN76">
        <v>2</v>
      </c>
      <c r="AO76">
        <v>2.2000000000000002</v>
      </c>
      <c r="AP76">
        <v>0.80000000000000004</v>
      </c>
      <c r="AQ76">
        <v>1.2</v>
      </c>
      <c r="AR76"/>
      <c r="AS76"/>
      <c r="AT76"/>
      <c r="AU76"/>
      <c r="AV76"/>
      <c r="AW76"/>
      <c r="AX76"/>
      <c r="AY76"/>
      <c r="AZ76"/>
      <c r="BA76"/>
      <c r="BB76"/>
      <c r="BC76"/>
      <c r="BD76"/>
      <c r="BE76"/>
      <c r="BF76"/>
      <c r="BG76"/>
      <c r="BH76"/>
      <c r="BI76"/>
      <c r="BJ76"/>
      <c r="BK76"/>
      <c r="BL76"/>
      <c r="BM76"/>
      <c r="BN76"/>
      <c r="BO76"/>
      <c r="BP76"/>
      <c r="BQ76"/>
      <c r="BR76"/>
    </row>
    <row r="77">
      <c r="A77" t="s">
        <v>473</v>
      </c>
      <c r="B77">
        <v>2006</v>
      </c>
      <c r="C77" t="s">
        <v>477</v>
      </c>
      <c r="D77">
        <v>72</v>
      </c>
      <c r="E77" t="s">
        <v>160</v>
      </c>
      <c r="F77" t="s">
        <v>258</v>
      </c>
      <c r="G77" t="s">
        <v>186</v>
      </c>
      <c r="H77">
        <v>0</v>
      </c>
      <c r="I77">
        <v>0</v>
      </c>
      <c r="J77">
        <v>0</v>
      </c>
      <c r="K77">
        <v>0.40000000000000002</v>
      </c>
      <c r="L77">
        <v>0.20000000000000001</v>
      </c>
      <c r="M77">
        <v>0</v>
      </c>
      <c r="N77">
        <v>0.59999999999999998</v>
      </c>
      <c r="O77">
        <v>0.69999999999999996</v>
      </c>
      <c r="P77">
        <v>0.5</v>
      </c>
      <c r="Q77">
        <v>0</v>
      </c>
      <c r="R77">
        <v>0</v>
      </c>
      <c r="S77">
        <v>0</v>
      </c>
      <c r="T77">
        <v>0</v>
      </c>
      <c r="U77">
        <v>0</v>
      </c>
      <c r="V77">
        <v>0</v>
      </c>
      <c r="W77" t="s">
        <v>238</v>
      </c>
      <c r="X77" t="s">
        <v>239</v>
      </c>
      <c r="Y77" t="s">
        <v>150</v>
      </c>
      <c r="Z77" t="s">
        <v>240</v>
      </c>
      <c r="AA77" t="s">
        <v>241</v>
      </c>
      <c r="AB77" t="s">
        <v>242</v>
      </c>
      <c r="AC77" t="s">
        <v>243</v>
      </c>
      <c r="AD77" t="s">
        <v>244</v>
      </c>
      <c r="AE77" t="s">
        <v>245</v>
      </c>
      <c r="AF77" t="s">
        <v>246</v>
      </c>
      <c r="AG77" t="s">
        <v>186</v>
      </c>
      <c r="AH77">
        <v>0.29999999999999999</v>
      </c>
      <c r="AI77">
        <v>0</v>
      </c>
      <c r="AJ77">
        <v>0</v>
      </c>
      <c r="AK77">
        <v>0</v>
      </c>
      <c r="AL77">
        <v>0</v>
      </c>
      <c r="AM77">
        <v>0</v>
      </c>
      <c r="AN77">
        <v>0.10000000000000001</v>
      </c>
      <c r="AO77">
        <v>0.29999999999999999</v>
      </c>
      <c r="AP77">
        <v>0</v>
      </c>
      <c r="AQ77">
        <v>0</v>
      </c>
      <c r="AR77"/>
      <c r="AS77"/>
      <c r="AT77"/>
      <c r="AU77"/>
      <c r="AV77"/>
      <c r="AW77"/>
      <c r="AX77"/>
      <c r="AY77"/>
      <c r="AZ77"/>
      <c r="BA77"/>
      <c r="BB77"/>
      <c r="BC77"/>
      <c r="BD77"/>
      <c r="BE77"/>
      <c r="BF77"/>
      <c r="BG77"/>
      <c r="BH77"/>
      <c r="BI77"/>
      <c r="BJ77"/>
      <c r="BK77"/>
      <c r="BL77"/>
      <c r="BM77"/>
      <c r="BN77"/>
      <c r="BO77"/>
      <c r="BP77"/>
      <c r="BQ77"/>
      <c r="BR77"/>
    </row>
    <row r="78">
      <c r="A78" t="s">
        <v>473</v>
      </c>
      <c r="B78">
        <v>2006</v>
      </c>
      <c r="C78" t="s">
        <v>477</v>
      </c>
      <c r="D78">
        <v>122</v>
      </c>
      <c r="E78" t="s">
        <v>18</v>
      </c>
      <c r="F78" t="s">
        <v>14</v>
      </c>
      <c r="G78" t="s">
        <v>492</v>
      </c>
      <c r="H78">
        <v>5.0577772398247482</v>
      </c>
      <c r="I78">
        <v>11.66250594922081</v>
      </c>
      <c r="J78">
        <v>24.058413039143922</v>
      </c>
      <c r="K78">
        <v>40.509759648026161</v>
      </c>
      <c r="L78">
        <v>68.922630104366277</v>
      </c>
      <c r="M78">
        <v>23.141049537089359</v>
      </c>
      <c r="N78">
        <v>39.036904818492758</v>
      </c>
      <c r="O78">
        <v>54.110779061449449</v>
      </c>
      <c r="P78">
        <v>61.727217699511662</v>
      </c>
      <c r="Q78">
        <v>77.172709203843411</v>
      </c>
      <c r="R78">
        <v>4.4840406394610701</v>
      </c>
      <c r="S78">
        <v>6.3990647622867938</v>
      </c>
      <c r="T78">
        <v>13.14765602917363</v>
      </c>
      <c r="U78">
        <v>20.345436415529541</v>
      </c>
      <c r="V78">
        <v>41.208669945119858</v>
      </c>
      <c r="W78" t="s">
        <v>238</v>
      </c>
      <c r="X78" t="s">
        <v>239</v>
      </c>
      <c r="Y78" t="s">
        <v>150</v>
      </c>
      <c r="Z78" t="s">
        <v>240</v>
      </c>
      <c r="AA78" t="s">
        <v>241</v>
      </c>
      <c r="AB78" t="s">
        <v>242</v>
      </c>
      <c r="AC78" t="s">
        <v>243</v>
      </c>
      <c r="AD78" t="s">
        <v>244</v>
      </c>
      <c r="AE78" t="s">
        <v>245</v>
      </c>
      <c r="AF78" t="s">
        <v>246</v>
      </c>
      <c r="AG78" t="s">
        <v>186</v>
      </c>
      <c r="AH78">
        <v>45.084848481044759</v>
      </c>
      <c r="AI78">
        <v>23.454356200393171</v>
      </c>
      <c r="AJ78">
        <v>12.745849880841829</v>
      </c>
      <c r="AK78">
        <v>13.930748899961729</v>
      </c>
      <c r="AL78">
        <v>18.309210693122431</v>
      </c>
      <c r="AM78">
        <v>25.62652573454292</v>
      </c>
      <c r="AN78">
        <v>22.545550314426251</v>
      </c>
      <c r="AO78">
        <v>22.933714842278089</v>
      </c>
      <c r="AP78">
        <v>23.388202029773751</v>
      </c>
      <c r="AQ78">
        <v>24.316412974949571</v>
      </c>
      <c r="AR78"/>
      <c r="AS78">
        <v>312.63755800000013</v>
      </c>
      <c r="AT78">
        <v>773.1092580000003</v>
      </c>
      <c r="AU78">
        <v>1886.0461480000019</v>
      </c>
      <c r="AV78">
        <v>3194.6974649999988</v>
      </c>
      <c r="AW78">
        <v>5615.9397659999986</v>
      </c>
      <c r="AX78">
        <v>655.30540200000007</v>
      </c>
      <c r="AY78">
        <v>1146.705505000001</v>
      </c>
      <c r="AZ78">
        <v>1559.8888680000009</v>
      </c>
      <c r="BA78">
        <v>1767.988511</v>
      </c>
      <c r="BB78">
        <v>2502.4533360000009</v>
      </c>
      <c r="BC78">
        <v>170.70298700000001</v>
      </c>
      <c r="BD78">
        <v>208.03494800000001</v>
      </c>
      <c r="BE78">
        <v>579.65881100000013</v>
      </c>
      <c r="BF78">
        <v>994.23840100000041</v>
      </c>
      <c r="BG78">
        <v>2197.453426</v>
      </c>
      <c r="BH78">
        <v>6741.3298309999918</v>
      </c>
      <c r="BI78">
        <v>1521.3025820000009</v>
      </c>
      <c r="BJ78">
        <v>234.48832999999999</v>
      </c>
      <c r="BK78">
        <v>220.408098</v>
      </c>
      <c r="BL78">
        <v>147.34853799999999</v>
      </c>
      <c r="BM78">
        <v>1025.145621000001</v>
      </c>
      <c r="BN78">
        <v>195.278873</v>
      </c>
      <c r="BO78">
        <v>473.17139200000031</v>
      </c>
      <c r="BP78">
        <v>750.78262499999983</v>
      </c>
      <c r="BQ78">
        <v>473.17430499999932</v>
      </c>
      <c r="BR78"/>
    </row>
    <row r="79">
      <c r="A79" t="s">
        <v>473</v>
      </c>
      <c r="B79">
        <v>2006</v>
      </c>
      <c r="C79" t="s">
        <v>477</v>
      </c>
      <c r="D79">
        <v>123</v>
      </c>
      <c r="E79" t="s">
        <v>18</v>
      </c>
      <c r="F79" t="s">
        <v>51</v>
      </c>
      <c r="G79" t="s">
        <v>186</v>
      </c>
      <c r="H79">
        <v>94.942222760175255</v>
      </c>
      <c r="I79">
        <v>88.337494050779185</v>
      </c>
      <c r="J79">
        <v>75.941586960856085</v>
      </c>
      <c r="K79">
        <v>59.490240351973839</v>
      </c>
      <c r="L79">
        <v>31.077369895633719</v>
      </c>
      <c r="M79">
        <v>76.858950462910641</v>
      </c>
      <c r="N79">
        <v>60.963095181507242</v>
      </c>
      <c r="O79">
        <v>45.889220938550551</v>
      </c>
      <c r="P79">
        <v>38.272782300488338</v>
      </c>
      <c r="Q79">
        <v>22.827290796156589</v>
      </c>
      <c r="R79">
        <v>95.515959360538929</v>
      </c>
      <c r="S79">
        <v>93.600935237713202</v>
      </c>
      <c r="T79">
        <v>86.852343970826368</v>
      </c>
      <c r="U79">
        <v>79.654563584470452</v>
      </c>
      <c r="V79">
        <v>58.791330054880142</v>
      </c>
      <c r="W79" t="s">
        <v>238</v>
      </c>
      <c r="X79" t="s">
        <v>239</v>
      </c>
      <c r="Y79" t="s">
        <v>150</v>
      </c>
      <c r="Z79" t="s">
        <v>240</v>
      </c>
      <c r="AA79" t="s">
        <v>241</v>
      </c>
      <c r="AB79" t="s">
        <v>242</v>
      </c>
      <c r="AC79" t="s">
        <v>243</v>
      </c>
      <c r="AD79" t="s">
        <v>244</v>
      </c>
      <c r="AE79" t="s">
        <v>245</v>
      </c>
      <c r="AF79" t="s">
        <v>246</v>
      </c>
      <c r="AG79" t="s">
        <v>186</v>
      </c>
      <c r="AH79">
        <v>54.915151518955241</v>
      </c>
      <c r="AI79">
        <v>76.545643799606822</v>
      </c>
      <c r="AJ79">
        <v>87.254150119158169</v>
      </c>
      <c r="AK79">
        <v>86.069251100038272</v>
      </c>
      <c r="AL79">
        <v>81.690789306877576</v>
      </c>
      <c r="AM79">
        <v>74.373474265457077</v>
      </c>
      <c r="AN79">
        <v>77.454449685573749</v>
      </c>
      <c r="AO79">
        <v>77.066285157721921</v>
      </c>
      <c r="AP79">
        <v>76.611797970226249</v>
      </c>
      <c r="AQ79">
        <v>75.683587025050429</v>
      </c>
      <c r="AR79"/>
      <c r="AS79">
        <v>8963.4649179999415</v>
      </c>
      <c r="AT79">
        <v>8503.9048849999672</v>
      </c>
      <c r="AU79">
        <v>7392.7440379999871</v>
      </c>
      <c r="AV79">
        <v>6085.0239790000114</v>
      </c>
      <c r="AW79">
        <v>3658.853293000001</v>
      </c>
      <c r="AX79">
        <v>2874.602123000006</v>
      </c>
      <c r="AY79">
        <v>2394.8632750000011</v>
      </c>
      <c r="AZ79">
        <v>1974.1775419999999</v>
      </c>
      <c r="BA79">
        <v>1768.7866399999989</v>
      </c>
      <c r="BB79">
        <v>1033.214580999999</v>
      </c>
      <c r="BC79">
        <v>5570.7807379999886</v>
      </c>
      <c r="BD79">
        <v>5538.0283929999896</v>
      </c>
      <c r="BE79">
        <v>5160.9459899999974</v>
      </c>
      <c r="BF79">
        <v>4750.5197750000079</v>
      </c>
      <c r="BG79">
        <v>3538.072056</v>
      </c>
      <c r="BH79">
        <v>10062.522782999969</v>
      </c>
      <c r="BI79">
        <v>6069.7885370000013</v>
      </c>
      <c r="BJ79">
        <v>3687.4672980000059</v>
      </c>
      <c r="BK79">
        <v>1712.0700079999999</v>
      </c>
      <c r="BL79">
        <v>1120.736267999999</v>
      </c>
      <c r="BM79">
        <v>3537.460121999995</v>
      </c>
      <c r="BN79">
        <v>1374.168526000004</v>
      </c>
      <c r="BO79">
        <v>2309.3860199999972</v>
      </c>
      <c r="BP79">
        <v>2590.9039570000009</v>
      </c>
      <c r="BQ79">
        <v>2139.4875939999979</v>
      </c>
      <c r="BR79"/>
    </row>
    <row r="80">
      <c r="A80" t="s">
        <v>473</v>
      </c>
      <c r="B80">
        <v>2006</v>
      </c>
      <c r="C80" t="s">
        <v>477</v>
      </c>
      <c r="D80">
        <v>124</v>
      </c>
      <c r="E80" t="s">
        <v>50</v>
      </c>
      <c r="F80" t="s">
        <v>15</v>
      </c>
      <c r="G80" t="s">
        <v>493</v>
      </c>
      <c r="H80">
        <v>3.560751651854122</v>
      </c>
      <c r="I80">
        <v>6.9721574536561048</v>
      </c>
      <c r="J80">
        <v>14.668179308209989</v>
      </c>
      <c r="K80">
        <v>16.306530216182448</v>
      </c>
      <c r="L80">
        <v>49.209389516206272</v>
      </c>
      <c r="M80">
        <v>7.4224087684763971</v>
      </c>
      <c r="N80">
        <v>14.94670972480584</v>
      </c>
      <c r="O80">
        <v>22.223532460223488</v>
      </c>
      <c r="P80">
        <v>33.746071432571732</v>
      </c>
      <c r="Q80">
        <v>65.552525351474173</v>
      </c>
      <c r="R80">
        <v>2.8687575958496261</v>
      </c>
      <c r="S80">
        <v>4.6346878917384258</v>
      </c>
      <c r="T80">
        <v>8.7309389980082663</v>
      </c>
      <c r="U80">
        <v>13.633891543394819</v>
      </c>
      <c r="V80">
        <v>26.891942604679791</v>
      </c>
      <c r="W80" t="s">
        <v>238</v>
      </c>
      <c r="X80" t="s">
        <v>239</v>
      </c>
      <c r="Y80" t="s">
        <v>150</v>
      </c>
      <c r="Z80" t="s">
        <v>240</v>
      </c>
      <c r="AA80" t="s">
        <v>241</v>
      </c>
      <c r="AB80" t="s">
        <v>242</v>
      </c>
      <c r="AC80" t="s">
        <v>243</v>
      </c>
      <c r="AD80" t="s">
        <v>244</v>
      </c>
      <c r="AE80" t="s">
        <v>245</v>
      </c>
      <c r="AF80" t="s">
        <v>246</v>
      </c>
      <c r="AG80" t="s">
        <v>186</v>
      </c>
      <c r="AH80">
        <v>26.05680875922457</v>
      </c>
      <c r="AI80">
        <v>13.688192414602151</v>
      </c>
      <c r="AJ80">
        <v>8.599020456014145</v>
      </c>
      <c r="AK80">
        <v>9.8704351353779547</v>
      </c>
      <c r="AL80">
        <v>14.42156915058492</v>
      </c>
      <c r="AM80">
        <v>16.733338363011221</v>
      </c>
      <c r="AN80">
        <v>14.15681673903215</v>
      </c>
      <c r="AO80">
        <v>13.9081765222891</v>
      </c>
      <c r="AP80">
        <v>17.27130789181648</v>
      </c>
      <c r="AQ80">
        <v>14.490470376370141</v>
      </c>
      <c r="AR80"/>
      <c r="AS80">
        <v>220.10156799999999</v>
      </c>
      <c r="AT80">
        <v>462.18535700000001</v>
      </c>
      <c r="AU80">
        <v>1146.672685</v>
      </c>
      <c r="AV80">
        <v>1283.2173600000001</v>
      </c>
      <c r="AW80">
        <v>4009.6694950000019</v>
      </c>
      <c r="AX80">
        <v>209.42882300000011</v>
      </c>
      <c r="AY80">
        <v>436.43770599999999</v>
      </c>
      <c r="AZ80">
        <v>640.65314699999999</v>
      </c>
      <c r="BA80">
        <v>966.55363400000022</v>
      </c>
      <c r="BB80">
        <v>2125.6495649999988</v>
      </c>
      <c r="BC80">
        <v>109.21076100000001</v>
      </c>
      <c r="BD80">
        <v>150.67468299999999</v>
      </c>
      <c r="BE80">
        <v>384.93292700000012</v>
      </c>
      <c r="BF80">
        <v>664.29166099999998</v>
      </c>
      <c r="BG80">
        <v>1434.0135580000001</v>
      </c>
      <c r="BH80">
        <v>3896.1546530000001</v>
      </c>
      <c r="BI80">
        <v>887.84711399999992</v>
      </c>
      <c r="BJ80">
        <v>153.58074999999999</v>
      </c>
      <c r="BK80">
        <v>156.1670409999999</v>
      </c>
      <c r="BL80">
        <v>116.061646</v>
      </c>
      <c r="BM80">
        <v>667.84557100000029</v>
      </c>
      <c r="BN80">
        <v>122.61963799999999</v>
      </c>
      <c r="BO80">
        <v>285.17451699999998</v>
      </c>
      <c r="BP80">
        <v>554.42474200000004</v>
      </c>
      <c r="BQ80">
        <v>281.97079300000001</v>
      </c>
      <c r="BR80"/>
    </row>
    <row r="81">
      <c r="A81" t="s">
        <v>473</v>
      </c>
      <c r="B81">
        <v>2006</v>
      </c>
      <c r="C81" t="s">
        <v>477</v>
      </c>
      <c r="D81">
        <v>125</v>
      </c>
      <c r="E81" t="s">
        <v>50</v>
      </c>
      <c r="F81" t="s">
        <v>16</v>
      </c>
      <c r="G81" t="s">
        <v>494</v>
      </c>
      <c r="H81">
        <v>1.4970255879706249</v>
      </c>
      <c r="I81">
        <v>4.690348495564697</v>
      </c>
      <c r="J81">
        <v>9.3902337309339021</v>
      </c>
      <c r="K81">
        <v>24.203229431843749</v>
      </c>
      <c r="L81">
        <v>19.71324058816003</v>
      </c>
      <c r="M81">
        <v>15.718640768612939</v>
      </c>
      <c r="N81">
        <v>24.090195093686908</v>
      </c>
      <c r="O81">
        <v>31.887246601225911</v>
      </c>
      <c r="P81">
        <v>27.981146266939941</v>
      </c>
      <c r="Q81">
        <v>11.62018385236918</v>
      </c>
      <c r="R81">
        <v>1.6152830436114429</v>
      </c>
      <c r="S81">
        <v>1.764376870548368</v>
      </c>
      <c r="T81">
        <v>4.4167170311653638</v>
      </c>
      <c r="U81">
        <v>6.7115448721347173</v>
      </c>
      <c r="V81">
        <v>14.316727340440069</v>
      </c>
      <c r="W81" t="s">
        <v>238</v>
      </c>
      <c r="X81" t="s">
        <v>239</v>
      </c>
      <c r="Y81" t="s">
        <v>150</v>
      </c>
      <c r="Z81" t="s">
        <v>240</v>
      </c>
      <c r="AA81" t="s">
        <v>241</v>
      </c>
      <c r="AB81" t="s">
        <v>242</v>
      </c>
      <c r="AC81" t="s">
        <v>243</v>
      </c>
      <c r="AD81" t="s">
        <v>244</v>
      </c>
      <c r="AE81" t="s">
        <v>245</v>
      </c>
      <c r="AF81" t="s">
        <v>246</v>
      </c>
      <c r="AG81" t="s">
        <v>186</v>
      </c>
      <c r="AH81">
        <v>19.02803972182026</v>
      </c>
      <c r="AI81">
        <v>9.7661637857909955</v>
      </c>
      <c r="AJ81">
        <v>4.1468294248276809</v>
      </c>
      <c r="AK81">
        <v>4.0603137645837712</v>
      </c>
      <c r="AL81">
        <v>3.8876415425375099</v>
      </c>
      <c r="AM81">
        <v>8.8931873715316936</v>
      </c>
      <c r="AN81">
        <v>8.3887335753941059</v>
      </c>
      <c r="AO81">
        <v>9.0255383199889643</v>
      </c>
      <c r="AP81">
        <v>6.1168941379572743</v>
      </c>
      <c r="AQ81">
        <v>9.8259425985794682</v>
      </c>
      <c r="AR81"/>
      <c r="AS81">
        <v>92.535989999999998</v>
      </c>
      <c r="AT81">
        <v>310.92390099999989</v>
      </c>
      <c r="AU81">
        <v>734.07369100000039</v>
      </c>
      <c r="AV81">
        <v>1904.6359810000019</v>
      </c>
      <c r="AW81">
        <v>1606.270270999999</v>
      </c>
      <c r="AX81">
        <v>443.51322299999953</v>
      </c>
      <c r="AY81">
        <v>703.42367500000034</v>
      </c>
      <c r="AZ81">
        <v>919.23572099999978</v>
      </c>
      <c r="BA81">
        <v>801.43487699999991</v>
      </c>
      <c r="BB81">
        <v>376.80377099999993</v>
      </c>
      <c r="BC81">
        <v>61.492226000000009</v>
      </c>
      <c r="BD81">
        <v>57.360265000000012</v>
      </c>
      <c r="BE81">
        <v>194.72588400000001</v>
      </c>
      <c r="BF81">
        <v>327.01032400000008</v>
      </c>
      <c r="BG81">
        <v>763.43986800000073</v>
      </c>
      <c r="BH81">
        <v>2845.1751780000041</v>
      </c>
      <c r="BI81">
        <v>633.45546799999966</v>
      </c>
      <c r="BJ81">
        <v>74.063456000000002</v>
      </c>
      <c r="BK81">
        <v>64.241056999999984</v>
      </c>
      <c r="BL81">
        <v>31.286892000000009</v>
      </c>
      <c r="BM81">
        <v>354.9366940000001</v>
      </c>
      <c r="BN81">
        <v>72.659235000000024</v>
      </c>
      <c r="BO81">
        <v>185.06045900000001</v>
      </c>
      <c r="BP81">
        <v>196.3578829999999</v>
      </c>
      <c r="BQ81">
        <v>191.2035120000001</v>
      </c>
      <c r="BR81"/>
    </row>
    <row r="82">
      <c r="A82" t="s">
        <v>473</v>
      </c>
      <c r="B82">
        <v>2006</v>
      </c>
      <c r="C82" t="s">
        <v>477</v>
      </c>
      <c r="D82">
        <v>126</v>
      </c>
      <c r="E82" t="s">
        <v>50</v>
      </c>
      <c r="F82" t="s">
        <v>22</v>
      </c>
      <c r="G82" t="s">
        <v>495</v>
      </c>
      <c r="H82">
        <v>19.40756256071813</v>
      </c>
      <c r="I82">
        <v>32.044639954609423</v>
      </c>
      <c r="J82">
        <v>43.584752489231022</v>
      </c>
      <c r="K82">
        <v>49.834302533527591</v>
      </c>
      <c r="L82">
        <v>30.244884798566481</v>
      </c>
      <c r="M82">
        <v>43.636280133251162</v>
      </c>
      <c r="N82">
        <v>49.475948500625847</v>
      </c>
      <c r="O82">
        <v>42.286634902257077</v>
      </c>
      <c r="P82">
        <v>37.430210586774081</v>
      </c>
      <c r="Q82">
        <v>22.81169416737405</v>
      </c>
      <c r="R82">
        <v>16.47673031526254</v>
      </c>
      <c r="S82">
        <v>24.745353960541639</v>
      </c>
      <c r="T82">
        <v>31.83311152950218</v>
      </c>
      <c r="U82">
        <v>44.598623237760698</v>
      </c>
      <c r="V82">
        <v>44.8305789865964</v>
      </c>
      <c r="W82" t="s">
        <v>238</v>
      </c>
      <c r="X82" t="s">
        <v>239</v>
      </c>
      <c r="Y82" t="s">
        <v>150</v>
      </c>
      <c r="Z82" t="s">
        <v>240</v>
      </c>
      <c r="AA82" t="s">
        <v>241</v>
      </c>
      <c r="AB82" t="s">
        <v>242</v>
      </c>
      <c r="AC82" t="s">
        <v>243</v>
      </c>
      <c r="AD82" t="s">
        <v>244</v>
      </c>
      <c r="AE82" t="s">
        <v>245</v>
      </c>
      <c r="AF82" t="s">
        <v>246</v>
      </c>
      <c r="AG82" t="s">
        <v>186</v>
      </c>
      <c r="AH82">
        <v>38.64848041210044</v>
      </c>
      <c r="AI82">
        <v>37.694941538658171</v>
      </c>
      <c r="AJ82">
        <v>27.748633082931349</v>
      </c>
      <c r="AK82">
        <v>18.732252716471589</v>
      </c>
      <c r="AL82">
        <v>26.80935080157294</v>
      </c>
      <c r="AM82">
        <v>28.325920521687092</v>
      </c>
      <c r="AN82">
        <v>46.578904107636291</v>
      </c>
      <c r="AO82">
        <v>36.765257513591997</v>
      </c>
      <c r="AP82">
        <v>32.273772944754207</v>
      </c>
      <c r="AQ82">
        <v>37.166589920098929</v>
      </c>
      <c r="AR82"/>
      <c r="AS82">
        <v>1956.792433000001</v>
      </c>
      <c r="AT82">
        <v>3281.6088490000002</v>
      </c>
      <c r="AU82">
        <v>4392.1360950000071</v>
      </c>
      <c r="AV82">
        <v>5189.6407110000073</v>
      </c>
      <c r="AW82">
        <v>3581.6420230000008</v>
      </c>
      <c r="AX82">
        <v>1702.6577529999979</v>
      </c>
      <c r="AY82">
        <v>1988.824269000002</v>
      </c>
      <c r="AZ82">
        <v>1846.8597589999999</v>
      </c>
      <c r="BA82">
        <v>1738.9867730000001</v>
      </c>
      <c r="BB82">
        <v>1032.663135999999</v>
      </c>
      <c r="BC82">
        <v>1032.756266000001</v>
      </c>
      <c r="BD82">
        <v>1581.543079</v>
      </c>
      <c r="BE82">
        <v>2002.509291000001</v>
      </c>
      <c r="BF82">
        <v>2737.670164000001</v>
      </c>
      <c r="BG82">
        <v>2737.3496210000021</v>
      </c>
      <c r="BH82">
        <v>7329.0953449999824</v>
      </c>
      <c r="BI82">
        <v>3120.596328000001</v>
      </c>
      <c r="BJ82">
        <v>1357.7599549999991</v>
      </c>
      <c r="BK82">
        <v>410.79725700000012</v>
      </c>
      <c r="BL82">
        <v>424.79308499999979</v>
      </c>
      <c r="BM82">
        <v>1437.5800580000009</v>
      </c>
      <c r="BN82">
        <v>889.59307900000124</v>
      </c>
      <c r="BO82">
        <v>1189.170194</v>
      </c>
      <c r="BP82">
        <v>1109.2661240000009</v>
      </c>
      <c r="BQ82">
        <v>1133.1686859999991</v>
      </c>
      <c r="BR82"/>
    </row>
    <row r="83">
      <c r="A83" t="s">
        <v>473</v>
      </c>
      <c r="B83">
        <v>2006</v>
      </c>
      <c r="C83" t="s">
        <v>477</v>
      </c>
      <c r="D83">
        <v>127</v>
      </c>
      <c r="E83" t="s">
        <v>50</v>
      </c>
      <c r="F83" t="s">
        <v>19</v>
      </c>
      <c r="G83" t="s">
        <v>496</v>
      </c>
      <c r="H83">
        <v>75.534660199457122</v>
      </c>
      <c r="I83">
        <v>56.292854096169783</v>
      </c>
      <c r="J83">
        <v>32.356834471625092</v>
      </c>
      <c r="K83">
        <v>9.655937818446203</v>
      </c>
      <c r="L83">
        <v>0.8324850970672214</v>
      </c>
      <c r="M83">
        <v>33.222670329659493</v>
      </c>
      <c r="N83">
        <v>11.4871466808814</v>
      </c>
      <c r="O83">
        <v>3.6025860362935238</v>
      </c>
      <c r="P83">
        <v>0.842571713714238</v>
      </c>
      <c r="Q83">
        <v>0.015596628782600701</v>
      </c>
      <c r="R83">
        <v>79.039229045276386</v>
      </c>
      <c r="S83">
        <v>68.855581277171567</v>
      </c>
      <c r="T83">
        <v>55.019232441324192</v>
      </c>
      <c r="U83">
        <v>35.055940346709747</v>
      </c>
      <c r="V83">
        <v>13.96075106828375</v>
      </c>
      <c r="W83" t="s">
        <v>238</v>
      </c>
      <c r="X83" t="s">
        <v>239</v>
      </c>
      <c r="Y83" t="s">
        <v>150</v>
      </c>
      <c r="Z83" t="s">
        <v>240</v>
      </c>
      <c r="AA83" t="s">
        <v>241</v>
      </c>
      <c r="AB83" t="s">
        <v>242</v>
      </c>
      <c r="AC83" t="s">
        <v>243</v>
      </c>
      <c r="AD83" t="s">
        <v>244</v>
      </c>
      <c r="AE83" t="s">
        <v>245</v>
      </c>
      <c r="AF83" t="s">
        <v>246</v>
      </c>
      <c r="AG83" t="s">
        <v>186</v>
      </c>
      <c r="AH83">
        <v>16.26667110685473</v>
      </c>
      <c r="AI83">
        <v>38.85070226094868</v>
      </c>
      <c r="AJ83">
        <v>59.50551703622682</v>
      </c>
      <c r="AK83">
        <v>67.33699838356668</v>
      </c>
      <c r="AL83">
        <v>54.881438505304622</v>
      </c>
      <c r="AM83">
        <v>46.047553743769988</v>
      </c>
      <c r="AN83">
        <v>30.875545577937441</v>
      </c>
      <c r="AO83">
        <v>40.301027644129938</v>
      </c>
      <c r="AP83">
        <v>44.338025025472042</v>
      </c>
      <c r="AQ83">
        <v>38.516997104951457</v>
      </c>
      <c r="AR83"/>
      <c r="AS83">
        <v>7006.67248499998</v>
      </c>
      <c r="AT83">
        <v>5222.2960359999943</v>
      </c>
      <c r="AU83">
        <v>3000.6079430000018</v>
      </c>
      <c r="AV83">
        <v>895.38326800000016</v>
      </c>
      <c r="AW83">
        <v>77.211269999999999</v>
      </c>
      <c r="AX83">
        <v>1171.9443699999999</v>
      </c>
      <c r="AY83">
        <v>406.03900600000009</v>
      </c>
      <c r="AZ83">
        <v>127.31778300000001</v>
      </c>
      <c r="BA83">
        <v>29.799866999999999</v>
      </c>
      <c r="BB83">
        <v>0.55144499999999996</v>
      </c>
      <c r="BC83">
        <v>4538.0244720000046</v>
      </c>
      <c r="BD83">
        <v>3956.4853140000041</v>
      </c>
      <c r="BE83">
        <v>3158.4366989999999</v>
      </c>
      <c r="BF83">
        <v>2012.849610999999</v>
      </c>
      <c r="BG83">
        <v>800.72243500000002</v>
      </c>
      <c r="BH83">
        <v>2733.4274380000011</v>
      </c>
      <c r="BI83">
        <v>2949.192209000003</v>
      </c>
      <c r="BJ83">
        <v>2329.707343</v>
      </c>
      <c r="BK83">
        <v>1301.2727510000011</v>
      </c>
      <c r="BL83">
        <v>695.94318300000032</v>
      </c>
      <c r="BM83">
        <v>2099.8800640000022</v>
      </c>
      <c r="BN83">
        <v>484.57544699999983</v>
      </c>
      <c r="BO83">
        <v>1120.215826000001</v>
      </c>
      <c r="BP83">
        <v>1481.637833</v>
      </c>
      <c r="BQ83">
        <v>1006.3189079999991</v>
      </c>
      <c r="BR83"/>
    </row>
    <row r="84">
      <c r="A84" t="s">
        <v>473</v>
      </c>
      <c r="B84">
        <v>2006</v>
      </c>
      <c r="C84" t="s">
        <v>477</v>
      </c>
      <c r="D84">
        <v>128</v>
      </c>
      <c r="E84" t="s">
        <v>175</v>
      </c>
      <c r="F84" t="s">
        <v>49</v>
      </c>
      <c r="G84" t="s">
        <v>498</v>
      </c>
      <c r="H84">
        <v>29.598487971813022</v>
      </c>
      <c r="I84">
        <v>40.217329928805462</v>
      </c>
      <c r="J84">
        <v>39.030977295367101</v>
      </c>
      <c r="K84">
        <v>59.746662636698829</v>
      </c>
      <c r="L84">
        <v>28.601985383188659</v>
      </c>
      <c r="M84">
        <v>67.925358110572546</v>
      </c>
      <c r="N84">
        <v>61.711334968019237</v>
      </c>
      <c r="O84">
        <v>58.929564782303402</v>
      </c>
      <c r="P84">
        <v>45.330321549810122</v>
      </c>
      <c r="Q84">
        <v>15.05737452040943</v>
      </c>
      <c r="R84">
        <v>36.022934970669262</v>
      </c>
      <c r="S84">
        <v>27.572417784342662</v>
      </c>
      <c r="T84">
        <v>33.593189701381071</v>
      </c>
      <c r="U84">
        <v>32.987962189947602</v>
      </c>
      <c r="V84">
        <v>34.74202724695202</v>
      </c>
      <c r="W84" t="s">
        <v>238</v>
      </c>
      <c r="X84" t="s">
        <v>239</v>
      </c>
      <c r="Y84" t="s">
        <v>150</v>
      </c>
      <c r="Z84" t="s">
        <v>240</v>
      </c>
      <c r="AA84" t="s">
        <v>241</v>
      </c>
      <c r="AB84" t="s">
        <v>242</v>
      </c>
      <c r="AC84" t="s">
        <v>243</v>
      </c>
      <c r="AD84" t="s">
        <v>244</v>
      </c>
      <c r="AE84" t="s">
        <v>245</v>
      </c>
      <c r="AF84" t="s">
        <v>246</v>
      </c>
      <c r="AG84" t="s">
        <v>186</v>
      </c>
      <c r="AH84">
        <v>42.204954353612408</v>
      </c>
      <c r="AI84">
        <v>41.639018791857872</v>
      </c>
      <c r="AJ84">
        <v>32.534742395332493</v>
      </c>
      <c r="AK84">
        <v>29.1464141213178</v>
      </c>
      <c r="AL84">
        <v>21.233255806039971</v>
      </c>
      <c r="AM84">
        <v>34.703055200121199</v>
      </c>
      <c r="AN84">
        <v>37.207934418998832</v>
      </c>
      <c r="AO84">
        <v>39.354890309137673</v>
      </c>
      <c r="AP84">
        <v>26.153759618504751</v>
      </c>
      <c r="AQ84">
        <v>40.408684491014426</v>
      </c>
      <c r="AR84"/>
      <c r="AS84"/>
      <c r="AT84"/>
      <c r="AU84"/>
      <c r="AV84"/>
      <c r="AW84"/>
      <c r="AX84"/>
      <c r="AY84"/>
      <c r="AZ84"/>
      <c r="BA84"/>
      <c r="BB84"/>
      <c r="BC84"/>
      <c r="BD84"/>
      <c r="BE84"/>
      <c r="BF84"/>
      <c r="BG84"/>
      <c r="BH84"/>
      <c r="BI84"/>
      <c r="BJ84"/>
      <c r="BK84"/>
      <c r="BL84"/>
      <c r="BM84"/>
      <c r="BN84"/>
      <c r="BO84"/>
      <c r="BP84"/>
      <c r="BQ84"/>
      <c r="BR84"/>
    </row>
    <row r="85">
      <c r="A85" t="s">
        <v>473</v>
      </c>
      <c r="B85">
        <v>2006</v>
      </c>
      <c r="C85" t="s">
        <v>477</v>
      </c>
      <c r="D85">
        <v>129</v>
      </c>
      <c r="E85" t="s">
        <v>175</v>
      </c>
      <c r="F85" t="s">
        <v>48</v>
      </c>
      <c r="G85" t="s">
        <v>186</v>
      </c>
      <c r="H85">
        <v>70.401512028186957</v>
      </c>
      <c r="I85">
        <v>59.782670071194488</v>
      </c>
      <c r="J85">
        <v>60.969022704632778</v>
      </c>
      <c r="K85">
        <v>40.253337363301249</v>
      </c>
      <c r="L85">
        <v>71.398014616811381</v>
      </c>
      <c r="M85">
        <v>32.074641889427348</v>
      </c>
      <c r="N85">
        <v>38.288665031980742</v>
      </c>
      <c r="O85">
        <v>41.07043521769652</v>
      </c>
      <c r="P85">
        <v>54.669678450189913</v>
      </c>
      <c r="Q85">
        <v>84.94262547959049</v>
      </c>
      <c r="R85">
        <v>63.977065029330717</v>
      </c>
      <c r="S85">
        <v>72.427582215657338</v>
      </c>
      <c r="T85">
        <v>66.406810298618922</v>
      </c>
      <c r="U85">
        <v>67.012037810052377</v>
      </c>
      <c r="V85">
        <v>65.25797275304798</v>
      </c>
      <c r="W85" t="s">
        <v>238</v>
      </c>
      <c r="X85" t="s">
        <v>239</v>
      </c>
      <c r="Y85" t="s">
        <v>150</v>
      </c>
      <c r="Z85" t="s">
        <v>240</v>
      </c>
      <c r="AA85" t="s">
        <v>241</v>
      </c>
      <c r="AB85" t="s">
        <v>242</v>
      </c>
      <c r="AC85" t="s">
        <v>243</v>
      </c>
      <c r="AD85" t="s">
        <v>244</v>
      </c>
      <c r="AE85" t="s">
        <v>245</v>
      </c>
      <c r="AF85" t="s">
        <v>246</v>
      </c>
      <c r="AG85" t="s">
        <v>186</v>
      </c>
      <c r="AH85">
        <v>57.795045646387763</v>
      </c>
      <c r="AI85">
        <v>58.360981208142007</v>
      </c>
      <c r="AJ85">
        <v>67.465257604667514</v>
      </c>
      <c r="AK85">
        <v>70.853585878682154</v>
      </c>
      <c r="AL85">
        <v>78.766744193960037</v>
      </c>
      <c r="AM85">
        <v>65.296944799878787</v>
      </c>
      <c r="AN85">
        <v>62.792065581001182</v>
      </c>
      <c r="AO85">
        <v>60.645109690862263</v>
      </c>
      <c r="AP85">
        <v>73.846240381495264</v>
      </c>
      <c r="AQ85">
        <v>59.591315508985723</v>
      </c>
      <c r="AR85"/>
      <c r="AS85"/>
      <c r="AT85"/>
      <c r="AU85"/>
      <c r="AV85"/>
      <c r="AW85"/>
      <c r="AX85"/>
      <c r="AY85"/>
      <c r="AZ85"/>
      <c r="BA85"/>
      <c r="BB85"/>
      <c r="BC85"/>
      <c r="BD85"/>
      <c r="BE85"/>
      <c r="BF85"/>
      <c r="BG85"/>
      <c r="BH85"/>
      <c r="BI85"/>
      <c r="BJ85"/>
      <c r="BK85"/>
      <c r="BL85"/>
      <c r="BM85"/>
      <c r="BN85"/>
      <c r="BO85"/>
      <c r="BP85"/>
      <c r="BQ85"/>
      <c r="BR85"/>
    </row>
    <row r="86">
      <c r="A86" t="s">
        <v>473</v>
      </c>
      <c r="B86">
        <v>2006</v>
      </c>
      <c r="C86" t="s">
        <v>477</v>
      </c>
      <c r="D86">
        <v>130</v>
      </c>
      <c r="E86" t="s">
        <v>47</v>
      </c>
      <c r="F86" t="s">
        <v>42</v>
      </c>
      <c r="G86" t="s">
        <v>186</v>
      </c>
      <c r="H86">
        <v>19.891699286971409</v>
      </c>
      <c r="I86">
        <v>25.70765357565022</v>
      </c>
      <c r="J86">
        <v>33.315014144753448</v>
      </c>
      <c r="K86">
        <v>41.512034207033317</v>
      </c>
      <c r="L86">
        <v>56.968476883458848</v>
      </c>
      <c r="M86">
        <v>31.88036678407925</v>
      </c>
      <c r="N86">
        <v>41.55169875099314</v>
      </c>
      <c r="O86">
        <v>51.830609915340418</v>
      </c>
      <c r="P86">
        <v>56.614805077899042</v>
      </c>
      <c r="Q86">
        <v>58.90299619769619</v>
      </c>
      <c r="R86">
        <v>20.147366333596231</v>
      </c>
      <c r="S86">
        <v>20.00415902964523</v>
      </c>
      <c r="T86">
        <v>28.274339121634231</v>
      </c>
      <c r="U86">
        <v>29.544537851725249</v>
      </c>
      <c r="V86">
        <v>39.009893268326927</v>
      </c>
      <c r="W86" t="s">
        <v>238</v>
      </c>
      <c r="X86" t="s">
        <v>239</v>
      </c>
      <c r="Y86" t="s">
        <v>150</v>
      </c>
      <c r="Z86" t="s">
        <v>240</v>
      </c>
      <c r="AA86" t="s">
        <v>241</v>
      </c>
      <c r="AB86" t="s">
        <v>242</v>
      </c>
      <c r="AC86" t="s">
        <v>243</v>
      </c>
      <c r="AD86" t="s">
        <v>244</v>
      </c>
      <c r="AE86" t="s">
        <v>245</v>
      </c>
      <c r="AF86" t="s">
        <v>246</v>
      </c>
      <c r="AG86" t="s">
        <v>186</v>
      </c>
      <c r="AH86">
        <v>43.75228485134771</v>
      </c>
      <c r="AI86">
        <v>34.507044701938653</v>
      </c>
      <c r="AJ86">
        <v>28.501764191367261</v>
      </c>
      <c r="AK86">
        <v>36.974126136286799</v>
      </c>
      <c r="AL86">
        <v>38.123464783905433</v>
      </c>
      <c r="AM86">
        <v>41.243765561475982</v>
      </c>
      <c r="AN86">
        <v>30.85600468425433</v>
      </c>
      <c r="AO86">
        <v>34.834538704200106</v>
      </c>
      <c r="AP86">
        <v>40.059887683464538</v>
      </c>
      <c r="AQ86">
        <v>37.500127786728122</v>
      </c>
      <c r="AR86"/>
      <c r="AS86"/>
      <c r="AT86"/>
      <c r="AU86"/>
      <c r="AV86"/>
      <c r="AW86"/>
      <c r="AX86"/>
      <c r="AY86"/>
      <c r="AZ86"/>
      <c r="BA86"/>
      <c r="BB86"/>
      <c r="BC86"/>
      <c r="BD86"/>
      <c r="BE86"/>
      <c r="BF86"/>
      <c r="BG86"/>
      <c r="BH86"/>
      <c r="BI86"/>
      <c r="BJ86"/>
      <c r="BK86"/>
      <c r="BL86"/>
      <c r="BM86"/>
      <c r="BN86"/>
      <c r="BO86"/>
      <c r="BP86"/>
      <c r="BQ86"/>
      <c r="BR86"/>
    </row>
    <row r="87">
      <c r="A87" t="s">
        <v>473</v>
      </c>
      <c r="B87">
        <v>2006</v>
      </c>
      <c r="C87" t="s">
        <v>477</v>
      </c>
      <c r="D87">
        <v>135</v>
      </c>
      <c r="E87" t="s">
        <v>45</v>
      </c>
      <c r="F87" t="s">
        <v>44</v>
      </c>
      <c r="G87" t="s">
        <v>499</v>
      </c>
      <c r="H87">
        <v>0</v>
      </c>
      <c r="I87">
        <v>0</v>
      </c>
      <c r="J87">
        <v>0.15478474792618829</v>
      </c>
      <c r="K87">
        <v>0.23286469459675321</v>
      </c>
      <c r="L87">
        <v>6.4400320654097776</v>
      </c>
      <c r="M87">
        <v>0.40687048876726478</v>
      </c>
      <c r="N87">
        <v>0.43466260169596399</v>
      </c>
      <c r="O87">
        <v>0.29189171348933379</v>
      </c>
      <c r="P87">
        <v>2.837799512689466</v>
      </c>
      <c r="Q87">
        <v>11.190884757517789</v>
      </c>
      <c r="R87">
        <v>0</v>
      </c>
      <c r="S87">
        <v>0</v>
      </c>
      <c r="T87">
        <v>0</v>
      </c>
      <c r="U87">
        <v>0</v>
      </c>
      <c r="V87">
        <v>1.6940071193985879</v>
      </c>
      <c r="W87" t="s">
        <v>238</v>
      </c>
      <c r="X87" t="s">
        <v>239</v>
      </c>
      <c r="Y87" t="s">
        <v>150</v>
      </c>
      <c r="Z87" t="s">
        <v>240</v>
      </c>
      <c r="AA87" t="s">
        <v>241</v>
      </c>
      <c r="AB87" t="s">
        <v>242</v>
      </c>
      <c r="AC87" t="s">
        <v>243</v>
      </c>
      <c r="AD87" t="s">
        <v>244</v>
      </c>
      <c r="AE87" t="s">
        <v>245</v>
      </c>
      <c r="AF87" t="s">
        <v>246</v>
      </c>
      <c r="AG87" t="s">
        <v>186</v>
      </c>
      <c r="AH87">
        <v>3.092945236659514</v>
      </c>
      <c r="AI87">
        <v>0.29432071950867639</v>
      </c>
      <c r="AJ87">
        <v>0.016845346114660299</v>
      </c>
      <c r="AK87">
        <v>0.038475623485278401</v>
      </c>
      <c r="AL87">
        <v>0.1594502978375725</v>
      </c>
      <c r="AM87">
        <v>1.362129877106939</v>
      </c>
      <c r="AN87">
        <v>0</v>
      </c>
      <c r="AO87">
        <v>0.74054277949970948</v>
      </c>
      <c r="AP87">
        <v>0</v>
      </c>
      <c r="AQ87">
        <v>0.19191430785281269</v>
      </c>
      <c r="AR87"/>
      <c r="AS87"/>
      <c r="AT87"/>
      <c r="AU87"/>
      <c r="AV87"/>
      <c r="AW87"/>
      <c r="AX87"/>
      <c r="AY87"/>
      <c r="AZ87"/>
      <c r="BA87"/>
      <c r="BB87"/>
      <c r="BC87"/>
      <c r="BD87"/>
      <c r="BE87"/>
      <c r="BF87"/>
      <c r="BG87"/>
      <c r="BH87"/>
      <c r="BI87"/>
      <c r="BJ87"/>
      <c r="BK87"/>
      <c r="BL87"/>
      <c r="BM87"/>
      <c r="BN87"/>
      <c r="BO87"/>
      <c r="BP87"/>
      <c r="BQ87"/>
      <c r="BR87"/>
    </row>
    <row r="88">
      <c r="A88" t="s">
        <v>473</v>
      </c>
      <c r="B88">
        <v>2006</v>
      </c>
      <c r="C88" t="s">
        <v>477</v>
      </c>
      <c r="D88">
        <v>136</v>
      </c>
      <c r="E88" t="s">
        <v>45</v>
      </c>
      <c r="F88" t="s">
        <v>43</v>
      </c>
      <c r="G88" t="s">
        <v>500</v>
      </c>
      <c r="H88">
        <v>0</v>
      </c>
      <c r="I88">
        <v>0</v>
      </c>
      <c r="J88">
        <v>0.31640809212710852</v>
      </c>
      <c r="K88">
        <v>2.128484914034884</v>
      </c>
      <c r="L88">
        <v>18.169847286939881</v>
      </c>
      <c r="M88">
        <v>0.41501869089332472</v>
      </c>
      <c r="N88">
        <v>1.0061623030232389</v>
      </c>
      <c r="O88">
        <v>4.1548394389113872</v>
      </c>
      <c r="P88">
        <v>7.5222811923675001</v>
      </c>
      <c r="Q88">
        <v>31.309844278002629</v>
      </c>
      <c r="R88">
        <v>0</v>
      </c>
      <c r="S88">
        <v>0</v>
      </c>
      <c r="T88">
        <v>0</v>
      </c>
      <c r="U88">
        <v>0.10152423864186</v>
      </c>
      <c r="V88">
        <v>5.8596713771866513</v>
      </c>
      <c r="W88" t="s">
        <v>238</v>
      </c>
      <c r="X88" t="s">
        <v>239</v>
      </c>
      <c r="Y88" t="s">
        <v>150</v>
      </c>
      <c r="Z88" t="s">
        <v>240</v>
      </c>
      <c r="AA88" t="s">
        <v>241</v>
      </c>
      <c r="AB88" t="s">
        <v>242</v>
      </c>
      <c r="AC88" t="s">
        <v>243</v>
      </c>
      <c r="AD88" t="s">
        <v>244</v>
      </c>
      <c r="AE88" t="s">
        <v>245</v>
      </c>
      <c r="AF88" t="s">
        <v>246</v>
      </c>
      <c r="AG88" t="s">
        <v>186</v>
      </c>
      <c r="AH88">
        <v>9.0976773488617635</v>
      </c>
      <c r="AI88">
        <v>1.114239951464876</v>
      </c>
      <c r="AJ88">
        <v>0.39599259841498591</v>
      </c>
      <c r="AK88">
        <v>0.69256122273501175</v>
      </c>
      <c r="AL88">
        <v>0.56437550281633231</v>
      </c>
      <c r="AM88">
        <v>3.1085323604301638</v>
      </c>
      <c r="AN88">
        <v>0.78837188222323928</v>
      </c>
      <c r="AO88">
        <v>1.575343128984825</v>
      </c>
      <c r="AP88">
        <v>1.3494413941420931</v>
      </c>
      <c r="AQ88">
        <v>0.74811405974424605</v>
      </c>
      <c r="AR88"/>
      <c r="AS88"/>
      <c r="AT88"/>
      <c r="AU88"/>
      <c r="AV88"/>
      <c r="AW88"/>
      <c r="AX88"/>
      <c r="AY88"/>
      <c r="AZ88"/>
      <c r="BA88"/>
      <c r="BB88"/>
      <c r="BC88"/>
      <c r="BD88"/>
      <c r="BE88"/>
      <c r="BF88"/>
      <c r="BG88"/>
      <c r="BH88"/>
      <c r="BI88"/>
      <c r="BJ88"/>
      <c r="BK88"/>
      <c r="BL88"/>
      <c r="BM88"/>
      <c r="BN88"/>
      <c r="BO88"/>
      <c r="BP88"/>
      <c r="BQ88"/>
      <c r="BR88"/>
    </row>
    <row r="89">
      <c r="A89" t="s">
        <v>473</v>
      </c>
      <c r="B89">
        <v>2006</v>
      </c>
      <c r="C89" t="s">
        <v>477</v>
      </c>
      <c r="D89">
        <v>137</v>
      </c>
      <c r="E89" t="s">
        <v>45</v>
      </c>
      <c r="F89" t="s">
        <v>42</v>
      </c>
      <c r="G89" t="s">
        <v>501</v>
      </c>
      <c r="H89">
        <v>3.370354723968255</v>
      </c>
      <c r="I89">
        <v>8.3336000795402132</v>
      </c>
      <c r="J89">
        <v>19.855230219341891</v>
      </c>
      <c r="K89">
        <v>32.065303004584479</v>
      </c>
      <c r="L89">
        <v>35.940687439547183</v>
      </c>
      <c r="M89">
        <v>17.742489557144939</v>
      </c>
      <c r="N89">
        <v>30.937637190262389</v>
      </c>
      <c r="O89">
        <v>39.691909354923503</v>
      </c>
      <c r="P89">
        <v>39.628636007683859</v>
      </c>
      <c r="Q89">
        <v>28.276657154167872</v>
      </c>
      <c r="R89">
        <v>2.9731511082529529</v>
      </c>
      <c r="S89">
        <v>3.6204778063549119</v>
      </c>
      <c r="T89">
        <v>10.097521621746649</v>
      </c>
      <c r="U89">
        <v>17.205355712435139</v>
      </c>
      <c r="V89">
        <v>30.759348494513471</v>
      </c>
      <c r="W89" t="s">
        <v>238</v>
      </c>
      <c r="X89" t="s">
        <v>239</v>
      </c>
      <c r="Y89" t="s">
        <v>150</v>
      </c>
      <c r="Z89" t="s">
        <v>240</v>
      </c>
      <c r="AA89" t="s">
        <v>241</v>
      </c>
      <c r="AB89" t="s">
        <v>242</v>
      </c>
      <c r="AC89" t="s">
        <v>243</v>
      </c>
      <c r="AD89" t="s">
        <v>244</v>
      </c>
      <c r="AE89" t="s">
        <v>245</v>
      </c>
      <c r="AF89" t="s">
        <v>246</v>
      </c>
      <c r="AG89" t="s">
        <v>186</v>
      </c>
      <c r="AH89">
        <v>27.927140797998831</v>
      </c>
      <c r="AI89">
        <v>18.632070618410971</v>
      </c>
      <c r="AJ89">
        <v>5.5660244455983339</v>
      </c>
      <c r="AK89">
        <v>10.67442732518078</v>
      </c>
      <c r="AL89">
        <v>10.895944210217131</v>
      </c>
      <c r="AM89">
        <v>17.997762139756318</v>
      </c>
      <c r="AN89">
        <v>11.65415235429624</v>
      </c>
      <c r="AO89">
        <v>14.68902439307513</v>
      </c>
      <c r="AP89">
        <v>21.11773518202434</v>
      </c>
      <c r="AQ89">
        <v>17.170784408488039</v>
      </c>
      <c r="AR89"/>
      <c r="AS89"/>
      <c r="AT89"/>
      <c r="AU89"/>
      <c r="AV89"/>
      <c r="AW89"/>
      <c r="AX89"/>
      <c r="AY89"/>
      <c r="AZ89"/>
      <c r="BA89"/>
      <c r="BB89"/>
      <c r="BC89"/>
      <c r="BD89"/>
      <c r="BE89"/>
      <c r="BF89"/>
      <c r="BG89"/>
      <c r="BH89"/>
      <c r="BI89"/>
      <c r="BJ89"/>
      <c r="BK89"/>
      <c r="BL89"/>
      <c r="BM89"/>
      <c r="BN89"/>
      <c r="BO89"/>
      <c r="BP89"/>
      <c r="BQ89"/>
      <c r="BR89"/>
    </row>
    <row r="90">
      <c r="A90" t="s">
        <v>473</v>
      </c>
      <c r="B90">
        <v>2006</v>
      </c>
      <c r="C90" t="s">
        <v>477</v>
      </c>
      <c r="D90">
        <v>138</v>
      </c>
      <c r="E90" t="s">
        <v>45</v>
      </c>
      <c r="F90" t="s">
        <v>41</v>
      </c>
      <c r="G90" t="s">
        <v>186</v>
      </c>
      <c r="H90">
        <v>21.09498507657511</v>
      </c>
      <c r="I90">
        <v>35.373545824290538</v>
      </c>
      <c r="J90">
        <v>47.335223740988738</v>
      </c>
      <c r="K90">
        <v>55.924531165269862</v>
      </c>
      <c r="L90">
        <v>38.616948111036059</v>
      </c>
      <c r="M90">
        <v>48.235194291668982</v>
      </c>
      <c r="N90">
        <v>56.156590272404749</v>
      </c>
      <c r="O90">
        <v>52.258773456382158</v>
      </c>
      <c r="P90">
        <v>49.168711573545018</v>
      </c>
      <c r="Q90">
        <v>29.20701718152899</v>
      </c>
      <c r="R90">
        <v>17.98761984647102</v>
      </c>
      <c r="S90">
        <v>27.523940916473869</v>
      </c>
      <c r="T90">
        <v>34.883245936929363</v>
      </c>
      <c r="U90">
        <v>47.655098441518831</v>
      </c>
      <c r="V90">
        <v>47.726221940617783</v>
      </c>
      <c r="W90" t="s">
        <v>238</v>
      </c>
      <c r="X90" t="s">
        <v>239</v>
      </c>
      <c r="Y90" t="s">
        <v>150</v>
      </c>
      <c r="Z90" t="s">
        <v>240</v>
      </c>
      <c r="AA90" t="s">
        <v>241</v>
      </c>
      <c r="AB90" t="s">
        <v>242</v>
      </c>
      <c r="AC90" t="s">
        <v>243</v>
      </c>
      <c r="AD90" t="s">
        <v>244</v>
      </c>
      <c r="AE90" t="s">
        <v>245</v>
      </c>
      <c r="AF90" t="s">
        <v>246</v>
      </c>
      <c r="AG90" t="s">
        <v>186</v>
      </c>
      <c r="AH90">
        <v>43.615565509624723</v>
      </c>
      <c r="AI90">
        <v>41.10866644966702</v>
      </c>
      <c r="AJ90">
        <v>34.619462426003693</v>
      </c>
      <c r="AK90">
        <v>21.257537445032241</v>
      </c>
      <c r="AL90">
        <v>33.498791483824498</v>
      </c>
      <c r="AM90">
        <v>31.507873767211951</v>
      </c>
      <c r="AN90">
        <v>56.681930185542917</v>
      </c>
      <c r="AO90">
        <v>42.736591484927082</v>
      </c>
      <c r="AP90">
        <v>33.194798398361641</v>
      </c>
      <c r="AQ90">
        <v>43.372190118963402</v>
      </c>
      <c r="AR90"/>
      <c r="AS90"/>
      <c r="AT90"/>
      <c r="AU90"/>
      <c r="AV90"/>
      <c r="AW90"/>
      <c r="AX90"/>
      <c r="AY90"/>
      <c r="AZ90"/>
      <c r="BA90"/>
      <c r="BB90"/>
      <c r="BC90"/>
      <c r="BD90"/>
      <c r="BE90"/>
      <c r="BF90"/>
      <c r="BG90"/>
      <c r="BH90"/>
      <c r="BI90"/>
      <c r="BJ90"/>
      <c r="BK90"/>
      <c r="BL90"/>
      <c r="BM90"/>
      <c r="BN90"/>
      <c r="BO90"/>
      <c r="BP90"/>
      <c r="BQ90"/>
      <c r="BR90"/>
    </row>
    <row r="91">
      <c r="A91" t="s">
        <v>473</v>
      </c>
      <c r="B91">
        <v>2006</v>
      </c>
      <c r="C91" t="s">
        <v>477</v>
      </c>
      <c r="D91">
        <v>139</v>
      </c>
      <c r="E91" t="s">
        <v>45</v>
      </c>
      <c r="F91" t="s">
        <v>19</v>
      </c>
      <c r="G91" t="s">
        <v>186</v>
      </c>
      <c r="H91">
        <v>75.534660199457122</v>
      </c>
      <c r="I91">
        <v>56.292854096169783</v>
      </c>
      <c r="J91">
        <v>32.338353199616151</v>
      </c>
      <c r="K91">
        <v>9.6488162215141688</v>
      </c>
      <c r="L91">
        <v>0.8324850970672214</v>
      </c>
      <c r="M91">
        <v>33.200426971525168</v>
      </c>
      <c r="N91">
        <v>11.46494763261383</v>
      </c>
      <c r="O91">
        <v>3.6025860362935238</v>
      </c>
      <c r="P91">
        <v>0.842571713714238</v>
      </c>
      <c r="Q91">
        <v>0.015596628782600701</v>
      </c>
      <c r="R91">
        <v>79.039229045276386</v>
      </c>
      <c r="S91">
        <v>68.855581277171567</v>
      </c>
      <c r="T91">
        <v>55.019232441324192</v>
      </c>
      <c r="U91">
        <v>35.038021607404211</v>
      </c>
      <c r="V91">
        <v>13.96075106828375</v>
      </c>
      <c r="W91" t="s">
        <v>238</v>
      </c>
      <c r="X91" t="s">
        <v>239</v>
      </c>
      <c r="Y91" t="s">
        <v>150</v>
      </c>
      <c r="Z91" t="s">
        <v>240</v>
      </c>
      <c r="AA91" t="s">
        <v>241</v>
      </c>
      <c r="AB91" t="s">
        <v>242</v>
      </c>
      <c r="AC91" t="s">
        <v>243</v>
      </c>
      <c r="AD91" t="s">
        <v>244</v>
      </c>
      <c r="AE91" t="s">
        <v>245</v>
      </c>
      <c r="AF91" t="s">
        <v>246</v>
      </c>
      <c r="AG91" t="s">
        <v>186</v>
      </c>
      <c r="AH91">
        <v>16.26667110685473</v>
      </c>
      <c r="AI91">
        <v>38.85070226094868</v>
      </c>
      <c r="AJ91">
        <v>59.401675183868143</v>
      </c>
      <c r="AK91">
        <v>67.33699838356668</v>
      </c>
      <c r="AL91">
        <v>54.881438505304622</v>
      </c>
      <c r="AM91">
        <v>46.023701855494821</v>
      </c>
      <c r="AN91">
        <v>30.875545577937441</v>
      </c>
      <c r="AO91">
        <v>40.258498213513228</v>
      </c>
      <c r="AP91">
        <v>44.338025025472042</v>
      </c>
      <c r="AQ91">
        <v>38.516997104951457</v>
      </c>
      <c r="AR91"/>
      <c r="AS91"/>
      <c r="AT91"/>
      <c r="AU91"/>
      <c r="AV91"/>
      <c r="AW91"/>
      <c r="AX91"/>
      <c r="AY91"/>
      <c r="AZ91"/>
      <c r="BA91"/>
      <c r="BB91"/>
      <c r="BC91"/>
      <c r="BD91"/>
      <c r="BE91"/>
      <c r="BF91"/>
      <c r="BG91"/>
      <c r="BH91"/>
      <c r="BI91"/>
      <c r="BJ91"/>
      <c r="BK91"/>
      <c r="BL91"/>
      <c r="BM91"/>
      <c r="BN91"/>
      <c r="BO91"/>
      <c r="BP91"/>
      <c r="BQ91"/>
      <c r="BR91"/>
    </row>
    <row r="92">
      <c r="A92" t="s">
        <v>473</v>
      </c>
      <c r="B92">
        <v>2006</v>
      </c>
      <c r="C92" t="s">
        <v>477</v>
      </c>
      <c r="D92">
        <v>148</v>
      </c>
      <c r="E92" t="s">
        <v>108</v>
      </c>
      <c r="F92" t="s">
        <v>49</v>
      </c>
      <c r="G92" t="s">
        <v>186</v>
      </c>
      <c r="H92">
        <v>0.99757403758117591</v>
      </c>
      <c r="I92">
        <v>3.351551438935882</v>
      </c>
      <c r="J92">
        <v>7.9113082232162473</v>
      </c>
      <c r="K92">
        <v>20.524710709193599</v>
      </c>
      <c r="L92">
        <v>17.31866426325621</v>
      </c>
      <c r="M92">
        <v>12.564443115262581</v>
      </c>
      <c r="N92">
        <v>19.86192330846109</v>
      </c>
      <c r="O92">
        <v>26.01070875179164</v>
      </c>
      <c r="P92">
        <v>22.660046024509089</v>
      </c>
      <c r="Q92">
        <v>10.65721611433791</v>
      </c>
      <c r="R92">
        <v>1.0710162903056939</v>
      </c>
      <c r="S92">
        <v>0.99825326655758073</v>
      </c>
      <c r="T92">
        <v>3.3920795935313222</v>
      </c>
      <c r="U92">
        <v>5.692325316079593</v>
      </c>
      <c r="V92">
        <v>13.3107222763796</v>
      </c>
      <c r="W92" t="s">
        <v>238</v>
      </c>
      <c r="X92" t="s">
        <v>239</v>
      </c>
      <c r="Y92" t="s">
        <v>150</v>
      </c>
      <c r="Z92" t="s">
        <v>240</v>
      </c>
      <c r="AA92" t="s">
        <v>241</v>
      </c>
      <c r="AB92" t="s">
        <v>242</v>
      </c>
      <c r="AC92" t="s">
        <v>243</v>
      </c>
      <c r="AD92" t="s">
        <v>244</v>
      </c>
      <c r="AE92" t="s">
        <v>245</v>
      </c>
      <c r="AF92" t="s">
        <v>246</v>
      </c>
      <c r="AG92" t="s">
        <v>186</v>
      </c>
      <c r="AH92">
        <v>16.931683723704879</v>
      </c>
      <c r="AI92">
        <v>8.3447222285937723</v>
      </c>
      <c r="AJ92">
        <v>1.888431767846606</v>
      </c>
      <c r="AK92">
        <v>3.3242838198550819</v>
      </c>
      <c r="AL92">
        <v>2.4672554904817661</v>
      </c>
      <c r="AM92">
        <v>7.7792540927856466</v>
      </c>
      <c r="AN92">
        <v>4.6296062579922026</v>
      </c>
      <c r="AO92">
        <v>6.6507328187340136</v>
      </c>
      <c r="AP92">
        <v>5.8760113547955752</v>
      </c>
      <c r="AQ92">
        <v>7.3183411934465621</v>
      </c>
      <c r="AR92"/>
      <c r="AS92"/>
      <c r="AT92"/>
      <c r="AU92"/>
      <c r="AV92"/>
      <c r="AW92"/>
      <c r="AX92"/>
      <c r="AY92"/>
      <c r="AZ92"/>
      <c r="BA92"/>
      <c r="BB92"/>
      <c r="BC92"/>
      <c r="BD92"/>
      <c r="BE92"/>
      <c r="BF92"/>
      <c r="BG92"/>
      <c r="BH92"/>
      <c r="BI92"/>
      <c r="BJ92"/>
      <c r="BK92"/>
      <c r="BL92"/>
      <c r="BM92"/>
      <c r="BN92"/>
      <c r="BO92"/>
      <c r="BP92"/>
      <c r="BQ92"/>
      <c r="BR92"/>
    </row>
    <row r="93">
      <c r="A93" t="s">
        <v>473</v>
      </c>
      <c r="B93">
        <v>2006</v>
      </c>
      <c r="C93" t="s">
        <v>477</v>
      </c>
      <c r="D93">
        <v>149</v>
      </c>
      <c r="E93" t="s">
        <v>108</v>
      </c>
      <c r="F93" t="s">
        <v>48</v>
      </c>
      <c r="G93" t="s">
        <v>186</v>
      </c>
      <c r="H93">
        <v>2.372780686387078</v>
      </c>
      <c r="I93">
        <v>4.9820486406043276</v>
      </c>
      <c r="J93">
        <v>12.357997777879691</v>
      </c>
      <c r="K93">
        <v>13.82818835396931</v>
      </c>
      <c r="L93">
        <v>43.231902528640617</v>
      </c>
      <c r="M93">
        <v>5.9329832726991754</v>
      </c>
      <c r="N93">
        <v>12.32328759121263</v>
      </c>
      <c r="O93">
        <v>18.127931755532551</v>
      </c>
      <c r="P93">
        <v>27.32867068823175</v>
      </c>
      <c r="Q93">
        <v>60.120170075350373</v>
      </c>
      <c r="R93">
        <v>1.902134817947259</v>
      </c>
      <c r="S93">
        <v>2.6222245397973309</v>
      </c>
      <c r="T93">
        <v>6.7054420282153266</v>
      </c>
      <c r="U93">
        <v>11.56343993338529</v>
      </c>
      <c r="V93">
        <v>25.00230471471912</v>
      </c>
      <c r="W93" t="s">
        <v>238</v>
      </c>
      <c r="X93" t="s">
        <v>239</v>
      </c>
      <c r="Y93" t="s">
        <v>150</v>
      </c>
      <c r="Z93" t="s">
        <v>240</v>
      </c>
      <c r="AA93" t="s">
        <v>241</v>
      </c>
      <c r="AB93" t="s">
        <v>242</v>
      </c>
      <c r="AC93" t="s">
        <v>243</v>
      </c>
      <c r="AD93" t="s">
        <v>244</v>
      </c>
      <c r="AE93" t="s">
        <v>245</v>
      </c>
      <c r="AF93" t="s">
        <v>246</v>
      </c>
      <c r="AG93" t="s">
        <v>186</v>
      </c>
      <c r="AH93">
        <v>23.186079659815249</v>
      </c>
      <c r="AI93">
        <v>11.695909060790729</v>
      </c>
      <c r="AJ93">
        <v>3.9159226816219279</v>
      </c>
      <c r="AK93">
        <v>8.0811803515459779</v>
      </c>
      <c r="AL93">
        <v>9.152514520389273</v>
      </c>
      <c r="AM93">
        <v>14.637371901453839</v>
      </c>
      <c r="AN93">
        <v>7.8129179785272767</v>
      </c>
      <c r="AO93">
        <v>10.24864808791229</v>
      </c>
      <c r="AP93">
        <v>16.591165221370861</v>
      </c>
      <c r="AQ93">
        <v>10.792471582638569</v>
      </c>
      <c r="AR93"/>
      <c r="AS93"/>
      <c r="AT93"/>
      <c r="AU93"/>
      <c r="AV93"/>
      <c r="AW93"/>
      <c r="AX93"/>
      <c r="AY93"/>
      <c r="AZ93"/>
      <c r="BA93"/>
      <c r="BB93"/>
      <c r="BC93"/>
      <c r="BD93"/>
      <c r="BE93"/>
      <c r="BF93"/>
      <c r="BG93"/>
      <c r="BH93"/>
      <c r="BI93"/>
      <c r="BJ93"/>
      <c r="BK93"/>
      <c r="BL93"/>
      <c r="BM93"/>
      <c r="BN93"/>
      <c r="BO93"/>
      <c r="BP93"/>
      <c r="BQ93"/>
      <c r="BR93"/>
    </row>
    <row r="94">
      <c r="A94" t="s">
        <v>473</v>
      </c>
      <c r="B94">
        <v>2006</v>
      </c>
      <c r="C94" t="s">
        <v>477</v>
      </c>
      <c r="D94">
        <v>150</v>
      </c>
      <c r="E94" t="s">
        <v>108</v>
      </c>
      <c r="F94" t="s">
        <v>110</v>
      </c>
      <c r="G94" t="s">
        <v>186</v>
      </c>
      <c r="H94">
        <v>96.629645276031809</v>
      </c>
      <c r="I94">
        <v>91.666399920460023</v>
      </c>
      <c r="J94">
        <v>79.730693998903874</v>
      </c>
      <c r="K94">
        <v>65.647100936837305</v>
      </c>
      <c r="L94">
        <v>39.449433208103287</v>
      </c>
      <c r="M94">
        <v>81.50257361203812</v>
      </c>
      <c r="N94">
        <v>67.814789100326408</v>
      </c>
      <c r="O94">
        <v>55.861359492675668</v>
      </c>
      <c r="P94">
        <v>50.011283287259253</v>
      </c>
      <c r="Q94">
        <v>29.2226138103116</v>
      </c>
      <c r="R94">
        <v>97.026848891747093</v>
      </c>
      <c r="S94">
        <v>96.379522193645172</v>
      </c>
      <c r="T94">
        <v>89.902478378253477</v>
      </c>
      <c r="U94">
        <v>82.744234750535313</v>
      </c>
      <c r="V94">
        <v>61.686973008901496</v>
      </c>
      <c r="W94" t="s">
        <v>238</v>
      </c>
      <c r="X94" t="s">
        <v>239</v>
      </c>
      <c r="Y94" t="s">
        <v>150</v>
      </c>
      <c r="Z94" t="s">
        <v>240</v>
      </c>
      <c r="AA94" t="s">
        <v>241</v>
      </c>
      <c r="AB94" t="s">
        <v>242</v>
      </c>
      <c r="AC94" t="s">
        <v>243</v>
      </c>
      <c r="AD94" t="s">
        <v>244</v>
      </c>
      <c r="AE94" t="s">
        <v>245</v>
      </c>
      <c r="AF94" t="s">
        <v>246</v>
      </c>
      <c r="AG94" t="s">
        <v>186</v>
      </c>
      <c r="AH94">
        <v>59.882236616479389</v>
      </c>
      <c r="AI94">
        <v>79.959368710615678</v>
      </c>
      <c r="AJ94">
        <v>94.195645550531466</v>
      </c>
      <c r="AK94">
        <v>88.594535828598893</v>
      </c>
      <c r="AL94">
        <v>88.380229989129049</v>
      </c>
      <c r="AM94">
        <v>77.583374005760518</v>
      </c>
      <c r="AN94">
        <v>87.557475763480568</v>
      </c>
      <c r="AO94">
        <v>83.100619093353529</v>
      </c>
      <c r="AP94">
        <v>77.532823423833719</v>
      </c>
      <c r="AQ94">
        <v>81.889187223914846</v>
      </c>
      <c r="AR94"/>
      <c r="AS94"/>
      <c r="AT94"/>
      <c r="AU94"/>
      <c r="AV94"/>
      <c r="AW94"/>
      <c r="AX94"/>
      <c r="AY94"/>
      <c r="AZ94"/>
      <c r="BA94"/>
      <c r="BB94"/>
      <c r="BC94"/>
      <c r="BD94"/>
      <c r="BE94"/>
      <c r="BF94"/>
      <c r="BG94"/>
      <c r="BH94"/>
      <c r="BI94"/>
      <c r="BJ94"/>
      <c r="BK94"/>
      <c r="BL94"/>
      <c r="BM94"/>
      <c r="BN94"/>
      <c r="BO94"/>
      <c r="BP94"/>
      <c r="BQ94"/>
      <c r="BR94"/>
    </row>
    <row r="95">
      <c r="A95" t="s">
        <v>473</v>
      </c>
      <c r="B95">
        <v>2006</v>
      </c>
      <c r="C95" t="s">
        <v>477</v>
      </c>
      <c r="D95">
        <v>151</v>
      </c>
      <c r="E95" t="s">
        <v>109</v>
      </c>
      <c r="F95" t="s">
        <v>49</v>
      </c>
      <c r="G95" t="s">
        <v>186</v>
      </c>
      <c r="H95">
        <v>33.68566060765815</v>
      </c>
      <c r="I95">
        <v>33.59153783461776</v>
      </c>
      <c r="J95">
        <v>42.700201564162313</v>
      </c>
      <c r="K95">
        <v>59.035746444571743</v>
      </c>
      <c r="L95">
        <v>37.212115317296607</v>
      </c>
      <c r="M95">
        <v>59.190502800683888</v>
      </c>
      <c r="N95">
        <v>57.600412472293783</v>
      </c>
      <c r="O95">
        <v>63.188538183859308</v>
      </c>
      <c r="P95">
        <v>50.309917610471608</v>
      </c>
      <c r="Q95">
        <v>22.663670082832159</v>
      </c>
      <c r="R95">
        <v>28.255918376227839</v>
      </c>
      <c r="S95">
        <v>35.151957920189652</v>
      </c>
      <c r="T95">
        <v>30.267194974434702</v>
      </c>
      <c r="U95">
        <v>35.849767806887407</v>
      </c>
      <c r="V95">
        <v>43.972441257188159</v>
      </c>
      <c r="W95" t="s">
        <v>238</v>
      </c>
      <c r="X95" t="s">
        <v>239</v>
      </c>
      <c r="Y95" t="s">
        <v>150</v>
      </c>
      <c r="Z95" t="s">
        <v>240</v>
      </c>
      <c r="AA95" t="s">
        <v>241</v>
      </c>
      <c r="AB95" t="s">
        <v>242</v>
      </c>
      <c r="AC95" t="s">
        <v>243</v>
      </c>
      <c r="AD95" t="s">
        <v>244</v>
      </c>
      <c r="AE95" t="s">
        <v>245</v>
      </c>
      <c r="AF95" t="s">
        <v>246</v>
      </c>
      <c r="AG95" t="s">
        <v>186</v>
      </c>
      <c r="AH95">
        <v>49.592592995368342</v>
      </c>
      <c r="AI95">
        <v>47.654830143640588</v>
      </c>
      <c r="AJ95">
        <v>38.340000358980468</v>
      </c>
      <c r="AK95">
        <v>32.409350994812122</v>
      </c>
      <c r="AL95">
        <v>29.399397148911859</v>
      </c>
      <c r="AM95">
        <v>36.301580721625101</v>
      </c>
      <c r="AN95">
        <v>31.808458810630061</v>
      </c>
      <c r="AO95">
        <v>44.326812661431013</v>
      </c>
      <c r="AP95">
        <v>30.987662732488921</v>
      </c>
      <c r="AQ95">
        <v>28.216018094481768</v>
      </c>
      <c r="AR95"/>
      <c r="AS95"/>
      <c r="AT95"/>
      <c r="AU95"/>
      <c r="AV95"/>
      <c r="AW95"/>
      <c r="AX95"/>
      <c r="AY95"/>
      <c r="AZ95"/>
      <c r="BA95"/>
      <c r="BB95"/>
      <c r="BC95"/>
      <c r="BD95"/>
      <c r="BE95"/>
      <c r="BF95"/>
      <c r="BG95"/>
      <c r="BH95"/>
      <c r="BI95"/>
      <c r="BJ95"/>
      <c r="BK95"/>
      <c r="BL95"/>
      <c r="BM95"/>
      <c r="BN95"/>
      <c r="BO95"/>
      <c r="BP95"/>
      <c r="BQ95"/>
      <c r="BR95"/>
    </row>
    <row r="96">
      <c r="A96" t="s">
        <v>473</v>
      </c>
      <c r="B96">
        <v>2006</v>
      </c>
      <c r="C96" t="s">
        <v>477</v>
      </c>
      <c r="D96">
        <v>152</v>
      </c>
      <c r="E96" t="s">
        <v>109</v>
      </c>
      <c r="F96" t="s">
        <v>48</v>
      </c>
      <c r="G96" t="s">
        <v>186</v>
      </c>
      <c r="H96">
        <v>66.314339392341964</v>
      </c>
      <c r="I96">
        <v>66.40846216538236</v>
      </c>
      <c r="J96">
        <v>57.299798435837907</v>
      </c>
      <c r="K96">
        <v>40.964253555428378</v>
      </c>
      <c r="L96">
        <v>62.787884682703528</v>
      </c>
      <c r="M96">
        <v>40.809497199316041</v>
      </c>
      <c r="N96">
        <v>42.399587527706352</v>
      </c>
      <c r="O96">
        <v>36.8114618161406</v>
      </c>
      <c r="P96">
        <v>49.690082389528513</v>
      </c>
      <c r="Q96">
        <v>77.336329917167731</v>
      </c>
      <c r="R96">
        <v>71.74408162377209</v>
      </c>
      <c r="S96">
        <v>64.848042079810412</v>
      </c>
      <c r="T96">
        <v>69.732805025565298</v>
      </c>
      <c r="U96">
        <v>64.150232193112544</v>
      </c>
      <c r="V96">
        <v>56.027558742812182</v>
      </c>
      <c r="W96" t="s">
        <v>238</v>
      </c>
      <c r="X96" t="s">
        <v>239</v>
      </c>
      <c r="Y96" t="s">
        <v>150</v>
      </c>
      <c r="Z96" t="s">
        <v>240</v>
      </c>
      <c r="AA96" t="s">
        <v>241</v>
      </c>
      <c r="AB96" t="s">
        <v>242</v>
      </c>
      <c r="AC96" t="s">
        <v>243</v>
      </c>
      <c r="AD96" t="s">
        <v>244</v>
      </c>
      <c r="AE96" t="s">
        <v>245</v>
      </c>
      <c r="AF96" t="s">
        <v>246</v>
      </c>
      <c r="AG96" t="s">
        <v>186</v>
      </c>
      <c r="AH96">
        <v>50.40740700463131</v>
      </c>
      <c r="AI96">
        <v>52.345169856359583</v>
      </c>
      <c r="AJ96">
        <v>61.659999641019468</v>
      </c>
      <c r="AK96">
        <v>67.590649005187842</v>
      </c>
      <c r="AL96">
        <v>70.600602851088141</v>
      </c>
      <c r="AM96">
        <v>63.698419278374971</v>
      </c>
      <c r="AN96">
        <v>68.191541189369602</v>
      </c>
      <c r="AO96">
        <v>55.673187338569058</v>
      </c>
      <c r="AP96">
        <v>69.012337267510986</v>
      </c>
      <c r="AQ96">
        <v>71.783981905518203</v>
      </c>
      <c r="AR96"/>
      <c r="AS96"/>
      <c r="AT96"/>
      <c r="AU96"/>
      <c r="AV96"/>
      <c r="AW96"/>
      <c r="AX96"/>
      <c r="AY96"/>
      <c r="AZ96"/>
      <c r="BA96"/>
      <c r="BB96"/>
      <c r="BC96"/>
      <c r="BD96"/>
      <c r="BE96"/>
      <c r="BF96"/>
      <c r="BG96"/>
      <c r="BH96"/>
      <c r="BI96"/>
      <c r="BJ96"/>
      <c r="BK96"/>
      <c r="BL96"/>
      <c r="BM96"/>
      <c r="BN96"/>
      <c r="BO96"/>
      <c r="BP96"/>
      <c r="BQ96"/>
      <c r="BR96"/>
    </row>
    <row r="97">
      <c r="A97" t="s">
        <v>473</v>
      </c>
      <c r="B97">
        <v>2006</v>
      </c>
      <c r="C97" t="s">
        <v>477</v>
      </c>
      <c r="D97">
        <v>153</v>
      </c>
      <c r="E97" t="s">
        <v>176</v>
      </c>
      <c r="F97" t="s">
        <v>259</v>
      </c>
      <c r="G97" t="s">
        <v>186</v>
      </c>
      <c r="H97">
        <v>0</v>
      </c>
      <c r="I97">
        <v>0</v>
      </c>
      <c r="J97">
        <v>0.15511488774916521</v>
      </c>
      <c r="K97">
        <v>0.2330728515781855</v>
      </c>
      <c r="L97">
        <v>6.4400320654097776</v>
      </c>
      <c r="M97">
        <v>0.40814745744261027</v>
      </c>
      <c r="N97">
        <v>0.43517817921432889</v>
      </c>
      <c r="O97">
        <v>0.29189171348933379</v>
      </c>
      <c r="P97">
        <v>2.837799512689466</v>
      </c>
      <c r="Q97">
        <v>11.190884757517789</v>
      </c>
      <c r="R97">
        <v>0</v>
      </c>
      <c r="S97">
        <v>0</v>
      </c>
      <c r="T97">
        <v>0</v>
      </c>
      <c r="U97">
        <v>0</v>
      </c>
      <c r="V97">
        <v>1.6965882601272499</v>
      </c>
      <c r="W97" t="s">
        <v>238</v>
      </c>
      <c r="X97" t="s">
        <v>239</v>
      </c>
      <c r="Y97" t="s">
        <v>150</v>
      </c>
      <c r="Z97" t="s">
        <v>240</v>
      </c>
      <c r="AA97" t="s">
        <v>241</v>
      </c>
      <c r="AB97" t="s">
        <v>242</v>
      </c>
      <c r="AC97" t="s">
        <v>243</v>
      </c>
      <c r="AD97" t="s">
        <v>244</v>
      </c>
      <c r="AE97" t="s">
        <v>245</v>
      </c>
      <c r="AF97" t="s">
        <v>246</v>
      </c>
      <c r="AG97" t="s">
        <v>186</v>
      </c>
      <c r="AH97">
        <v>3.092945236659514</v>
      </c>
      <c r="AI97">
        <v>0.29468666840299129</v>
      </c>
      <c r="AJ97">
        <v>0.016868078434315099</v>
      </c>
      <c r="AK97">
        <v>0.038601787541353398</v>
      </c>
      <c r="AL97">
        <v>0.1603619920409001</v>
      </c>
      <c r="AM97">
        <v>1.366578546532293</v>
      </c>
      <c r="AN97">
        <v>0</v>
      </c>
      <c r="AO97">
        <v>0.74209309667188972</v>
      </c>
      <c r="AP97">
        <v>0</v>
      </c>
      <c r="AQ97">
        <v>0.19191430785281269</v>
      </c>
      <c r="AR97"/>
      <c r="AS97">
        <v>0</v>
      </c>
      <c r="AT97">
        <v>0</v>
      </c>
      <c r="AU97">
        <v>14.362152</v>
      </c>
      <c r="AV97">
        <v>21.609195</v>
      </c>
      <c r="AW97">
        <v>597.29964699999982</v>
      </c>
      <c r="AX97">
        <v>14.362152</v>
      </c>
      <c r="AY97">
        <v>15.393875</v>
      </c>
      <c r="AZ97">
        <v>10.315647</v>
      </c>
      <c r="BA97">
        <v>100.36658799999999</v>
      </c>
      <c r="BB97">
        <v>395.67252200000001</v>
      </c>
      <c r="BC97">
        <v>0</v>
      </c>
      <c r="BD97">
        <v>0</v>
      </c>
      <c r="BE97">
        <v>0</v>
      </c>
      <c r="BF97">
        <v>0</v>
      </c>
      <c r="BG97">
        <v>97.160210000000006</v>
      </c>
      <c r="BH97">
        <v>519.73395900000003</v>
      </c>
      <c r="BI97">
        <v>22.342154000000001</v>
      </c>
      <c r="BJ97">
        <v>0.660667</v>
      </c>
      <c r="BK97">
        <v>0.743533</v>
      </c>
      <c r="BL97">
        <v>2.0219649999999998</v>
      </c>
      <c r="BM97">
        <v>62.148615999999997</v>
      </c>
      <c r="BN97">
        <v>0</v>
      </c>
      <c r="BO97">
        <v>20.606027999999998</v>
      </c>
      <c r="BP97">
        <v>0</v>
      </c>
      <c r="BQ97">
        <v>5.0140720000000014</v>
      </c>
      <c r="BR97"/>
    </row>
    <row r="98">
      <c r="A98" t="s">
        <v>473</v>
      </c>
      <c r="B98">
        <v>2006</v>
      </c>
      <c r="C98" t="s">
        <v>477</v>
      </c>
      <c r="D98">
        <v>154</v>
      </c>
      <c r="E98" t="s">
        <v>176</v>
      </c>
      <c r="F98" t="s">
        <v>260</v>
      </c>
      <c r="G98" t="s">
        <v>186</v>
      </c>
      <c r="H98">
        <v>0</v>
      </c>
      <c r="I98">
        <v>0</v>
      </c>
      <c r="J98">
        <v>0.31708295779005558</v>
      </c>
      <c r="K98">
        <v>2.1303875596699262</v>
      </c>
      <c r="L98">
        <v>18.169847286939881</v>
      </c>
      <c r="M98">
        <v>0.41632123281411959</v>
      </c>
      <c r="N98">
        <v>1.007355768164341</v>
      </c>
      <c r="O98">
        <v>4.1548394389113872</v>
      </c>
      <c r="P98">
        <v>7.5222811923675001</v>
      </c>
      <c r="Q98">
        <v>31.309844278002629</v>
      </c>
      <c r="R98">
        <v>0</v>
      </c>
      <c r="S98">
        <v>0</v>
      </c>
      <c r="T98">
        <v>0</v>
      </c>
      <c r="U98">
        <v>0.1015962262501342</v>
      </c>
      <c r="V98">
        <v>5.868599696480608</v>
      </c>
      <c r="W98" t="s">
        <v>238</v>
      </c>
      <c r="X98" t="s">
        <v>239</v>
      </c>
      <c r="Y98" t="s">
        <v>150</v>
      </c>
      <c r="Z98" t="s">
        <v>240</v>
      </c>
      <c r="AA98" t="s">
        <v>241</v>
      </c>
      <c r="AB98" t="s">
        <v>242</v>
      </c>
      <c r="AC98" t="s">
        <v>243</v>
      </c>
      <c r="AD98" t="s">
        <v>244</v>
      </c>
      <c r="AE98" t="s">
        <v>245</v>
      </c>
      <c r="AF98" t="s">
        <v>246</v>
      </c>
      <c r="AG98" t="s">
        <v>186</v>
      </c>
      <c r="AH98">
        <v>9.0976773488617635</v>
      </c>
      <c r="AI98">
        <v>1.115625361499619</v>
      </c>
      <c r="AJ98">
        <v>0.39652697926218378</v>
      </c>
      <c r="AK98">
        <v>0.6948321757443614</v>
      </c>
      <c r="AL98">
        <v>0.5676024511594574</v>
      </c>
      <c r="AM98">
        <v>3.118684720423134</v>
      </c>
      <c r="AN98">
        <v>0.78837188222323928</v>
      </c>
      <c r="AO98">
        <v>1.578641090389014</v>
      </c>
      <c r="AP98">
        <v>1.3494413941420931</v>
      </c>
      <c r="AQ98">
        <v>0.74811405974424605</v>
      </c>
      <c r="AR98"/>
      <c r="AS98">
        <v>0</v>
      </c>
      <c r="AT98">
        <v>0</v>
      </c>
      <c r="AU98">
        <v>29.358843</v>
      </c>
      <c r="AV98">
        <v>197.517471</v>
      </c>
      <c r="AW98">
        <v>1685.2157349999991</v>
      </c>
      <c r="AX98">
        <v>14.649775999999999</v>
      </c>
      <c r="AY98">
        <v>35.633929999999999</v>
      </c>
      <c r="AZ98">
        <v>146.83478500000001</v>
      </c>
      <c r="BA98">
        <v>266.04617200000001</v>
      </c>
      <c r="BB98">
        <v>1107.012119</v>
      </c>
      <c r="BC98">
        <v>0</v>
      </c>
      <c r="BD98">
        <v>0</v>
      </c>
      <c r="BE98">
        <v>0</v>
      </c>
      <c r="BF98">
        <v>5.8323219999999996</v>
      </c>
      <c r="BG98">
        <v>336.082945</v>
      </c>
      <c r="BH98">
        <v>1528.7602929999989</v>
      </c>
      <c r="BI98">
        <v>84.582969999999989</v>
      </c>
      <c r="BJ98">
        <v>15.530654</v>
      </c>
      <c r="BK98">
        <v>13.383594</v>
      </c>
      <c r="BL98">
        <v>7.1567600000000002</v>
      </c>
      <c r="BM98">
        <v>141.83007599999999</v>
      </c>
      <c r="BN98">
        <v>12.373082</v>
      </c>
      <c r="BO98">
        <v>43.834826999999997</v>
      </c>
      <c r="BP98">
        <v>45.094102000000007</v>
      </c>
      <c r="BQ98">
        <v>19.545691000000001</v>
      </c>
      <c r="BR98"/>
    </row>
    <row r="99">
      <c r="A99" t="s">
        <v>473</v>
      </c>
      <c r="B99">
        <v>2006</v>
      </c>
      <c r="C99" t="s">
        <v>477</v>
      </c>
      <c r="D99">
        <v>155</v>
      </c>
      <c r="E99" t="s">
        <v>176</v>
      </c>
      <c r="F99" t="s">
        <v>261</v>
      </c>
      <c r="G99" t="s">
        <v>186</v>
      </c>
      <c r="H99">
        <v>0.26366144903720717</v>
      </c>
      <c r="I99">
        <v>0.58410906577214117</v>
      </c>
      <c r="J99">
        <v>1.6772394221911271</v>
      </c>
      <c r="K99">
        <v>2.7443828445027552</v>
      </c>
      <c r="L99">
        <v>4.2311341558095288</v>
      </c>
      <c r="M99">
        <v>1.9329154869300631</v>
      </c>
      <c r="N99">
        <v>2.4489661205227131</v>
      </c>
      <c r="O99">
        <v>4.0434602925302654</v>
      </c>
      <c r="P99">
        <v>2.4154487167736862</v>
      </c>
      <c r="Q99">
        <v>1.97672235177849</v>
      </c>
      <c r="R99">
        <v>0.36429548094335928</v>
      </c>
      <c r="S99">
        <v>0.2149479426691048</v>
      </c>
      <c r="T99">
        <v>0.61723513126091289</v>
      </c>
      <c r="U99">
        <v>1.28720516900683</v>
      </c>
      <c r="V99">
        <v>4.9829928936759336</v>
      </c>
      <c r="W99" t="s">
        <v>238</v>
      </c>
      <c r="X99" t="s">
        <v>239</v>
      </c>
      <c r="Y99" t="s">
        <v>150</v>
      </c>
      <c r="Z99" t="s">
        <v>240</v>
      </c>
      <c r="AA99" t="s">
        <v>241</v>
      </c>
      <c r="AB99" t="s">
        <v>242</v>
      </c>
      <c r="AC99" t="s">
        <v>243</v>
      </c>
      <c r="AD99" t="s">
        <v>244</v>
      </c>
      <c r="AE99" t="s">
        <v>245</v>
      </c>
      <c r="AF99" t="s">
        <v>246</v>
      </c>
      <c r="AG99" t="s">
        <v>186</v>
      </c>
      <c r="AH99">
        <v>2.8596888465901089</v>
      </c>
      <c r="AI99">
        <v>1.9263443723854199</v>
      </c>
      <c r="AJ99">
        <v>1.261413179514399</v>
      </c>
      <c r="AK99">
        <v>2.450484208884566</v>
      </c>
      <c r="AL99">
        <v>1.1285014646771749</v>
      </c>
      <c r="AM99">
        <v>1.253587294147773</v>
      </c>
      <c r="AN99">
        <v>0.97100782158803434</v>
      </c>
      <c r="AO99">
        <v>0.98223800029710384</v>
      </c>
      <c r="AP99">
        <v>0.46916943331701172</v>
      </c>
      <c r="AQ99">
        <v>1.076309070483368</v>
      </c>
      <c r="AR99"/>
      <c r="AS99">
        <v>24.415198</v>
      </c>
      <c r="AT99">
        <v>54.159722000000002</v>
      </c>
      <c r="AU99">
        <v>155.29629600000001</v>
      </c>
      <c r="AV99">
        <v>254.443637</v>
      </c>
      <c r="AW99">
        <v>392.42893700000008</v>
      </c>
      <c r="AX99">
        <v>68.016658000000007</v>
      </c>
      <c r="AY99">
        <v>86.629064000000014</v>
      </c>
      <c r="AZ99">
        <v>142.898572</v>
      </c>
      <c r="BA99">
        <v>85.428989999999999</v>
      </c>
      <c r="BB99">
        <v>69.890338</v>
      </c>
      <c r="BC99">
        <v>20.876764000000001</v>
      </c>
      <c r="BD99">
        <v>12.339684</v>
      </c>
      <c r="BE99">
        <v>35.403274000000003</v>
      </c>
      <c r="BF99">
        <v>73.894428000000005</v>
      </c>
      <c r="BG99">
        <v>285.366018</v>
      </c>
      <c r="BH99">
        <v>480.5378990000001</v>
      </c>
      <c r="BI99">
        <v>146.04896400000001</v>
      </c>
      <c r="BJ99">
        <v>49.405394000000008</v>
      </c>
      <c r="BK99">
        <v>47.200297999999989</v>
      </c>
      <c r="BL99">
        <v>14.228998000000001</v>
      </c>
      <c r="BM99">
        <v>57.010052999999999</v>
      </c>
      <c r="BN99">
        <v>15.239457</v>
      </c>
      <c r="BO99">
        <v>27.274238</v>
      </c>
      <c r="BP99">
        <v>15.678172</v>
      </c>
      <c r="BQ99">
        <v>28.120317</v>
      </c>
      <c r="BR99"/>
    </row>
    <row r="100">
      <c r="A100" t="s">
        <v>473</v>
      </c>
      <c r="B100">
        <v>2006</v>
      </c>
      <c r="C100" t="s">
        <v>477</v>
      </c>
      <c r="D100">
        <v>156</v>
      </c>
      <c r="E100" t="s">
        <v>176</v>
      </c>
      <c r="F100" t="s">
        <v>262</v>
      </c>
      <c r="G100" t="s">
        <v>186</v>
      </c>
      <c r="H100">
        <v>0.017464818666566701</v>
      </c>
      <c r="I100">
        <v>0</v>
      </c>
      <c r="J100">
        <v>0.15978516592928449</v>
      </c>
      <c r="K100">
        <v>0.1170274339899452</v>
      </c>
      <c r="L100">
        <v>0.041085940955871397</v>
      </c>
      <c r="M100">
        <v>0</v>
      </c>
      <c r="N100">
        <v>0.1869757070466396</v>
      </c>
      <c r="O100">
        <v>0.11986455568615061</v>
      </c>
      <c r="P100">
        <v>0.1077432360641465</v>
      </c>
      <c r="Q100">
        <v>0</v>
      </c>
      <c r="R100">
        <v>0</v>
      </c>
      <c r="S100">
        <v>0.028171304076951599</v>
      </c>
      <c r="T100">
        <v>0</v>
      </c>
      <c r="U100">
        <v>0.2577143355553036</v>
      </c>
      <c r="V100">
        <v>0</v>
      </c>
      <c r="W100" t="s">
        <v>238</v>
      </c>
      <c r="X100" t="s">
        <v>239</v>
      </c>
      <c r="Y100" t="s">
        <v>150</v>
      </c>
      <c r="Z100" t="s">
        <v>240</v>
      </c>
      <c r="AA100" t="s">
        <v>241</v>
      </c>
      <c r="AB100" t="s">
        <v>242</v>
      </c>
      <c r="AC100" t="s">
        <v>243</v>
      </c>
      <c r="AD100" t="s">
        <v>244</v>
      </c>
      <c r="AE100" t="s">
        <v>245</v>
      </c>
      <c r="AF100" t="s">
        <v>246</v>
      </c>
      <c r="AG100" t="s">
        <v>186</v>
      </c>
      <c r="AH100">
        <v>0.022677156765973899</v>
      </c>
      <c r="AI100">
        <v>0.28237339574475612</v>
      </c>
      <c r="AJ100">
        <v>0</v>
      </c>
      <c r="AK100">
        <v>0</v>
      </c>
      <c r="AL100">
        <v>0.128264214440967</v>
      </c>
      <c r="AM100">
        <v>0.093146946585514007</v>
      </c>
      <c r="AN100">
        <v>0</v>
      </c>
      <c r="AO100">
        <v>0</v>
      </c>
      <c r="AP100">
        <v>0</v>
      </c>
      <c r="AQ100">
        <v>0</v>
      </c>
      <c r="AR100"/>
      <c r="AS100">
        <v>1.6172519999999999</v>
      </c>
      <c r="AT100">
        <v>0</v>
      </c>
      <c r="AU100">
        <v>14.794575</v>
      </c>
      <c r="AV100">
        <v>10.850121</v>
      </c>
      <c r="AW100">
        <v>3.8106360000000001</v>
      </c>
      <c r="AX100">
        <v>0</v>
      </c>
      <c r="AY100">
        <v>6.6140280000000002</v>
      </c>
      <c r="AZ100">
        <v>4.2360930000000003</v>
      </c>
      <c r="BA100">
        <v>3.8106360000000001</v>
      </c>
      <c r="BB100">
        <v>0</v>
      </c>
      <c r="BC100">
        <v>0</v>
      </c>
      <c r="BD100">
        <v>1.6172519999999999</v>
      </c>
      <c r="BE100">
        <v>0</v>
      </c>
      <c r="BF100">
        <v>14.794575</v>
      </c>
      <c r="BG100">
        <v>0</v>
      </c>
      <c r="BH100">
        <v>3.8106360000000001</v>
      </c>
      <c r="BI100">
        <v>21.408602999999999</v>
      </c>
      <c r="BJ100">
        <v>0</v>
      </c>
      <c r="BK100">
        <v>0</v>
      </c>
      <c r="BL100">
        <v>1.6172519999999999</v>
      </c>
      <c r="BM100">
        <v>4.2360930000000003</v>
      </c>
      <c r="BN100">
        <v>0</v>
      </c>
      <c r="BO100">
        <v>0</v>
      </c>
      <c r="BP100">
        <v>0</v>
      </c>
      <c r="BQ100">
        <v>0</v>
      </c>
      <c r="BR100"/>
    </row>
    <row r="101">
      <c r="A101" t="s">
        <v>473</v>
      </c>
      <c r="B101">
        <v>2006</v>
      </c>
      <c r="C101" t="s">
        <v>477</v>
      </c>
      <c r="D101">
        <v>157</v>
      </c>
      <c r="E101" t="s">
        <v>176</v>
      </c>
      <c r="F101" t="s">
        <v>263</v>
      </c>
      <c r="G101" t="s">
        <v>186</v>
      </c>
      <c r="H101">
        <v>1.6815821515959359</v>
      </c>
      <c r="I101">
        <v>3.3245730767039712</v>
      </c>
      <c r="J101">
        <v>3.6886358263163692</v>
      </c>
      <c r="K101">
        <v>6.0523331637378446</v>
      </c>
      <c r="L101">
        <v>8.3720633124694306</v>
      </c>
      <c r="M101">
        <v>4.5184062399910134</v>
      </c>
      <c r="N101">
        <v>6.6200368264538438</v>
      </c>
      <c r="O101">
        <v>9.9721385541252268</v>
      </c>
      <c r="P101">
        <v>11.738500986770831</v>
      </c>
      <c r="Q101">
        <v>6.3953230141551174</v>
      </c>
      <c r="R101">
        <v>1.5053066389410179</v>
      </c>
      <c r="S101">
        <v>2.7752536439571678</v>
      </c>
      <c r="T101">
        <v>3.0416476895457829</v>
      </c>
      <c r="U101">
        <v>3.026284706387345</v>
      </c>
      <c r="V101">
        <v>2.8372658000690731</v>
      </c>
      <c r="W101" t="s">
        <v>238</v>
      </c>
      <c r="X101" t="s">
        <v>239</v>
      </c>
      <c r="Y101" t="s">
        <v>150</v>
      </c>
      <c r="Z101" t="s">
        <v>240</v>
      </c>
      <c r="AA101" t="s">
        <v>241</v>
      </c>
      <c r="AB101" t="s">
        <v>242</v>
      </c>
      <c r="AC101" t="s">
        <v>243</v>
      </c>
      <c r="AD101" t="s">
        <v>244</v>
      </c>
      <c r="AE101" t="s">
        <v>245</v>
      </c>
      <c r="AF101" t="s">
        <v>246</v>
      </c>
      <c r="AG101" t="s">
        <v>186</v>
      </c>
      <c r="AH101">
        <v>4.9670850975246319</v>
      </c>
      <c r="AI101">
        <v>3.3888070361340441</v>
      </c>
      <c r="AJ101">
        <v>6.758919184482604</v>
      </c>
      <c r="AK101">
        <v>2.487885474411287</v>
      </c>
      <c r="AL101">
        <v>6.6230019417373862</v>
      </c>
      <c r="AM101">
        <v>3.084720254431732</v>
      </c>
      <c r="AN101">
        <v>10.10302607790678</v>
      </c>
      <c r="AO101">
        <v>5.8932049708060692</v>
      </c>
      <c r="AP101">
        <v>0.92102545360730781</v>
      </c>
      <c r="AQ101">
        <v>6.2056001988644649</v>
      </c>
      <c r="AR101"/>
      <c r="AS101">
        <v>155.71545</v>
      </c>
      <c r="AT101">
        <v>308.26084400000002</v>
      </c>
      <c r="AU101">
        <v>341.53232600000013</v>
      </c>
      <c r="AV101">
        <v>561.13805899999977</v>
      </c>
      <c r="AW101">
        <v>776.49154699999963</v>
      </c>
      <c r="AX101">
        <v>158.99654899999999</v>
      </c>
      <c r="AY101">
        <v>234.175389</v>
      </c>
      <c r="AZ101">
        <v>352.4219989999998</v>
      </c>
      <c r="BA101">
        <v>415.16438600000009</v>
      </c>
      <c r="BB101">
        <v>226.11738399999999</v>
      </c>
      <c r="BC101">
        <v>86.264949999999985</v>
      </c>
      <c r="BD101">
        <v>159.32114799999999</v>
      </c>
      <c r="BE101">
        <v>174.46234200000001</v>
      </c>
      <c r="BF101">
        <v>173.72955200000001</v>
      </c>
      <c r="BG101">
        <v>162.48452700000001</v>
      </c>
      <c r="BH101">
        <v>834.6616590000001</v>
      </c>
      <c r="BI101">
        <v>256.92797400000012</v>
      </c>
      <c r="BJ101">
        <v>264.72457300000002</v>
      </c>
      <c r="BK101">
        <v>47.920707</v>
      </c>
      <c r="BL101">
        <v>83.507806000000031</v>
      </c>
      <c r="BM101">
        <v>140.28545600000001</v>
      </c>
      <c r="BN101">
        <v>158.56168</v>
      </c>
      <c r="BO101">
        <v>163.6392349999999</v>
      </c>
      <c r="BP101">
        <v>30.777784</v>
      </c>
      <c r="BQ101">
        <v>162.13135199999999</v>
      </c>
      <c r="BR101"/>
    </row>
    <row r="102">
      <c r="A102" t="s">
        <v>473</v>
      </c>
      <c r="B102">
        <v>2006</v>
      </c>
      <c r="C102" t="s">
        <v>477</v>
      </c>
      <c r="D102">
        <v>158</v>
      </c>
      <c r="E102" t="s">
        <v>176</v>
      </c>
      <c r="F102" t="s">
        <v>264</v>
      </c>
      <c r="G102" t="s">
        <v>186</v>
      </c>
      <c r="H102">
        <v>2.9245985999248698</v>
      </c>
      <c r="I102">
        <v>7.7143205321841002</v>
      </c>
      <c r="J102">
        <v>18.025146190049369</v>
      </c>
      <c r="K102">
        <v>29.232555794547508</v>
      </c>
      <c r="L102">
        <v>31.326672784150219</v>
      </c>
      <c r="M102">
        <v>15.865259119911549</v>
      </c>
      <c r="N102">
        <v>28.338392217090892</v>
      </c>
      <c r="O102">
        <v>35.528584506707077</v>
      </c>
      <c r="P102">
        <v>36.927095312540018</v>
      </c>
      <c r="Q102">
        <v>25.581741108974139</v>
      </c>
      <c r="R102">
        <v>2.4056293950716179</v>
      </c>
      <c r="S102">
        <v>3.2503578624332881</v>
      </c>
      <c r="T102">
        <v>9.4887732083669363</v>
      </c>
      <c r="U102">
        <v>15.615526164884081</v>
      </c>
      <c r="V102">
        <v>25.82322329476699</v>
      </c>
      <c r="W102" t="s">
        <v>238</v>
      </c>
      <c r="X102" t="s">
        <v>239</v>
      </c>
      <c r="Y102" t="s">
        <v>150</v>
      </c>
      <c r="Z102" t="s">
        <v>240</v>
      </c>
      <c r="AA102" t="s">
        <v>241</v>
      </c>
      <c r="AB102" t="s">
        <v>242</v>
      </c>
      <c r="AC102" t="s">
        <v>243</v>
      </c>
      <c r="AD102" t="s">
        <v>244</v>
      </c>
      <c r="AE102" t="s">
        <v>245</v>
      </c>
      <c r="AF102" t="s">
        <v>246</v>
      </c>
      <c r="AG102" t="s">
        <v>186</v>
      </c>
      <c r="AH102">
        <v>24.868801851537071</v>
      </c>
      <c r="AI102">
        <v>16.418418623308749</v>
      </c>
      <c r="AJ102">
        <v>4.2284162536399679</v>
      </c>
      <c r="AK102">
        <v>8.0606563342943023</v>
      </c>
      <c r="AL102">
        <v>9.7014786290665445</v>
      </c>
      <c r="AM102">
        <v>16.519772495169821</v>
      </c>
      <c r="AN102">
        <v>10.44976175082371</v>
      </c>
      <c r="AO102">
        <v>13.73753768411401</v>
      </c>
      <c r="AP102">
        <v>20.64856574870733</v>
      </c>
      <c r="AQ102">
        <v>15.96725152839992</v>
      </c>
      <c r="AR102"/>
      <c r="AS102">
        <v>270.81947000000008</v>
      </c>
      <c r="AT102">
        <v>715.2867160000003</v>
      </c>
      <c r="AU102">
        <v>1668.955786000002</v>
      </c>
      <c r="AV102">
        <v>2710.2770410000021</v>
      </c>
      <c r="AW102">
        <v>2905.4840730000051</v>
      </c>
      <c r="AX102">
        <v>558.27681599999994</v>
      </c>
      <c r="AY102">
        <v>1002.434608000001</v>
      </c>
      <c r="AZ102">
        <v>1255.603771000001</v>
      </c>
      <c r="BA102">
        <v>1306.028331</v>
      </c>
      <c r="BB102">
        <v>904.48541299999943</v>
      </c>
      <c r="BC102">
        <v>137.859951</v>
      </c>
      <c r="BD102">
        <v>186.59582599999999</v>
      </c>
      <c r="BE102">
        <v>544.25553700000012</v>
      </c>
      <c r="BF102">
        <v>896.43858000000012</v>
      </c>
      <c r="BG102">
        <v>1478.844253</v>
      </c>
      <c r="BH102">
        <v>4178.9168100000061</v>
      </c>
      <c r="BI102">
        <v>1244.7893870000009</v>
      </c>
      <c r="BJ102">
        <v>165.61311900000001</v>
      </c>
      <c r="BK102">
        <v>155.26130699999999</v>
      </c>
      <c r="BL102">
        <v>122.32356299999999</v>
      </c>
      <c r="BM102">
        <v>751.2784390000005</v>
      </c>
      <c r="BN102">
        <v>164.003514</v>
      </c>
      <c r="BO102">
        <v>381.45629900000017</v>
      </c>
      <c r="BP102">
        <v>690.01035100000001</v>
      </c>
      <c r="BQ102">
        <v>417.17029699999938</v>
      </c>
      <c r="BR102"/>
    </row>
    <row r="103">
      <c r="A103" t="s">
        <v>473</v>
      </c>
      <c r="B103">
        <v>2006</v>
      </c>
      <c r="C103" t="s">
        <v>477</v>
      </c>
      <c r="D103">
        <v>159</v>
      </c>
      <c r="E103" t="s">
        <v>176</v>
      </c>
      <c r="F103" t="s">
        <v>265</v>
      </c>
      <c r="G103" t="s">
        <v>186</v>
      </c>
      <c r="H103">
        <v>12.2750346881702</v>
      </c>
      <c r="I103">
        <v>22.522012822330218</v>
      </c>
      <c r="J103">
        <v>28.926080190712099</v>
      </c>
      <c r="K103">
        <v>26.0346162814728</v>
      </c>
      <c r="L103">
        <v>15.08077481731768</v>
      </c>
      <c r="M103">
        <v>25.23149227575194</v>
      </c>
      <c r="N103">
        <v>27.431034161777209</v>
      </c>
      <c r="O103">
        <v>24.94915326166716</v>
      </c>
      <c r="P103">
        <v>20.76368823707563</v>
      </c>
      <c r="Q103">
        <v>9.1941219206984641</v>
      </c>
      <c r="R103">
        <v>10.638669461131901</v>
      </c>
      <c r="S103">
        <v>17.076537713576691</v>
      </c>
      <c r="T103">
        <v>22.55137003750113</v>
      </c>
      <c r="U103">
        <v>31.36119079875311</v>
      </c>
      <c r="V103">
        <v>21.522102993197539</v>
      </c>
      <c r="W103" t="s">
        <v>238</v>
      </c>
      <c r="X103" t="s">
        <v>239</v>
      </c>
      <c r="Y103" t="s">
        <v>150</v>
      </c>
      <c r="Z103" t="s">
        <v>240</v>
      </c>
      <c r="AA103" t="s">
        <v>241</v>
      </c>
      <c r="AB103" t="s">
        <v>242</v>
      </c>
      <c r="AC103" t="s">
        <v>243</v>
      </c>
      <c r="AD103" t="s">
        <v>244</v>
      </c>
      <c r="AE103" t="s">
        <v>245</v>
      </c>
      <c r="AF103" t="s">
        <v>246</v>
      </c>
      <c r="AG103" t="s">
        <v>186</v>
      </c>
      <c r="AH103">
        <v>20.951116740138701</v>
      </c>
      <c r="AI103">
        <v>20.045870015504541</v>
      </c>
      <c r="AJ103">
        <v>22.615419567601862</v>
      </c>
      <c r="AK103">
        <v>5.2442080658615522</v>
      </c>
      <c r="AL103">
        <v>17.493948095779331</v>
      </c>
      <c r="AM103">
        <v>15.33381910818308</v>
      </c>
      <c r="AN103">
        <v>28.436448350187689</v>
      </c>
      <c r="AO103">
        <v>23.685155324555829</v>
      </c>
      <c r="AP103">
        <v>29.463225495274809</v>
      </c>
      <c r="AQ103">
        <v>26.106728974807911</v>
      </c>
      <c r="AR103"/>
      <c r="AS103">
        <v>1136.6750939999999</v>
      </c>
      <c r="AT103">
        <v>2088.284576999999</v>
      </c>
      <c r="AU103">
        <v>2678.2778010000011</v>
      </c>
      <c r="AV103">
        <v>2413.7821980000008</v>
      </c>
      <c r="AW103">
        <v>1398.7106559999991</v>
      </c>
      <c r="AX103">
        <v>887.86177799999996</v>
      </c>
      <c r="AY103">
        <v>970.33797000000004</v>
      </c>
      <c r="AZ103">
        <v>881.71964499999979</v>
      </c>
      <c r="BA103">
        <v>734.36496599999987</v>
      </c>
      <c r="BB103">
        <v>325.07361900000012</v>
      </c>
      <c r="BC103">
        <v>609.67265099999997</v>
      </c>
      <c r="BD103">
        <v>980.32610400000033</v>
      </c>
      <c r="BE103">
        <v>1293.4978779999999</v>
      </c>
      <c r="BF103">
        <v>1800.348003000001</v>
      </c>
      <c r="BG103">
        <v>1232.527712000001</v>
      </c>
      <c r="BH103">
        <v>3520.5947780000001</v>
      </c>
      <c r="BI103">
        <v>1519.8105750000011</v>
      </c>
      <c r="BJ103">
        <v>885.77139699999873</v>
      </c>
      <c r="BK103">
        <v>101.011948</v>
      </c>
      <c r="BL103">
        <v>220.5768980000002</v>
      </c>
      <c r="BM103">
        <v>697.34420900000066</v>
      </c>
      <c r="BN103">
        <v>446.29509900000011</v>
      </c>
      <c r="BO103">
        <v>657.67620800000077</v>
      </c>
      <c r="BP103">
        <v>984.56865300000038</v>
      </c>
      <c r="BQ103">
        <v>682.08056099999919</v>
      </c>
      <c r="BR103"/>
    </row>
    <row r="104">
      <c r="A104" t="s">
        <v>473</v>
      </c>
      <c r="B104">
        <v>2006</v>
      </c>
      <c r="C104" t="s">
        <v>477</v>
      </c>
      <c r="D104">
        <v>160</v>
      </c>
      <c r="E104" t="s">
        <v>176</v>
      </c>
      <c r="F104" t="s">
        <v>266</v>
      </c>
      <c r="G104" t="s">
        <v>186</v>
      </c>
      <c r="H104">
        <v>75.665551445629234</v>
      </c>
      <c r="I104">
        <v>56.322121793267563</v>
      </c>
      <c r="J104">
        <v>32.407327554930397</v>
      </c>
      <c r="K104">
        <v>9.6574412664680338</v>
      </c>
      <c r="L104">
        <v>0.8324850970672214</v>
      </c>
      <c r="M104">
        <v>33.304626972314573</v>
      </c>
      <c r="N104">
        <v>11.478546845487321</v>
      </c>
      <c r="O104">
        <v>3.6025860362935238</v>
      </c>
      <c r="P104">
        <v>0.842571713714238</v>
      </c>
      <c r="Q104">
        <v>0.015596628782600701</v>
      </c>
      <c r="R104">
        <v>79.187646493487961</v>
      </c>
      <c r="S104">
        <v>68.918975432825334</v>
      </c>
      <c r="T104">
        <v>55.065474749215277</v>
      </c>
      <c r="U104">
        <v>35.06286595401464</v>
      </c>
      <c r="V104">
        <v>13.98202291701001</v>
      </c>
      <c r="W104" t="s">
        <v>238</v>
      </c>
      <c r="X104" t="s">
        <v>239</v>
      </c>
      <c r="Y104" t="s">
        <v>150</v>
      </c>
      <c r="Z104" t="s">
        <v>240</v>
      </c>
      <c r="AA104" t="s">
        <v>241</v>
      </c>
      <c r="AB104" t="s">
        <v>242</v>
      </c>
      <c r="AC104" t="s">
        <v>243</v>
      </c>
      <c r="AD104" t="s">
        <v>244</v>
      </c>
      <c r="AE104" t="s">
        <v>245</v>
      </c>
      <c r="AF104" t="s">
        <v>246</v>
      </c>
      <c r="AG104" t="s">
        <v>186</v>
      </c>
      <c r="AH104">
        <v>16.26667110685473</v>
      </c>
      <c r="AI104">
        <v>38.899007971669569</v>
      </c>
      <c r="AJ104">
        <v>59.48183606979579</v>
      </c>
      <c r="AK104">
        <v>67.557800753234218</v>
      </c>
      <c r="AL104">
        <v>55.19523590822034</v>
      </c>
      <c r="AM104">
        <v>46.174013686053158</v>
      </c>
      <c r="AN104">
        <v>30.875545577937441</v>
      </c>
      <c r="AO104">
        <v>40.342778882820092</v>
      </c>
      <c r="AP104">
        <v>44.338025025472042</v>
      </c>
      <c r="AQ104">
        <v>38.516997104951457</v>
      </c>
      <c r="AR104"/>
      <c r="AS104">
        <v>7006.67248499998</v>
      </c>
      <c r="AT104">
        <v>5222.2960359999943</v>
      </c>
      <c r="AU104">
        <v>3000.6079430000018</v>
      </c>
      <c r="AV104">
        <v>895.38326800000016</v>
      </c>
      <c r="AW104">
        <v>77.211269999999999</v>
      </c>
      <c r="AX104">
        <v>1171.9443699999999</v>
      </c>
      <c r="AY104">
        <v>406.03900600000009</v>
      </c>
      <c r="AZ104">
        <v>127.31778300000001</v>
      </c>
      <c r="BA104">
        <v>29.799866999999999</v>
      </c>
      <c r="BB104">
        <v>0.55144499999999996</v>
      </c>
      <c r="BC104">
        <v>4538.0244720000046</v>
      </c>
      <c r="BD104">
        <v>3956.4853140000041</v>
      </c>
      <c r="BE104">
        <v>3158.4366989999999</v>
      </c>
      <c r="BF104">
        <v>2012.849610999999</v>
      </c>
      <c r="BG104">
        <v>800.72243500000002</v>
      </c>
      <c r="BH104">
        <v>2733.4274380000011</v>
      </c>
      <c r="BI104">
        <v>2949.192209000003</v>
      </c>
      <c r="BJ104">
        <v>2329.707343</v>
      </c>
      <c r="BK104">
        <v>1301.2727510000011</v>
      </c>
      <c r="BL104">
        <v>695.94318300000032</v>
      </c>
      <c r="BM104">
        <v>2099.8800640000022</v>
      </c>
      <c r="BN104">
        <v>484.57544699999983</v>
      </c>
      <c r="BO104">
        <v>1120.215826000001</v>
      </c>
      <c r="BP104">
        <v>1481.637833</v>
      </c>
      <c r="BQ104">
        <v>1006.3189079999991</v>
      </c>
      <c r="BR104"/>
    </row>
    <row r="105">
      <c r="A105" t="s">
        <v>473</v>
      </c>
      <c r="B105">
        <v>2006</v>
      </c>
      <c r="C105" t="s">
        <v>477</v>
      </c>
      <c r="D105">
        <v>161</v>
      </c>
      <c r="E105" t="s">
        <v>176</v>
      </c>
      <c r="F105" t="s">
        <v>267</v>
      </c>
      <c r="G105" t="s">
        <v>186</v>
      </c>
      <c r="H105">
        <v>0.17047022060016881</v>
      </c>
      <c r="I105">
        <v>0.039503274560595297</v>
      </c>
      <c r="J105">
        <v>0.035408589118544803</v>
      </c>
      <c r="K105">
        <v>0</v>
      </c>
      <c r="L105">
        <v>0.34179455863156449</v>
      </c>
      <c r="M105">
        <v>0</v>
      </c>
      <c r="N105">
        <v>0</v>
      </c>
      <c r="O105">
        <v>0</v>
      </c>
      <c r="P105">
        <v>0.17834874230601061</v>
      </c>
      <c r="Q105">
        <v>0.71819369341523998</v>
      </c>
      <c r="R105">
        <v>0.2088091245050743</v>
      </c>
      <c r="S105">
        <v>0.1303340091502812</v>
      </c>
      <c r="T105">
        <v>0</v>
      </c>
      <c r="U105">
        <v>0.057109813445855702</v>
      </c>
      <c r="V105">
        <v>0</v>
      </c>
      <c r="W105" t="s">
        <v>238</v>
      </c>
      <c r="X105" t="s">
        <v>239</v>
      </c>
      <c r="Y105" t="s">
        <v>150</v>
      </c>
      <c r="Z105" t="s">
        <v>240</v>
      </c>
      <c r="AA105" t="s">
        <v>241</v>
      </c>
      <c r="AB105" t="s">
        <v>242</v>
      </c>
      <c r="AC105" t="s">
        <v>243</v>
      </c>
      <c r="AD105" t="s">
        <v>244</v>
      </c>
      <c r="AE105" t="s">
        <v>245</v>
      </c>
      <c r="AF105" t="s">
        <v>246</v>
      </c>
      <c r="AG105" t="s">
        <v>186</v>
      </c>
      <c r="AH105">
        <v>0.1759729431057</v>
      </c>
      <c r="AI105">
        <v>0.0281007429175919</v>
      </c>
      <c r="AJ105">
        <v>0.083706205508354795</v>
      </c>
      <c r="AK105">
        <v>0.1982889190858628</v>
      </c>
      <c r="AL105">
        <v>0</v>
      </c>
      <c r="AM105">
        <v>0.19003547725265649</v>
      </c>
      <c r="AN105">
        <v>0.2333827818844913</v>
      </c>
      <c r="AO105">
        <v>0</v>
      </c>
      <c r="AP105">
        <v>0</v>
      </c>
      <c r="AQ105">
        <v>0.1272238096047652</v>
      </c>
      <c r="AR105"/>
      <c r="AS105">
        <v>15.785638000000001</v>
      </c>
      <c r="AT105">
        <v>3.66282</v>
      </c>
      <c r="AU105">
        <v>3.2784960000000001</v>
      </c>
      <c r="AV105">
        <v>0</v>
      </c>
      <c r="AW105">
        <v>31.700738000000001</v>
      </c>
      <c r="AX105">
        <v>0</v>
      </c>
      <c r="AY105">
        <v>0</v>
      </c>
      <c r="AZ105">
        <v>0</v>
      </c>
      <c r="BA105">
        <v>6.3077940000000003</v>
      </c>
      <c r="BB105">
        <v>25.392944</v>
      </c>
      <c r="BC105">
        <v>11.966272</v>
      </c>
      <c r="BD105">
        <v>7.4821859999999996</v>
      </c>
      <c r="BE105">
        <v>0</v>
      </c>
      <c r="BF105">
        <v>3.2784960000000001</v>
      </c>
      <c r="BG105">
        <v>0</v>
      </c>
      <c r="BH105">
        <v>29.570233999999999</v>
      </c>
      <c r="BI105">
        <v>2.1305040000000002</v>
      </c>
      <c r="BJ105">
        <v>3.2784960000000001</v>
      </c>
      <c r="BK105">
        <v>3.819366</v>
      </c>
      <c r="BL105">
        <v>0</v>
      </c>
      <c r="BM105">
        <v>8.6423439999999996</v>
      </c>
      <c r="BN105">
        <v>3.66282</v>
      </c>
      <c r="BO105">
        <v>0</v>
      </c>
      <c r="BP105">
        <v>0</v>
      </c>
      <c r="BQ105">
        <v>3.323928</v>
      </c>
      <c r="BR105"/>
    </row>
    <row r="106">
      <c r="A106" t="s">
        <v>473</v>
      </c>
      <c r="B106">
        <v>2006</v>
      </c>
      <c r="C106" t="s">
        <v>477</v>
      </c>
      <c r="D106">
        <v>162</v>
      </c>
      <c r="E106" t="s">
        <v>176</v>
      </c>
      <c r="F106" t="s">
        <v>268</v>
      </c>
      <c r="G106" t="s">
        <v>186</v>
      </c>
      <c r="H106">
        <v>0</v>
      </c>
      <c r="I106">
        <v>0</v>
      </c>
      <c r="J106">
        <v>0</v>
      </c>
      <c r="K106">
        <v>0.068024106916607305</v>
      </c>
      <c r="L106">
        <v>0</v>
      </c>
      <c r="M106">
        <v>0</v>
      </c>
      <c r="N106">
        <v>0</v>
      </c>
      <c r="O106">
        <v>0.17845759723570079</v>
      </c>
      <c r="P106">
        <v>0</v>
      </c>
      <c r="Q106">
        <v>0</v>
      </c>
      <c r="R106">
        <v>0</v>
      </c>
      <c r="S106">
        <v>0</v>
      </c>
      <c r="T106">
        <v>0</v>
      </c>
      <c r="U106">
        <v>0</v>
      </c>
      <c r="V106">
        <v>0</v>
      </c>
      <c r="W106" t="s">
        <v>238</v>
      </c>
      <c r="X106" t="s">
        <v>239</v>
      </c>
      <c r="Y106" t="s">
        <v>150</v>
      </c>
      <c r="Z106" t="s">
        <v>240</v>
      </c>
      <c r="AA106" t="s">
        <v>241</v>
      </c>
      <c r="AB106" t="s">
        <v>242</v>
      </c>
      <c r="AC106" t="s">
        <v>243</v>
      </c>
      <c r="AD106" t="s">
        <v>244</v>
      </c>
      <c r="AE106" t="s">
        <v>245</v>
      </c>
      <c r="AF106" t="s">
        <v>246</v>
      </c>
      <c r="AG106" t="s">
        <v>186</v>
      </c>
      <c r="AH106">
        <v>0.037531928807477799</v>
      </c>
      <c r="AI106">
        <v>0</v>
      </c>
      <c r="AJ106">
        <v>0</v>
      </c>
      <c r="AK106">
        <v>0</v>
      </c>
      <c r="AL106">
        <v>0</v>
      </c>
      <c r="AM106">
        <v>0</v>
      </c>
      <c r="AN106">
        <v>0</v>
      </c>
      <c r="AO106">
        <v>0</v>
      </c>
      <c r="AP106">
        <v>0</v>
      </c>
      <c r="AQ106">
        <v>0</v>
      </c>
      <c r="AR106"/>
      <c r="AS106">
        <v>0</v>
      </c>
      <c r="AT106">
        <v>0</v>
      </c>
      <c r="AU106">
        <v>0</v>
      </c>
      <c r="AV106">
        <v>6.3068099999999996</v>
      </c>
      <c r="AW106">
        <v>0</v>
      </c>
      <c r="AX106">
        <v>0</v>
      </c>
      <c r="AY106">
        <v>0</v>
      </c>
      <c r="AZ106">
        <v>6.3068099999999996</v>
      </c>
      <c r="BA106">
        <v>0</v>
      </c>
      <c r="BB106">
        <v>0</v>
      </c>
      <c r="BC106">
        <v>0</v>
      </c>
      <c r="BD106">
        <v>0</v>
      </c>
      <c r="BE106">
        <v>0</v>
      </c>
      <c r="BF106">
        <v>0</v>
      </c>
      <c r="BG106">
        <v>0</v>
      </c>
      <c r="BH106">
        <v>6.3068099999999996</v>
      </c>
      <c r="BI106">
        <v>0</v>
      </c>
      <c r="BJ106">
        <v>0</v>
      </c>
      <c r="BK106">
        <v>0</v>
      </c>
      <c r="BL106">
        <v>0</v>
      </c>
      <c r="BM106">
        <v>0</v>
      </c>
      <c r="BN106">
        <v>0</v>
      </c>
      <c r="BO106">
        <v>0</v>
      </c>
      <c r="BP106">
        <v>0</v>
      </c>
      <c r="BQ106">
        <v>0</v>
      </c>
      <c r="BR106"/>
    </row>
    <row r="107">
      <c r="A107" t="s">
        <v>473</v>
      </c>
      <c r="B107">
        <v>2006</v>
      </c>
      <c r="C107" t="s">
        <v>477</v>
      </c>
      <c r="D107">
        <v>163</v>
      </c>
      <c r="E107" t="s">
        <v>176</v>
      </c>
      <c r="F107" t="s">
        <v>269</v>
      </c>
      <c r="G107" t="s">
        <v>186</v>
      </c>
      <c r="H107">
        <v>6.9616020091517754</v>
      </c>
      <c r="I107">
        <v>9.4933594351819384</v>
      </c>
      <c r="J107">
        <v>14.60817921521361</v>
      </c>
      <c r="K107">
        <v>23.611651330207319</v>
      </c>
      <c r="L107">
        <v>15.164109981248931</v>
      </c>
      <c r="M107">
        <v>18.322831214843848</v>
      </c>
      <c r="N107">
        <v>21.742907057179501</v>
      </c>
      <c r="O107">
        <v>17.159024043354052</v>
      </c>
      <c r="P107">
        <v>16.666522349698582</v>
      </c>
      <c r="Q107">
        <v>13.61757224667544</v>
      </c>
      <c r="R107">
        <v>5.6896434059193908</v>
      </c>
      <c r="S107">
        <v>7.5408449893691039</v>
      </c>
      <c r="T107">
        <v>9.2354991841101608</v>
      </c>
      <c r="U107">
        <v>13.230506831702749</v>
      </c>
      <c r="V107">
        <v>23.287204144672831</v>
      </c>
      <c r="W107" t="s">
        <v>238</v>
      </c>
      <c r="X107" t="s">
        <v>239</v>
      </c>
      <c r="Y107" t="s">
        <v>150</v>
      </c>
      <c r="Z107" t="s">
        <v>240</v>
      </c>
      <c r="AA107" t="s">
        <v>241</v>
      </c>
      <c r="AB107" t="s">
        <v>242</v>
      </c>
      <c r="AC107" t="s">
        <v>243</v>
      </c>
      <c r="AD107" t="s">
        <v>244</v>
      </c>
      <c r="AE107" t="s">
        <v>245</v>
      </c>
      <c r="AF107" t="s">
        <v>246</v>
      </c>
      <c r="AG107" t="s">
        <v>186</v>
      </c>
      <c r="AH107">
        <v>17.594445951857271</v>
      </c>
      <c r="AI107">
        <v>17.60076581243295</v>
      </c>
      <c r="AJ107">
        <v>5.1568944817603288</v>
      </c>
      <c r="AK107">
        <v>13.074775197943669</v>
      </c>
      <c r="AL107">
        <v>9.0016053028780743</v>
      </c>
      <c r="AM107">
        <v>12.86564147122103</v>
      </c>
      <c r="AN107">
        <v>18.142455757448381</v>
      </c>
      <c r="AO107">
        <v>13.03835095034597</v>
      </c>
      <c r="AP107">
        <v>2.810547449479512</v>
      </c>
      <c r="AQ107">
        <v>11.05986094529103</v>
      </c>
      <c r="AR107"/>
      <c r="AS107">
        <v>644.64824900000031</v>
      </c>
      <c r="AT107">
        <v>880.24264300000073</v>
      </c>
      <c r="AU107">
        <v>1352.5773919999999</v>
      </c>
      <c r="AV107">
        <v>2189.1386079999988</v>
      </c>
      <c r="AW107">
        <v>1406.439820000001</v>
      </c>
      <c r="AX107">
        <v>644.75542399999972</v>
      </c>
      <c r="AY107">
        <v>769.127703</v>
      </c>
      <c r="AZ107">
        <v>606.41130500000008</v>
      </c>
      <c r="BA107">
        <v>589.45742100000007</v>
      </c>
      <c r="BB107">
        <v>481.47213299999993</v>
      </c>
      <c r="BC107">
        <v>326.05768900000021</v>
      </c>
      <c r="BD107">
        <v>432.90316299999989</v>
      </c>
      <c r="BE107">
        <v>529.72828600000003</v>
      </c>
      <c r="BF107">
        <v>759.52206999999964</v>
      </c>
      <c r="BG107">
        <v>1333.611518000002</v>
      </c>
      <c r="BH107">
        <v>2956.5447659999959</v>
      </c>
      <c r="BI107">
        <v>1334.4309820000001</v>
      </c>
      <c r="BJ107">
        <v>201.97854899999999</v>
      </c>
      <c r="BK107">
        <v>251.84136400000011</v>
      </c>
      <c r="BL107">
        <v>113.499032</v>
      </c>
      <c r="BM107">
        <v>585.0975880000002</v>
      </c>
      <c r="BN107">
        <v>284.73630000000003</v>
      </c>
      <c r="BO107">
        <v>362.04167100000012</v>
      </c>
      <c r="BP107">
        <v>93.919686999999968</v>
      </c>
      <c r="BQ107">
        <v>288.95677299999988</v>
      </c>
      <c r="BR107"/>
    </row>
    <row r="108">
      <c r="A108" t="s">
        <v>473</v>
      </c>
      <c r="B108">
        <v>2006</v>
      </c>
      <c r="C108" t="s">
        <v>477</v>
      </c>
      <c r="D108">
        <v>164</v>
      </c>
      <c r="E108" t="s">
        <v>176</v>
      </c>
      <c r="F108" t="s">
        <v>258</v>
      </c>
      <c r="G108" t="s">
        <v>186</v>
      </c>
      <c r="H108">
        <v>0.040034617224538098</v>
      </c>
      <c r="I108">
        <v>0</v>
      </c>
      <c r="J108">
        <v>0</v>
      </c>
      <c r="K108">
        <v>0.1185073669091444</v>
      </c>
      <c r="L108">
        <v>0</v>
      </c>
      <c r="M108">
        <v>0</v>
      </c>
      <c r="N108">
        <v>0.31060711706333399</v>
      </c>
      <c r="O108">
        <v>0</v>
      </c>
      <c r="P108">
        <v>0</v>
      </c>
      <c r="Q108">
        <v>0</v>
      </c>
      <c r="R108">
        <v>0</v>
      </c>
      <c r="S108">
        <v>0.064577101942424095</v>
      </c>
      <c r="T108">
        <v>0</v>
      </c>
      <c r="U108">
        <v>0</v>
      </c>
      <c r="V108">
        <v>0</v>
      </c>
      <c r="W108" t="s">
        <v>238</v>
      </c>
      <c r="X108" t="s">
        <v>239</v>
      </c>
      <c r="Y108" t="s">
        <v>150</v>
      </c>
      <c r="Z108" t="s">
        <v>240</v>
      </c>
      <c r="AA108" t="s">
        <v>241</v>
      </c>
      <c r="AB108" t="s">
        <v>242</v>
      </c>
      <c r="AC108" t="s">
        <v>243</v>
      </c>
      <c r="AD108" t="s">
        <v>244</v>
      </c>
      <c r="AE108" t="s">
        <v>245</v>
      </c>
      <c r="AF108" t="s">
        <v>246</v>
      </c>
      <c r="AG108" t="s">
        <v>186</v>
      </c>
      <c r="AH108">
        <v>0.065385791296728904</v>
      </c>
      <c r="AI108">
        <v>0</v>
      </c>
      <c r="AJ108">
        <v>0</v>
      </c>
      <c r="AK108">
        <v>0.1924670829988131</v>
      </c>
      <c r="AL108">
        <v>0</v>
      </c>
      <c r="AM108">
        <v>0</v>
      </c>
      <c r="AN108">
        <v>0</v>
      </c>
      <c r="AO108">
        <v>0</v>
      </c>
      <c r="AP108">
        <v>0</v>
      </c>
      <c r="AQ108">
        <v>0</v>
      </c>
      <c r="AR108"/>
      <c r="AS108">
        <v>3.7072280000000002</v>
      </c>
      <c r="AT108">
        <v>0</v>
      </c>
      <c r="AU108">
        <v>0</v>
      </c>
      <c r="AV108">
        <v>10.987332</v>
      </c>
      <c r="AW108">
        <v>0</v>
      </c>
      <c r="AX108">
        <v>0</v>
      </c>
      <c r="AY108">
        <v>10.987332</v>
      </c>
      <c r="AZ108">
        <v>0</v>
      </c>
      <c r="BA108">
        <v>0</v>
      </c>
      <c r="BB108">
        <v>0</v>
      </c>
      <c r="BC108">
        <v>0</v>
      </c>
      <c r="BD108">
        <v>3.7072280000000002</v>
      </c>
      <c r="BE108">
        <v>0</v>
      </c>
      <c r="BF108">
        <v>0</v>
      </c>
      <c r="BG108">
        <v>0</v>
      </c>
      <c r="BH108">
        <v>10.987332</v>
      </c>
      <c r="BI108">
        <v>0</v>
      </c>
      <c r="BJ108">
        <v>0</v>
      </c>
      <c r="BK108">
        <v>3.7072280000000002</v>
      </c>
      <c r="BL108">
        <v>0</v>
      </c>
      <c r="BM108">
        <v>0</v>
      </c>
      <c r="BN108">
        <v>0</v>
      </c>
      <c r="BO108">
        <v>0</v>
      </c>
      <c r="BP108">
        <v>0</v>
      </c>
      <c r="BQ108">
        <v>0</v>
      </c>
      <c r="BR108"/>
    </row>
    <row r="109">
      <c r="A109" t="s">
        <v>473</v>
      </c>
      <c r="B109">
        <v>2012</v>
      </c>
      <c r="C109" t="s">
        <v>478</v>
      </c>
      <c r="D109">
        <v>16</v>
      </c>
      <c r="E109" t="s">
        <v>13</v>
      </c>
      <c r="F109" t="s">
        <v>14</v>
      </c>
      <c r="G109" t="s">
        <v>484</v>
      </c>
      <c r="H109">
        <v>35.200000000000003</v>
      </c>
      <c r="I109">
        <v>42.100000000000001</v>
      </c>
      <c r="J109">
        <v>71</v>
      </c>
      <c r="K109">
        <v>93</v>
      </c>
      <c r="L109">
        <v>97.099999999999994</v>
      </c>
      <c r="M109">
        <v>86.299999999999997</v>
      </c>
      <c r="N109">
        <v>92.700000000000003</v>
      </c>
      <c r="O109">
        <v>96.200000000000003</v>
      </c>
      <c r="P109">
        <v>97.599999999999994</v>
      </c>
      <c r="Q109">
        <v>98.099999999999994</v>
      </c>
      <c r="R109">
        <v>32.600000000000001</v>
      </c>
      <c r="S109">
        <v>36.799999999999997</v>
      </c>
      <c r="T109">
        <v>37.399999999999999</v>
      </c>
      <c r="U109">
        <v>57</v>
      </c>
      <c r="V109">
        <v>85.799999999999997</v>
      </c>
      <c r="W109" t="s">
        <v>331</v>
      </c>
      <c r="X109" t="s">
        <v>332</v>
      </c>
      <c r="Y109" t="s">
        <v>333</v>
      </c>
      <c r="Z109" t="s">
        <v>334</v>
      </c>
      <c r="AA109" t="s">
        <v>335</v>
      </c>
      <c r="AB109" t="s">
        <v>336</v>
      </c>
      <c r="AC109" t="s">
        <v>337</v>
      </c>
      <c r="AD109" t="s">
        <v>338</v>
      </c>
      <c r="AE109" t="s">
        <v>339</v>
      </c>
      <c r="AF109" t="s">
        <v>340</v>
      </c>
      <c r="AG109" t="s">
        <v>341</v>
      </c>
      <c r="AH109">
        <v>83.400000000000006</v>
      </c>
      <c r="AI109">
        <v>49.700000000000003</v>
      </c>
      <c r="AJ109">
        <v>94.099999999999994</v>
      </c>
      <c r="AK109">
        <v>46.299999999999997</v>
      </c>
      <c r="AL109">
        <v>36.899999999999999</v>
      </c>
      <c r="AM109">
        <v>66.200000000000003</v>
      </c>
      <c r="AN109">
        <v>70.700000000000003</v>
      </c>
      <c r="AO109">
        <v>67</v>
      </c>
      <c r="AP109">
        <v>62.799999999999997</v>
      </c>
      <c r="AQ109">
        <v>63.100000000000001</v>
      </c>
      <c r="AR109">
        <v>54.600000000000001</v>
      </c>
      <c r="AS109"/>
      <c r="AT109"/>
      <c r="AU109"/>
      <c r="AV109"/>
      <c r="AW109"/>
      <c r="AX109"/>
      <c r="AY109"/>
      <c r="AZ109"/>
      <c r="BA109"/>
      <c r="BB109"/>
      <c r="BC109"/>
      <c r="BD109"/>
      <c r="BE109"/>
      <c r="BF109"/>
      <c r="BG109"/>
      <c r="BH109"/>
      <c r="BI109"/>
      <c r="BJ109"/>
      <c r="BK109"/>
      <c r="BL109"/>
      <c r="BM109"/>
      <c r="BN109"/>
      <c r="BO109"/>
      <c r="BP109"/>
      <c r="BQ109"/>
      <c r="BR109"/>
    </row>
    <row r="110">
      <c r="A110" t="s">
        <v>473</v>
      </c>
      <c r="B110">
        <v>2012</v>
      </c>
      <c r="C110" t="s">
        <v>478</v>
      </c>
      <c r="D110">
        <v>17</v>
      </c>
      <c r="E110" t="s">
        <v>13</v>
      </c>
      <c r="F110" t="s">
        <v>51</v>
      </c>
      <c r="G110" t="s">
        <v>186</v>
      </c>
      <c r="H110">
        <v>64.799999999999997</v>
      </c>
      <c r="I110">
        <v>57.899999999999999</v>
      </c>
      <c r="J110">
        <v>29</v>
      </c>
      <c r="K110">
        <v>7</v>
      </c>
      <c r="L110">
        <v>2.8999999999999999</v>
      </c>
      <c r="M110">
        <v>13.699999999999999</v>
      </c>
      <c r="N110">
        <v>7.2999999999999998</v>
      </c>
      <c r="O110">
        <v>3.7999999999999998</v>
      </c>
      <c r="P110">
        <v>2.3999999999999999</v>
      </c>
      <c r="Q110">
        <v>1.8999999999999999</v>
      </c>
      <c r="R110">
        <v>67.400000000000006</v>
      </c>
      <c r="S110">
        <v>63.200000000000003</v>
      </c>
      <c r="T110">
        <v>62.600000000000001</v>
      </c>
      <c r="U110">
        <v>43</v>
      </c>
      <c r="V110">
        <v>14.199999999999999</v>
      </c>
      <c r="W110" t="s">
        <v>331</v>
      </c>
      <c r="X110" t="s">
        <v>332</v>
      </c>
      <c r="Y110" t="s">
        <v>333</v>
      </c>
      <c r="Z110" t="s">
        <v>334</v>
      </c>
      <c r="AA110" t="s">
        <v>335</v>
      </c>
      <c r="AB110" t="s">
        <v>336</v>
      </c>
      <c r="AC110" t="s">
        <v>337</v>
      </c>
      <c r="AD110" t="s">
        <v>338</v>
      </c>
      <c r="AE110" t="s">
        <v>339</v>
      </c>
      <c r="AF110" t="s">
        <v>340</v>
      </c>
      <c r="AG110" t="s">
        <v>341</v>
      </c>
      <c r="AH110">
        <v>16.600000000000001</v>
      </c>
      <c r="AI110">
        <v>50.299999999999997</v>
      </c>
      <c r="AJ110">
        <v>5.9000000000000004</v>
      </c>
      <c r="AK110">
        <v>53.700000000000003</v>
      </c>
      <c r="AL110">
        <v>63.100000000000001</v>
      </c>
      <c r="AM110">
        <v>33.799999999999997</v>
      </c>
      <c r="AN110">
        <v>29.300000000000001</v>
      </c>
      <c r="AO110">
        <v>33</v>
      </c>
      <c r="AP110">
        <v>37.200000000000003</v>
      </c>
      <c r="AQ110">
        <v>36.899999999999999</v>
      </c>
      <c r="AR110">
        <v>45.399999999999999</v>
      </c>
      <c r="AS110"/>
      <c r="AT110"/>
      <c r="AU110"/>
      <c r="AV110"/>
      <c r="AW110"/>
      <c r="AX110"/>
      <c r="AY110"/>
      <c r="AZ110"/>
      <c r="BA110"/>
      <c r="BB110"/>
      <c r="BC110"/>
      <c r="BD110"/>
      <c r="BE110"/>
      <c r="BF110"/>
      <c r="BG110"/>
      <c r="BH110"/>
      <c r="BI110"/>
      <c r="BJ110"/>
      <c r="BK110"/>
      <c r="BL110"/>
      <c r="BM110"/>
      <c r="BN110"/>
      <c r="BO110"/>
      <c r="BP110"/>
      <c r="BQ110"/>
      <c r="BR110"/>
    </row>
    <row r="111">
      <c r="A111" t="s">
        <v>473</v>
      </c>
      <c r="B111">
        <v>2012</v>
      </c>
      <c r="C111" t="s">
        <v>478</v>
      </c>
      <c r="D111">
        <v>18</v>
      </c>
      <c r="E111" t="s">
        <v>60</v>
      </c>
      <c r="F111" t="s">
        <v>15</v>
      </c>
      <c r="G111" t="s">
        <v>485</v>
      </c>
      <c r="H111">
        <v>22</v>
      </c>
      <c r="I111">
        <v>31</v>
      </c>
      <c r="J111">
        <v>59.399999999999999</v>
      </c>
      <c r="K111">
        <v>84.700000000000003</v>
      </c>
      <c r="L111">
        <v>92</v>
      </c>
      <c r="M111">
        <v>74.900000000000006</v>
      </c>
      <c r="N111">
        <v>84.5</v>
      </c>
      <c r="O111">
        <v>88.799999999999997</v>
      </c>
      <c r="P111">
        <v>92.700000000000003</v>
      </c>
      <c r="Q111">
        <v>93.099999999999994</v>
      </c>
      <c r="R111">
        <v>19.300000000000001</v>
      </c>
      <c r="S111">
        <v>25.600000000000001</v>
      </c>
      <c r="T111">
        <v>26.199999999999999</v>
      </c>
      <c r="U111">
        <v>45.200000000000003</v>
      </c>
      <c r="V111">
        <v>75.799999999999997</v>
      </c>
      <c r="W111" t="s">
        <v>331</v>
      </c>
      <c r="X111" t="s">
        <v>332</v>
      </c>
      <c r="Y111" t="s">
        <v>333</v>
      </c>
      <c r="Z111" t="s">
        <v>334</v>
      </c>
      <c r="AA111" t="s">
        <v>335</v>
      </c>
      <c r="AB111" t="s">
        <v>336</v>
      </c>
      <c r="AC111" t="s">
        <v>337</v>
      </c>
      <c r="AD111" t="s">
        <v>338</v>
      </c>
      <c r="AE111" t="s">
        <v>339</v>
      </c>
      <c r="AF111" t="s">
        <v>340</v>
      </c>
      <c r="AG111" t="s">
        <v>341</v>
      </c>
      <c r="AH111">
        <v>74.700000000000003</v>
      </c>
      <c r="AI111">
        <v>40.5</v>
      </c>
      <c r="AJ111">
        <v>90.599999999999994</v>
      </c>
      <c r="AK111">
        <v>36.600000000000001</v>
      </c>
      <c r="AL111">
        <v>28.100000000000001</v>
      </c>
      <c r="AM111">
        <v>49.700000000000003</v>
      </c>
      <c r="AN111">
        <v>63.799999999999997</v>
      </c>
      <c r="AO111">
        <v>55</v>
      </c>
      <c r="AP111">
        <v>47.399999999999999</v>
      </c>
      <c r="AQ111">
        <v>51</v>
      </c>
      <c r="AR111">
        <v>38</v>
      </c>
      <c r="AS111"/>
      <c r="AT111"/>
      <c r="AU111"/>
      <c r="AV111"/>
      <c r="AW111"/>
      <c r="AX111"/>
      <c r="AY111"/>
      <c r="AZ111"/>
      <c r="BA111"/>
      <c r="BB111"/>
      <c r="BC111"/>
      <c r="BD111"/>
      <c r="BE111"/>
      <c r="BF111"/>
      <c r="BG111"/>
      <c r="BH111"/>
      <c r="BI111"/>
      <c r="BJ111"/>
      <c r="BK111"/>
      <c r="BL111"/>
      <c r="BM111"/>
      <c r="BN111"/>
      <c r="BO111"/>
      <c r="BP111"/>
      <c r="BQ111"/>
      <c r="BR111"/>
    </row>
    <row r="112">
      <c r="A112" t="s">
        <v>473</v>
      </c>
      <c r="B112">
        <v>2012</v>
      </c>
      <c r="C112" t="s">
        <v>478</v>
      </c>
      <c r="D112">
        <v>19</v>
      </c>
      <c r="E112" t="s">
        <v>60</v>
      </c>
      <c r="F112" t="s">
        <v>16</v>
      </c>
      <c r="G112" t="s">
        <v>486</v>
      </c>
      <c r="H112">
        <v>13.1</v>
      </c>
      <c r="I112">
        <v>11.1</v>
      </c>
      <c r="J112">
        <v>11.6</v>
      </c>
      <c r="K112">
        <v>8.3000000000000007</v>
      </c>
      <c r="L112">
        <v>5.0999999999999996</v>
      </c>
      <c r="M112">
        <v>11.300000000000001</v>
      </c>
      <c r="N112">
        <v>8.1999999999999993</v>
      </c>
      <c r="O112">
        <v>7.4000000000000004</v>
      </c>
      <c r="P112">
        <v>4.9000000000000004</v>
      </c>
      <c r="Q112">
        <v>5</v>
      </c>
      <c r="R112">
        <v>13.300000000000001</v>
      </c>
      <c r="S112">
        <v>11.199999999999999</v>
      </c>
      <c r="T112">
        <v>11.199999999999999</v>
      </c>
      <c r="U112">
        <v>11.699999999999999</v>
      </c>
      <c r="V112">
        <v>9.9000000000000004</v>
      </c>
      <c r="W112" t="s">
        <v>331</v>
      </c>
      <c r="X112" t="s">
        <v>332</v>
      </c>
      <c r="Y112" t="s">
        <v>333</v>
      </c>
      <c r="Z112" t="s">
        <v>334</v>
      </c>
      <c r="AA112" t="s">
        <v>335</v>
      </c>
      <c r="AB112" t="s">
        <v>336</v>
      </c>
      <c r="AC112" t="s">
        <v>337</v>
      </c>
      <c r="AD112" t="s">
        <v>338</v>
      </c>
      <c r="AE112" t="s">
        <v>339</v>
      </c>
      <c r="AF112" t="s">
        <v>340</v>
      </c>
      <c r="AG112" t="s">
        <v>341</v>
      </c>
      <c r="AH112">
        <v>8.6999999999999993</v>
      </c>
      <c r="AI112">
        <v>8.9000000000000004</v>
      </c>
      <c r="AJ112">
        <v>3.5</v>
      </c>
      <c r="AK112">
        <v>9.8000000000000007</v>
      </c>
      <c r="AL112">
        <v>8.8000000000000007</v>
      </c>
      <c r="AM112">
        <v>16.5</v>
      </c>
      <c r="AN112">
        <v>6.9000000000000004</v>
      </c>
      <c r="AO112">
        <v>11.9</v>
      </c>
      <c r="AP112">
        <v>15.4</v>
      </c>
      <c r="AQ112">
        <v>11.9</v>
      </c>
      <c r="AR112">
        <v>16.699999999999999</v>
      </c>
      <c r="AS112"/>
      <c r="AT112"/>
      <c r="AU112"/>
      <c r="AV112"/>
      <c r="AW112"/>
      <c r="AX112"/>
      <c r="AY112"/>
      <c r="AZ112"/>
      <c r="BA112"/>
      <c r="BB112"/>
      <c r="BC112"/>
      <c r="BD112"/>
      <c r="BE112"/>
      <c r="BF112"/>
      <c r="BG112"/>
      <c r="BH112"/>
      <c r="BI112"/>
      <c r="BJ112"/>
      <c r="BK112"/>
      <c r="BL112"/>
      <c r="BM112"/>
      <c r="BN112"/>
      <c r="BO112"/>
      <c r="BP112"/>
      <c r="BQ112"/>
      <c r="BR112"/>
    </row>
    <row r="113">
      <c r="A113" t="s">
        <v>473</v>
      </c>
      <c r="B113">
        <v>2012</v>
      </c>
      <c r="C113" t="s">
        <v>478</v>
      </c>
      <c r="D113">
        <v>20</v>
      </c>
      <c r="E113" t="s">
        <v>60</v>
      </c>
      <c r="F113" t="s">
        <v>22</v>
      </c>
      <c r="G113" t="s">
        <v>487</v>
      </c>
      <c r="H113">
        <v>62.100000000000001</v>
      </c>
      <c r="I113">
        <v>54.399999999999999</v>
      </c>
      <c r="J113">
        <v>27.699999999999999</v>
      </c>
      <c r="K113">
        <v>6.7999999999999998</v>
      </c>
      <c r="L113">
        <v>2.8999999999999999</v>
      </c>
      <c r="M113">
        <v>13.800000000000001</v>
      </c>
      <c r="N113">
        <v>7.0999999999999996</v>
      </c>
      <c r="O113">
        <v>3.7999999999999998</v>
      </c>
      <c r="P113">
        <v>2.3999999999999999</v>
      </c>
      <c r="Q113">
        <v>1.8999999999999999</v>
      </c>
      <c r="R113">
        <v>64.700000000000003</v>
      </c>
      <c r="S113">
        <v>60.299999999999997</v>
      </c>
      <c r="T113">
        <v>58.5</v>
      </c>
      <c r="U113">
        <v>40.399999999999999</v>
      </c>
      <c r="V113">
        <v>13.699999999999999</v>
      </c>
      <c r="W113" t="s">
        <v>331</v>
      </c>
      <c r="X113" t="s">
        <v>332</v>
      </c>
      <c r="Y113" t="s">
        <v>333</v>
      </c>
      <c r="Z113" t="s">
        <v>334</v>
      </c>
      <c r="AA113" t="s">
        <v>335</v>
      </c>
      <c r="AB113" t="s">
        <v>336</v>
      </c>
      <c r="AC113" t="s">
        <v>337</v>
      </c>
      <c r="AD113" t="s">
        <v>338</v>
      </c>
      <c r="AE113" t="s">
        <v>339</v>
      </c>
      <c r="AF113" t="s">
        <v>340</v>
      </c>
      <c r="AG113" t="s">
        <v>341</v>
      </c>
      <c r="AH113">
        <v>16</v>
      </c>
      <c r="AI113">
        <v>46.5</v>
      </c>
      <c r="AJ113">
        <v>5.7999999999999998</v>
      </c>
      <c r="AK113">
        <v>50.399999999999999</v>
      </c>
      <c r="AL113">
        <v>58.799999999999997</v>
      </c>
      <c r="AM113">
        <v>32.399999999999999</v>
      </c>
      <c r="AN113">
        <v>29</v>
      </c>
      <c r="AO113">
        <v>32.5</v>
      </c>
      <c r="AP113">
        <v>35.5</v>
      </c>
      <c r="AQ113">
        <v>36.399999999999999</v>
      </c>
      <c r="AR113">
        <v>43.399999999999999</v>
      </c>
      <c r="AS113"/>
      <c r="AT113"/>
      <c r="AU113"/>
      <c r="AV113"/>
      <c r="AW113"/>
      <c r="AX113"/>
      <c r="AY113"/>
      <c r="AZ113"/>
      <c r="BA113"/>
      <c r="BB113"/>
      <c r="BC113"/>
      <c r="BD113"/>
      <c r="BE113"/>
      <c r="BF113"/>
      <c r="BG113"/>
      <c r="BH113"/>
      <c r="BI113"/>
      <c r="BJ113"/>
      <c r="BK113"/>
      <c r="BL113"/>
      <c r="BM113"/>
      <c r="BN113"/>
      <c r="BO113"/>
      <c r="BP113"/>
      <c r="BQ113"/>
      <c r="BR113"/>
    </row>
    <row r="114">
      <c r="A114" t="s">
        <v>473</v>
      </c>
      <c r="B114">
        <v>2012</v>
      </c>
      <c r="C114" t="s">
        <v>478</v>
      </c>
      <c r="D114">
        <v>21</v>
      </c>
      <c r="E114" t="s">
        <v>60</v>
      </c>
      <c r="F114" t="s">
        <v>17</v>
      </c>
      <c r="G114" t="s">
        <v>488</v>
      </c>
      <c r="H114">
        <v>2.7999999999999998</v>
      </c>
      <c r="I114">
        <v>3.5</v>
      </c>
      <c r="J114">
        <v>1.3999999999999999</v>
      </c>
      <c r="K114">
        <v>0.20000000000000001</v>
      </c>
      <c r="L114">
        <v>0</v>
      </c>
      <c r="M114">
        <v>0</v>
      </c>
      <c r="N114">
        <v>0.20000000000000001</v>
      </c>
      <c r="O114">
        <v>0</v>
      </c>
      <c r="P114">
        <v>0</v>
      </c>
      <c r="Q114">
        <v>0</v>
      </c>
      <c r="R114">
        <v>2.7000000000000002</v>
      </c>
      <c r="S114">
        <v>2.8999999999999999</v>
      </c>
      <c r="T114">
        <v>4.0999999999999996</v>
      </c>
      <c r="U114">
        <v>2.7000000000000002</v>
      </c>
      <c r="V114">
        <v>0.59999999999999998</v>
      </c>
      <c r="W114" t="s">
        <v>331</v>
      </c>
      <c r="X114" t="s">
        <v>332</v>
      </c>
      <c r="Y114" t="s">
        <v>333</v>
      </c>
      <c r="Z114" t="s">
        <v>334</v>
      </c>
      <c r="AA114" t="s">
        <v>335</v>
      </c>
      <c r="AB114" t="s">
        <v>336</v>
      </c>
      <c r="AC114" t="s">
        <v>337</v>
      </c>
      <c r="AD114" t="s">
        <v>338</v>
      </c>
      <c r="AE114" t="s">
        <v>339</v>
      </c>
      <c r="AF114" t="s">
        <v>340</v>
      </c>
      <c r="AG114" t="s">
        <v>341</v>
      </c>
      <c r="AH114">
        <v>0.69999999999999996</v>
      </c>
      <c r="AI114">
        <v>4</v>
      </c>
      <c r="AJ114">
        <v>0.10000000000000001</v>
      </c>
      <c r="AK114">
        <v>3.2000000000000002</v>
      </c>
      <c r="AL114">
        <v>4.2999999999999998</v>
      </c>
      <c r="AM114">
        <v>1.5</v>
      </c>
      <c r="AN114">
        <v>0.20000000000000001</v>
      </c>
      <c r="AO114">
        <v>0.5</v>
      </c>
      <c r="AP114">
        <v>1.8</v>
      </c>
      <c r="AQ114">
        <v>0.59999999999999998</v>
      </c>
      <c r="AR114">
        <v>2</v>
      </c>
      <c r="AS114"/>
      <c r="AT114"/>
      <c r="AU114"/>
      <c r="AV114"/>
      <c r="AW114"/>
      <c r="AX114"/>
      <c r="AY114"/>
      <c r="AZ114"/>
      <c r="BA114"/>
      <c r="BB114"/>
      <c r="BC114"/>
      <c r="BD114"/>
      <c r="BE114"/>
      <c r="BF114"/>
      <c r="BG114"/>
      <c r="BH114"/>
      <c r="BI114"/>
      <c r="BJ114"/>
      <c r="BK114"/>
      <c r="BL114"/>
      <c r="BM114"/>
      <c r="BN114"/>
      <c r="BO114"/>
      <c r="BP114"/>
      <c r="BQ114"/>
      <c r="BR114"/>
    </row>
    <row r="115">
      <c r="A115" t="s">
        <v>473</v>
      </c>
      <c r="B115">
        <v>2012</v>
      </c>
      <c r="C115" t="s">
        <v>478</v>
      </c>
      <c r="D115">
        <v>22</v>
      </c>
      <c r="E115" t="s">
        <v>54</v>
      </c>
      <c r="F115" t="s">
        <v>49</v>
      </c>
      <c r="G115" t="s">
        <v>186</v>
      </c>
      <c r="H115">
        <v>37.299999999999997</v>
      </c>
      <c r="I115">
        <v>26.399999999999999</v>
      </c>
      <c r="J115">
        <v>16.300000000000001</v>
      </c>
      <c r="K115">
        <v>8.9000000000000004</v>
      </c>
      <c r="L115">
        <v>5.2999999999999998</v>
      </c>
      <c r="M115">
        <v>13.1</v>
      </c>
      <c r="N115">
        <v>8.9000000000000004</v>
      </c>
      <c r="O115">
        <v>7.7000000000000002</v>
      </c>
      <c r="P115">
        <v>5.0999999999999996</v>
      </c>
      <c r="Q115">
        <v>5.0999999999999996</v>
      </c>
      <c r="R115">
        <v>40.799999999999997</v>
      </c>
      <c r="S115">
        <v>30.5</v>
      </c>
      <c r="T115">
        <v>30</v>
      </c>
      <c r="U115">
        <v>20.600000000000001</v>
      </c>
      <c r="V115">
        <v>11.6</v>
      </c>
      <c r="W115" t="s">
        <v>331</v>
      </c>
      <c r="X115" t="s">
        <v>332</v>
      </c>
      <c r="Y115" t="s">
        <v>333</v>
      </c>
      <c r="Z115" t="s">
        <v>334</v>
      </c>
      <c r="AA115" t="s">
        <v>335</v>
      </c>
      <c r="AB115" t="s">
        <v>336</v>
      </c>
      <c r="AC115" t="s">
        <v>337</v>
      </c>
      <c r="AD115" t="s">
        <v>338</v>
      </c>
      <c r="AE115" t="s">
        <v>339</v>
      </c>
      <c r="AF115" t="s">
        <v>340</v>
      </c>
      <c r="AG115" t="s">
        <v>341</v>
      </c>
      <c r="AH115">
        <v>10.4</v>
      </c>
      <c r="AI115">
        <v>18</v>
      </c>
      <c r="AJ115">
        <v>3.7999999999999998</v>
      </c>
      <c r="AK115">
        <v>21.100000000000001</v>
      </c>
      <c r="AL115">
        <v>23.899999999999999</v>
      </c>
      <c r="AM115">
        <v>24.899999999999999</v>
      </c>
      <c r="AN115">
        <v>9.8000000000000007</v>
      </c>
      <c r="AO115">
        <v>17.800000000000001</v>
      </c>
      <c r="AP115">
        <v>24.5</v>
      </c>
      <c r="AQ115">
        <v>19</v>
      </c>
      <c r="AR115">
        <v>30.5</v>
      </c>
      <c r="AS115"/>
      <c r="AT115"/>
      <c r="AU115"/>
      <c r="AV115"/>
      <c r="AW115"/>
      <c r="AX115"/>
      <c r="AY115"/>
      <c r="AZ115"/>
      <c r="BA115"/>
      <c r="BB115"/>
      <c r="BC115"/>
      <c r="BD115"/>
      <c r="BE115"/>
      <c r="BF115"/>
      <c r="BG115"/>
      <c r="BH115"/>
      <c r="BI115"/>
      <c r="BJ115"/>
      <c r="BK115"/>
      <c r="BL115"/>
      <c r="BM115"/>
      <c r="BN115"/>
      <c r="BO115"/>
      <c r="BP115"/>
      <c r="BQ115"/>
      <c r="BR115"/>
    </row>
    <row r="116">
      <c r="A116" t="s">
        <v>473</v>
      </c>
      <c r="B116">
        <v>2012</v>
      </c>
      <c r="C116" t="s">
        <v>478</v>
      </c>
      <c r="D116">
        <v>23</v>
      </c>
      <c r="E116" t="s">
        <v>54</v>
      </c>
      <c r="F116" t="s">
        <v>48</v>
      </c>
      <c r="G116" t="s">
        <v>186</v>
      </c>
      <c r="H116">
        <v>62.700000000000003</v>
      </c>
      <c r="I116">
        <v>73.599999999999994</v>
      </c>
      <c r="J116">
        <v>83.700000000000003</v>
      </c>
      <c r="K116">
        <v>91.099999999999994</v>
      </c>
      <c r="L116">
        <v>94.700000000000003</v>
      </c>
      <c r="M116">
        <v>86.900000000000006</v>
      </c>
      <c r="N116">
        <v>91.099999999999994</v>
      </c>
      <c r="O116">
        <v>92.299999999999997</v>
      </c>
      <c r="P116">
        <v>94.900000000000006</v>
      </c>
      <c r="Q116">
        <v>94.900000000000006</v>
      </c>
      <c r="R116">
        <v>59.200000000000003</v>
      </c>
      <c r="S116">
        <v>69.5</v>
      </c>
      <c r="T116">
        <v>70</v>
      </c>
      <c r="U116">
        <v>79.400000000000006</v>
      </c>
      <c r="V116">
        <v>88.400000000000006</v>
      </c>
      <c r="W116" t="s">
        <v>331</v>
      </c>
      <c r="X116" t="s">
        <v>332</v>
      </c>
      <c r="Y116" t="s">
        <v>333</v>
      </c>
      <c r="Z116" t="s">
        <v>334</v>
      </c>
      <c r="AA116" t="s">
        <v>335</v>
      </c>
      <c r="AB116" t="s">
        <v>336</v>
      </c>
      <c r="AC116" t="s">
        <v>337</v>
      </c>
      <c r="AD116" t="s">
        <v>338</v>
      </c>
      <c r="AE116" t="s">
        <v>339</v>
      </c>
      <c r="AF116" t="s">
        <v>340</v>
      </c>
      <c r="AG116" t="s">
        <v>341</v>
      </c>
      <c r="AH116">
        <v>89.599999999999994</v>
      </c>
      <c r="AI116">
        <v>82</v>
      </c>
      <c r="AJ116">
        <v>96.200000000000003</v>
      </c>
      <c r="AK116">
        <v>78.900000000000006</v>
      </c>
      <c r="AL116">
        <v>76.099999999999994</v>
      </c>
      <c r="AM116">
        <v>75.099999999999994</v>
      </c>
      <c r="AN116">
        <v>90.200000000000003</v>
      </c>
      <c r="AO116">
        <v>82.200000000000003</v>
      </c>
      <c r="AP116">
        <v>75.5</v>
      </c>
      <c r="AQ116">
        <v>81</v>
      </c>
      <c r="AR116">
        <v>69.5</v>
      </c>
      <c r="AS116"/>
      <c r="AT116"/>
      <c r="AU116"/>
      <c r="AV116"/>
      <c r="AW116"/>
      <c r="AX116"/>
      <c r="AY116"/>
      <c r="AZ116"/>
      <c r="BA116"/>
      <c r="BB116"/>
      <c r="BC116"/>
      <c r="BD116"/>
      <c r="BE116"/>
      <c r="BF116"/>
      <c r="BG116"/>
      <c r="BH116"/>
      <c r="BI116"/>
      <c r="BJ116"/>
      <c r="BK116"/>
      <c r="BL116"/>
      <c r="BM116"/>
      <c r="BN116"/>
      <c r="BO116"/>
      <c r="BP116"/>
      <c r="BQ116"/>
      <c r="BR116"/>
    </row>
    <row r="117">
      <c r="A117" t="s">
        <v>473</v>
      </c>
      <c r="B117">
        <v>2012</v>
      </c>
      <c r="C117" t="s">
        <v>478</v>
      </c>
      <c r="D117">
        <v>29</v>
      </c>
      <c r="E117" t="s">
        <v>57</v>
      </c>
      <c r="F117" t="s">
        <v>49</v>
      </c>
      <c r="G117" t="s">
        <v>489</v>
      </c>
      <c r="H117">
        <v>16.104802226975139</v>
      </c>
      <c r="I117">
        <v>23.18509863593097</v>
      </c>
      <c r="J117">
        <v>41.860221777262751</v>
      </c>
      <c r="K117">
        <v>44.041720226655158</v>
      </c>
      <c r="L117">
        <v>25.045201511356041</v>
      </c>
      <c r="M117">
        <v>48.05836384106027</v>
      </c>
      <c r="N117">
        <v>47.901406285596018</v>
      </c>
      <c r="O117">
        <v>38.252106260064849</v>
      </c>
      <c r="P117">
        <v>29.165050547291781</v>
      </c>
      <c r="Q117">
        <v>18.214141316493031</v>
      </c>
      <c r="R117">
        <v>15.19949470453248</v>
      </c>
      <c r="S117">
        <v>17.501316439813071</v>
      </c>
      <c r="T117">
        <v>21.436031039771699</v>
      </c>
      <c r="U117">
        <v>34.999427262915347</v>
      </c>
      <c r="V117">
        <v>40.103704212252197</v>
      </c>
      <c r="W117" t="s">
        <v>331</v>
      </c>
      <c r="X117" t="s">
        <v>332</v>
      </c>
      <c r="Y117" t="s">
        <v>333</v>
      </c>
      <c r="Z117" t="s">
        <v>334</v>
      </c>
      <c r="AA117" t="s">
        <v>335</v>
      </c>
      <c r="AB117" t="s">
        <v>336</v>
      </c>
      <c r="AC117" t="s">
        <v>337</v>
      </c>
      <c r="AD117" t="s">
        <v>338</v>
      </c>
      <c r="AE117" t="s">
        <v>339</v>
      </c>
      <c r="AF117" t="s">
        <v>340</v>
      </c>
      <c r="AG117" t="s">
        <v>341</v>
      </c>
      <c r="AH117">
        <v>33.555135319017303</v>
      </c>
      <c r="AI117">
        <v>21.520485930959161</v>
      </c>
      <c r="AJ117">
        <v>37.085082264711602</v>
      </c>
      <c r="AK117">
        <v>34.267654008221349</v>
      </c>
      <c r="AL117">
        <v>17.507352562448389</v>
      </c>
      <c r="AM117">
        <v>45.244453921885388</v>
      </c>
      <c r="AN117">
        <v>27.602296957755541</v>
      </c>
      <c r="AO117">
        <v>25.101381829837479</v>
      </c>
      <c r="AP117">
        <v>24.475035199365848</v>
      </c>
      <c r="AQ117">
        <v>33.26111843778655</v>
      </c>
      <c r="AR117">
        <v>29.61368957596088</v>
      </c>
      <c r="AS117"/>
      <c r="AT117"/>
      <c r="AU117"/>
      <c r="AV117"/>
      <c r="AW117"/>
      <c r="AX117"/>
      <c r="AY117"/>
      <c r="AZ117"/>
      <c r="BA117"/>
      <c r="BB117"/>
      <c r="BC117"/>
      <c r="BD117"/>
      <c r="BE117"/>
      <c r="BF117"/>
      <c r="BG117"/>
      <c r="BH117"/>
      <c r="BI117"/>
      <c r="BJ117"/>
      <c r="BK117"/>
      <c r="BL117"/>
      <c r="BM117"/>
      <c r="BN117"/>
      <c r="BO117"/>
      <c r="BP117"/>
      <c r="BQ117"/>
      <c r="BR117"/>
    </row>
    <row r="118">
      <c r="A118" t="s">
        <v>473</v>
      </c>
      <c r="B118">
        <v>2012</v>
      </c>
      <c r="C118" t="s">
        <v>478</v>
      </c>
      <c r="D118">
        <v>30</v>
      </c>
      <c r="E118" t="s">
        <v>57</v>
      </c>
      <c r="F118" t="s">
        <v>48</v>
      </c>
      <c r="G118" t="s">
        <v>186</v>
      </c>
      <c r="H118">
        <v>83.895197773024648</v>
      </c>
      <c r="I118">
        <v>76.814901364069172</v>
      </c>
      <c r="J118">
        <v>58.139778222736787</v>
      </c>
      <c r="K118">
        <v>55.958279773344657</v>
      </c>
      <c r="L118">
        <v>74.954798488643561</v>
      </c>
      <c r="M118">
        <v>51.941636158939772</v>
      </c>
      <c r="N118">
        <v>52.098593714403982</v>
      </c>
      <c r="O118">
        <v>61.747893739934973</v>
      </c>
      <c r="P118">
        <v>70.834949452708258</v>
      </c>
      <c r="Q118">
        <v>81.785858683507001</v>
      </c>
      <c r="R118">
        <v>84.800505295467715</v>
      </c>
      <c r="S118">
        <v>82.498683560187146</v>
      </c>
      <c r="T118">
        <v>78.563968960228237</v>
      </c>
      <c r="U118">
        <v>65.000572737084482</v>
      </c>
      <c r="V118">
        <v>59.89629578774769</v>
      </c>
      <c r="W118" t="s">
        <v>331</v>
      </c>
      <c r="X118" t="s">
        <v>332</v>
      </c>
      <c r="Y118" t="s">
        <v>333</v>
      </c>
      <c r="Z118" t="s">
        <v>334</v>
      </c>
      <c r="AA118" t="s">
        <v>335</v>
      </c>
      <c r="AB118" t="s">
        <v>336</v>
      </c>
      <c r="AC118" t="s">
        <v>337</v>
      </c>
      <c r="AD118" t="s">
        <v>338</v>
      </c>
      <c r="AE118" t="s">
        <v>339</v>
      </c>
      <c r="AF118" t="s">
        <v>340</v>
      </c>
      <c r="AG118" t="s">
        <v>341</v>
      </c>
      <c r="AH118">
        <v>66.444864680982604</v>
      </c>
      <c r="AI118">
        <v>78.479514069041016</v>
      </c>
      <c r="AJ118">
        <v>62.914917735288078</v>
      </c>
      <c r="AK118">
        <v>65.732345991778942</v>
      </c>
      <c r="AL118">
        <v>82.492647437551796</v>
      </c>
      <c r="AM118">
        <v>54.755546078114847</v>
      </c>
      <c r="AN118">
        <v>72.397703042244416</v>
      </c>
      <c r="AO118">
        <v>74.898618170162379</v>
      </c>
      <c r="AP118">
        <v>75.524964800634308</v>
      </c>
      <c r="AQ118">
        <v>66.738881562213336</v>
      </c>
      <c r="AR118">
        <v>70.386310424039252</v>
      </c>
      <c r="AS118"/>
      <c r="AT118"/>
      <c r="AU118"/>
      <c r="AV118"/>
      <c r="AW118"/>
      <c r="AX118"/>
      <c r="AY118"/>
      <c r="AZ118"/>
      <c r="BA118"/>
      <c r="BB118"/>
      <c r="BC118"/>
      <c r="BD118"/>
      <c r="BE118"/>
      <c r="BF118"/>
      <c r="BG118"/>
      <c r="BH118"/>
      <c r="BI118"/>
      <c r="BJ118"/>
      <c r="BK118"/>
      <c r="BL118"/>
      <c r="BM118"/>
      <c r="BN118"/>
      <c r="BO118"/>
      <c r="BP118"/>
      <c r="BQ118"/>
      <c r="BR118"/>
    </row>
    <row r="119">
      <c r="A119" t="s">
        <v>473</v>
      </c>
      <c r="B119">
        <v>2012</v>
      </c>
      <c r="C119" t="s">
        <v>478</v>
      </c>
      <c r="D119">
        <v>31</v>
      </c>
      <c r="E119" t="s">
        <v>103</v>
      </c>
      <c r="F119" t="s">
        <v>49</v>
      </c>
      <c r="G119" t="s">
        <v>490</v>
      </c>
      <c r="H119">
        <v>0.50284368217577602</v>
      </c>
      <c r="I119">
        <v>0.90760153126578857</v>
      </c>
      <c r="J119">
        <v>4.331408295004052</v>
      </c>
      <c r="K119">
        <v>6.2831537627497864</v>
      </c>
      <c r="L119">
        <v>10.21580217473034</v>
      </c>
      <c r="M119">
        <v>3.9276239752743551</v>
      </c>
      <c r="N119">
        <v>5.935781345768218</v>
      </c>
      <c r="O119">
        <v>5.3835110810003446</v>
      </c>
      <c r="P119">
        <v>10.26755059303893</v>
      </c>
      <c r="Q119">
        <v>11.55389283822482</v>
      </c>
      <c r="R119">
        <v>0.41568624836860252</v>
      </c>
      <c r="S119">
        <v>0.61822281012022062</v>
      </c>
      <c r="T119">
        <v>0.88289767257270646</v>
      </c>
      <c r="U119">
        <v>3.42152558392756</v>
      </c>
      <c r="V119">
        <v>6.9787924013581648</v>
      </c>
      <c r="W119" t="s">
        <v>331</v>
      </c>
      <c r="X119" t="s">
        <v>332</v>
      </c>
      <c r="Y119" t="s">
        <v>333</v>
      </c>
      <c r="Z119" t="s">
        <v>334</v>
      </c>
      <c r="AA119" t="s">
        <v>335</v>
      </c>
      <c r="AB119" t="s">
        <v>336</v>
      </c>
      <c r="AC119" t="s">
        <v>337</v>
      </c>
      <c r="AD119" t="s">
        <v>338</v>
      </c>
      <c r="AE119" t="s">
        <v>339</v>
      </c>
      <c r="AF119" t="s">
        <v>340</v>
      </c>
      <c r="AG119" t="s">
        <v>341</v>
      </c>
      <c r="AH119">
        <v>6.0166334265234047</v>
      </c>
      <c r="AI119">
        <v>2.2712765639856398</v>
      </c>
      <c r="AJ119">
        <v>1.1124647908874321</v>
      </c>
      <c r="AK119">
        <v>4.2997311714136623</v>
      </c>
      <c r="AL119">
        <v>1.1065701950751701</v>
      </c>
      <c r="AM119">
        <v>7.1086137813808969</v>
      </c>
      <c r="AN119">
        <v>2.1614288658692642</v>
      </c>
      <c r="AO119">
        <v>1.8221901410604631</v>
      </c>
      <c r="AP119">
        <v>2.8648937237050278</v>
      </c>
      <c r="AQ119">
        <v>9.5994915372240079</v>
      </c>
      <c r="AR119">
        <v>3.4729302993318552</v>
      </c>
      <c r="AS119"/>
      <c r="AT119"/>
      <c r="AU119"/>
      <c r="AV119"/>
      <c r="AW119"/>
      <c r="AX119"/>
      <c r="AY119"/>
      <c r="AZ119"/>
      <c r="BA119"/>
      <c r="BB119"/>
      <c r="BC119"/>
      <c r="BD119"/>
      <c r="BE119"/>
      <c r="BF119"/>
      <c r="BG119"/>
      <c r="BH119"/>
      <c r="BI119"/>
      <c r="BJ119"/>
      <c r="BK119"/>
      <c r="BL119"/>
      <c r="BM119"/>
      <c r="BN119"/>
      <c r="BO119"/>
      <c r="BP119"/>
      <c r="BQ119"/>
      <c r="BR119"/>
    </row>
    <row r="120">
      <c r="A120" t="s">
        <v>473</v>
      </c>
      <c r="B120">
        <v>2012</v>
      </c>
      <c r="C120" t="s">
        <v>478</v>
      </c>
      <c r="D120">
        <v>32</v>
      </c>
      <c r="E120" t="s">
        <v>103</v>
      </c>
      <c r="F120" t="s">
        <v>48</v>
      </c>
      <c r="G120" t="s">
        <v>186</v>
      </c>
      <c r="H120">
        <v>99.497156317824192</v>
      </c>
      <c r="I120">
        <v>99.09239846873426</v>
      </c>
      <c r="J120">
        <v>95.66859170499589</v>
      </c>
      <c r="K120">
        <v>93.71684623725011</v>
      </c>
      <c r="L120">
        <v>89.78419782526943</v>
      </c>
      <c r="M120">
        <v>96.072376024725742</v>
      </c>
      <c r="N120">
        <v>94.064218654231766</v>
      </c>
      <c r="O120">
        <v>94.616488918999551</v>
      </c>
      <c r="P120">
        <v>89.732449406961138</v>
      </c>
      <c r="Q120">
        <v>88.446107161775231</v>
      </c>
      <c r="R120">
        <v>99.584313751631399</v>
      </c>
      <c r="S120">
        <v>99.38177718987977</v>
      </c>
      <c r="T120">
        <v>99.117102327427304</v>
      </c>
      <c r="U120">
        <v>96.578474416072453</v>
      </c>
      <c r="V120">
        <v>93.02120759864178</v>
      </c>
      <c r="W120" t="s">
        <v>331</v>
      </c>
      <c r="X120" t="s">
        <v>332</v>
      </c>
      <c r="Y120" t="s">
        <v>333</v>
      </c>
      <c r="Z120" t="s">
        <v>334</v>
      </c>
      <c r="AA120" t="s">
        <v>335</v>
      </c>
      <c r="AB120" t="s">
        <v>336</v>
      </c>
      <c r="AC120" t="s">
        <v>337</v>
      </c>
      <c r="AD120" t="s">
        <v>338</v>
      </c>
      <c r="AE120" t="s">
        <v>339</v>
      </c>
      <c r="AF120" t="s">
        <v>340</v>
      </c>
      <c r="AG120" t="s">
        <v>341</v>
      </c>
      <c r="AH120">
        <v>93.983366573476502</v>
      </c>
      <c r="AI120">
        <v>97.728723436014192</v>
      </c>
      <c r="AJ120">
        <v>98.887535209112571</v>
      </c>
      <c r="AK120">
        <v>95.700268828586374</v>
      </c>
      <c r="AL120">
        <v>98.893429804924864</v>
      </c>
      <c r="AM120">
        <v>92.891386218619189</v>
      </c>
      <c r="AN120">
        <v>97.838571134130717</v>
      </c>
      <c r="AO120">
        <v>98.177809858939511</v>
      </c>
      <c r="AP120">
        <v>97.135106276295005</v>
      </c>
      <c r="AQ120">
        <v>90.400508462775917</v>
      </c>
      <c r="AR120">
        <v>96.527069700668164</v>
      </c>
      <c r="AS120"/>
      <c r="AT120"/>
      <c r="AU120"/>
      <c r="AV120"/>
      <c r="AW120"/>
      <c r="AX120"/>
      <c r="AY120"/>
      <c r="AZ120"/>
      <c r="BA120"/>
      <c r="BB120"/>
      <c r="BC120"/>
      <c r="BD120"/>
      <c r="BE120"/>
      <c r="BF120"/>
      <c r="BG120"/>
      <c r="BH120"/>
      <c r="BI120"/>
      <c r="BJ120"/>
      <c r="BK120"/>
      <c r="BL120"/>
      <c r="BM120"/>
      <c r="BN120"/>
      <c r="BO120"/>
      <c r="BP120"/>
      <c r="BQ120"/>
      <c r="BR120"/>
    </row>
    <row r="121">
      <c r="A121" t="s">
        <v>473</v>
      </c>
      <c r="B121">
        <v>2012</v>
      </c>
      <c r="C121" t="s">
        <v>478</v>
      </c>
      <c r="D121">
        <v>35</v>
      </c>
      <c r="E121" t="s">
        <v>55</v>
      </c>
      <c r="F121" t="s">
        <v>49</v>
      </c>
      <c r="G121" t="s">
        <v>186</v>
      </c>
      <c r="H121">
        <v>3.5677658657419848</v>
      </c>
      <c r="I121">
        <v>4.4997459631186274</v>
      </c>
      <c r="J121">
        <v>8.8115788768985119</v>
      </c>
      <c r="K121">
        <v>9.2503582310645402</v>
      </c>
      <c r="L121">
        <v>12.672606568204641</v>
      </c>
      <c r="M121">
        <v>6.4240006959582292</v>
      </c>
      <c r="N121">
        <v>7.5381741807201532</v>
      </c>
      <c r="O121">
        <v>6.4067984085597107</v>
      </c>
      <c r="P121">
        <v>11.466301512232381</v>
      </c>
      <c r="Q121">
        <v>13.93404020026771</v>
      </c>
      <c r="R121">
        <v>3.255221243686949</v>
      </c>
      <c r="S121">
        <v>4.0091032063527123</v>
      </c>
      <c r="T121">
        <v>4.1467713834737863</v>
      </c>
      <c r="U121">
        <v>8.7210375721911824</v>
      </c>
      <c r="V121">
        <v>14.00620184708292</v>
      </c>
      <c r="W121" t="s">
        <v>331</v>
      </c>
      <c r="X121" t="s">
        <v>332</v>
      </c>
      <c r="Y121" t="s">
        <v>333</v>
      </c>
      <c r="Z121" t="s">
        <v>334</v>
      </c>
      <c r="AA121" t="s">
        <v>335</v>
      </c>
      <c r="AB121" t="s">
        <v>336</v>
      </c>
      <c r="AC121" t="s">
        <v>337</v>
      </c>
      <c r="AD121" t="s">
        <v>338</v>
      </c>
      <c r="AE121" t="s">
        <v>339</v>
      </c>
      <c r="AF121" t="s">
        <v>340</v>
      </c>
      <c r="AG121" t="s">
        <v>341</v>
      </c>
      <c r="AH121">
        <v>10.536439971339851</v>
      </c>
      <c r="AI121">
        <v>5.8801091905848786</v>
      </c>
      <c r="AJ121">
        <v>2.4543407609311729</v>
      </c>
      <c r="AK121">
        <v>5.192402366306097</v>
      </c>
      <c r="AL121">
        <v>5.4240727407157738</v>
      </c>
      <c r="AM121">
        <v>7.5209217344125641</v>
      </c>
      <c r="AN121">
        <v>3.0879289942875952</v>
      </c>
      <c r="AO121">
        <v>4.3684257455981026</v>
      </c>
      <c r="AP121">
        <v>7.7915520410467796</v>
      </c>
      <c r="AQ121">
        <v>11.709088932492829</v>
      </c>
      <c r="AR121">
        <v>8.6400293008282123</v>
      </c>
      <c r="AS121"/>
      <c r="AT121"/>
      <c r="AU121"/>
      <c r="AV121"/>
      <c r="AW121"/>
      <c r="AX121"/>
      <c r="AY121"/>
      <c r="AZ121"/>
      <c r="BA121"/>
      <c r="BB121"/>
      <c r="BC121"/>
      <c r="BD121"/>
      <c r="BE121"/>
      <c r="BF121"/>
      <c r="BG121"/>
      <c r="BH121"/>
      <c r="BI121"/>
      <c r="BJ121"/>
      <c r="BK121"/>
      <c r="BL121"/>
      <c r="BM121"/>
      <c r="BN121"/>
      <c r="BO121"/>
      <c r="BP121"/>
      <c r="BQ121"/>
      <c r="BR121"/>
    </row>
    <row r="122">
      <c r="A122" t="s">
        <v>473</v>
      </c>
      <c r="B122">
        <v>2012</v>
      </c>
      <c r="C122" t="s">
        <v>478</v>
      </c>
      <c r="D122">
        <v>36</v>
      </c>
      <c r="E122" t="s">
        <v>55</v>
      </c>
      <c r="F122" t="s">
        <v>48</v>
      </c>
      <c r="G122" t="s">
        <v>186</v>
      </c>
      <c r="H122">
        <v>96.43223413425801</v>
      </c>
      <c r="I122">
        <v>95.5002540368815</v>
      </c>
      <c r="J122">
        <v>91.188421123101378</v>
      </c>
      <c r="K122">
        <v>90.749641768935305</v>
      </c>
      <c r="L122">
        <v>87.327393431795102</v>
      </c>
      <c r="M122">
        <v>93.575999304041844</v>
      </c>
      <c r="N122">
        <v>92.461825819279824</v>
      </c>
      <c r="O122">
        <v>93.593201591440177</v>
      </c>
      <c r="P122">
        <v>88.53369848776768</v>
      </c>
      <c r="Q122">
        <v>86.065959799732312</v>
      </c>
      <c r="R122">
        <v>96.744778756313025</v>
      </c>
      <c r="S122">
        <v>95.990896793647323</v>
      </c>
      <c r="T122">
        <v>95.853228616526167</v>
      </c>
      <c r="U122">
        <v>91.278962427808779</v>
      </c>
      <c r="V122">
        <v>85.993798152917023</v>
      </c>
      <c r="W122" t="s">
        <v>331</v>
      </c>
      <c r="X122" t="s">
        <v>332</v>
      </c>
      <c r="Y122" t="s">
        <v>333</v>
      </c>
      <c r="Z122" t="s">
        <v>334</v>
      </c>
      <c r="AA122" t="s">
        <v>335</v>
      </c>
      <c r="AB122" t="s">
        <v>336</v>
      </c>
      <c r="AC122" t="s">
        <v>337</v>
      </c>
      <c r="AD122" t="s">
        <v>338</v>
      </c>
      <c r="AE122" t="s">
        <v>339</v>
      </c>
      <c r="AF122" t="s">
        <v>340</v>
      </c>
      <c r="AG122" t="s">
        <v>341</v>
      </c>
      <c r="AH122">
        <v>89.463560028659955</v>
      </c>
      <c r="AI122">
        <v>94.119890809415224</v>
      </c>
      <c r="AJ122">
        <v>97.545659239068812</v>
      </c>
      <c r="AK122">
        <v>94.807597633693945</v>
      </c>
      <c r="AL122">
        <v>94.575927259284342</v>
      </c>
      <c r="AM122">
        <v>92.479078265587518</v>
      </c>
      <c r="AN122">
        <v>96.912071005712363</v>
      </c>
      <c r="AO122">
        <v>95.631574254401926</v>
      </c>
      <c r="AP122">
        <v>92.208447958953272</v>
      </c>
      <c r="AQ122">
        <v>88.290911067507125</v>
      </c>
      <c r="AR122">
        <v>91.359970699171811</v>
      </c>
      <c r="AS122"/>
      <c r="AT122"/>
      <c r="AU122"/>
      <c r="AV122"/>
      <c r="AW122"/>
      <c r="AX122"/>
      <c r="AY122"/>
      <c r="AZ122"/>
      <c r="BA122"/>
      <c r="BB122"/>
      <c r="BC122"/>
      <c r="BD122"/>
      <c r="BE122"/>
      <c r="BF122"/>
      <c r="BG122"/>
      <c r="BH122"/>
      <c r="BI122"/>
      <c r="BJ122"/>
      <c r="BK122"/>
      <c r="BL122"/>
      <c r="BM122"/>
      <c r="BN122"/>
      <c r="BO122"/>
      <c r="BP122"/>
      <c r="BQ122"/>
      <c r="BR122"/>
    </row>
    <row r="123">
      <c r="A123" t="s">
        <v>473</v>
      </c>
      <c r="B123">
        <v>2012</v>
      </c>
      <c r="C123" t="s">
        <v>478</v>
      </c>
      <c r="D123">
        <v>37</v>
      </c>
      <c r="E123" t="s">
        <v>159</v>
      </c>
      <c r="F123" t="s">
        <v>49</v>
      </c>
      <c r="G123" t="s">
        <v>497</v>
      </c>
      <c r="H123">
        <v>2.6823651747802799</v>
      </c>
      <c r="I123">
        <v>3.621610527839374</v>
      </c>
      <c r="J123">
        <v>6.9509383652456238</v>
      </c>
      <c r="K123">
        <v>8.5746707761598735</v>
      </c>
      <c r="L123">
        <v>12.179940818682731</v>
      </c>
      <c r="M123">
        <v>5.9138983812417383</v>
      </c>
      <c r="N123">
        <v>7.3121775951591941</v>
      </c>
      <c r="O123">
        <v>6.2856054565647383</v>
      </c>
      <c r="P123">
        <v>11.246771847923441</v>
      </c>
      <c r="Q123">
        <v>13.38073161711951</v>
      </c>
      <c r="R123">
        <v>2.2502164800699989</v>
      </c>
      <c r="S123">
        <v>3.4763778599710018</v>
      </c>
      <c r="T123">
        <v>3.0536076360253031</v>
      </c>
      <c r="U123">
        <v>6.4802010781089328</v>
      </c>
      <c r="V123">
        <v>11.968670430559539</v>
      </c>
      <c r="W123" t="s">
        <v>331</v>
      </c>
      <c r="X123" t="s">
        <v>332</v>
      </c>
      <c r="Y123" t="s">
        <v>333</v>
      </c>
      <c r="Z123" t="s">
        <v>334</v>
      </c>
      <c r="AA123" t="s">
        <v>335</v>
      </c>
      <c r="AB123" t="s">
        <v>336</v>
      </c>
      <c r="AC123" t="s">
        <v>337</v>
      </c>
      <c r="AD123" t="s">
        <v>338</v>
      </c>
      <c r="AE123" t="s">
        <v>339</v>
      </c>
      <c r="AF123" t="s">
        <v>340</v>
      </c>
      <c r="AG123" t="s">
        <v>341</v>
      </c>
      <c r="AH123">
        <v>9.2634931867717096</v>
      </c>
      <c r="AI123">
        <v>3.7470536049463949</v>
      </c>
      <c r="AJ123">
        <v>2.4270471626316139</v>
      </c>
      <c r="AK123">
        <v>5.0514486528807394</v>
      </c>
      <c r="AL123">
        <v>5.1270384589926028</v>
      </c>
      <c r="AM123">
        <v>7.3497641267921896</v>
      </c>
      <c r="AN123">
        <v>2.901792425846677</v>
      </c>
      <c r="AO123">
        <v>3.8262950327507239</v>
      </c>
      <c r="AP123">
        <v>7.3164750827065888</v>
      </c>
      <c r="AQ123">
        <v>10.971136825469721</v>
      </c>
      <c r="AR123">
        <v>8.0101136329909455</v>
      </c>
      <c r="AS123"/>
      <c r="AT123"/>
      <c r="AU123"/>
      <c r="AV123"/>
      <c r="AW123"/>
      <c r="AX123"/>
      <c r="AY123"/>
      <c r="AZ123"/>
      <c r="BA123"/>
      <c r="BB123"/>
      <c r="BC123"/>
      <c r="BD123"/>
      <c r="BE123"/>
      <c r="BF123"/>
      <c r="BG123"/>
      <c r="BH123"/>
      <c r="BI123"/>
      <c r="BJ123"/>
      <c r="BK123"/>
      <c r="BL123"/>
      <c r="BM123"/>
      <c r="BN123"/>
      <c r="BO123"/>
      <c r="BP123"/>
      <c r="BQ123"/>
      <c r="BR123"/>
    </row>
    <row r="124">
      <c r="A124" t="s">
        <v>473</v>
      </c>
      <c r="B124">
        <v>2012</v>
      </c>
      <c r="C124" t="s">
        <v>478</v>
      </c>
      <c r="D124">
        <v>38</v>
      </c>
      <c r="E124" t="s">
        <v>159</v>
      </c>
      <c r="F124" t="s">
        <v>48</v>
      </c>
      <c r="G124" t="s">
        <v>186</v>
      </c>
      <c r="H124">
        <v>97.317634825219713</v>
      </c>
      <c r="I124">
        <v>96.378389472160748</v>
      </c>
      <c r="J124">
        <v>93.049061634754324</v>
      </c>
      <c r="K124">
        <v>91.425329223839981</v>
      </c>
      <c r="L124">
        <v>87.820059181317035</v>
      </c>
      <c r="M124">
        <v>94.086101618758306</v>
      </c>
      <c r="N124">
        <v>92.687822404840787</v>
      </c>
      <c r="O124">
        <v>93.714394543435148</v>
      </c>
      <c r="P124">
        <v>88.75322815207663</v>
      </c>
      <c r="Q124">
        <v>86.61926838288052</v>
      </c>
      <c r="R124">
        <v>97.749783519929977</v>
      </c>
      <c r="S124">
        <v>96.523622140029005</v>
      </c>
      <c r="T124">
        <v>96.946392363974653</v>
      </c>
      <c r="U124">
        <v>93.519798921891024</v>
      </c>
      <c r="V124">
        <v>88.031329569440373</v>
      </c>
      <c r="W124" t="s">
        <v>331</v>
      </c>
      <c r="X124" t="s">
        <v>332</v>
      </c>
      <c r="Y124" t="s">
        <v>333</v>
      </c>
      <c r="Z124" t="s">
        <v>334</v>
      </c>
      <c r="AA124" t="s">
        <v>335</v>
      </c>
      <c r="AB124" t="s">
        <v>336</v>
      </c>
      <c r="AC124" t="s">
        <v>337</v>
      </c>
      <c r="AD124" t="s">
        <v>338</v>
      </c>
      <c r="AE124" t="s">
        <v>339</v>
      </c>
      <c r="AF124" t="s">
        <v>340</v>
      </c>
      <c r="AG124" t="s">
        <v>341</v>
      </c>
      <c r="AH124">
        <v>90.73650681322809</v>
      </c>
      <c r="AI124">
        <v>96.252946395053627</v>
      </c>
      <c r="AJ124">
        <v>97.572952837368391</v>
      </c>
      <c r="AK124">
        <v>94.948551347119306</v>
      </c>
      <c r="AL124">
        <v>94.872961541007527</v>
      </c>
      <c r="AM124">
        <v>92.650235873207905</v>
      </c>
      <c r="AN124">
        <v>97.098207574153278</v>
      </c>
      <c r="AO124">
        <v>96.173704967249279</v>
      </c>
      <c r="AP124">
        <v>92.683524917293454</v>
      </c>
      <c r="AQ124">
        <v>89.02886317453023</v>
      </c>
      <c r="AR124">
        <v>91.989886367009106</v>
      </c>
      <c r="AS124"/>
      <c r="AT124"/>
      <c r="AU124"/>
      <c r="AV124"/>
      <c r="AW124"/>
      <c r="AX124"/>
      <c r="AY124"/>
      <c r="AZ124"/>
      <c r="BA124"/>
      <c r="BB124"/>
      <c r="BC124"/>
      <c r="BD124"/>
      <c r="BE124"/>
      <c r="BF124"/>
      <c r="BG124"/>
      <c r="BH124"/>
      <c r="BI124"/>
      <c r="BJ124"/>
      <c r="BK124"/>
      <c r="BL124"/>
      <c r="BM124"/>
      <c r="BN124"/>
      <c r="BO124"/>
      <c r="BP124"/>
      <c r="BQ124"/>
      <c r="BR124"/>
    </row>
    <row r="125">
      <c r="A125" t="s">
        <v>473</v>
      </c>
      <c r="B125">
        <v>2012</v>
      </c>
      <c r="C125" t="s">
        <v>478</v>
      </c>
      <c r="D125">
        <v>41</v>
      </c>
      <c r="E125" t="s">
        <v>56</v>
      </c>
      <c r="F125" t="s">
        <v>49</v>
      </c>
      <c r="G125" t="s">
        <v>186</v>
      </c>
      <c r="H125">
        <v>42.724792760394863</v>
      </c>
      <c r="I125">
        <v>36.723267200914208</v>
      </c>
      <c r="J125">
        <v>23.447427792952841</v>
      </c>
      <c r="K125">
        <v>9.1862091376187536</v>
      </c>
      <c r="L125">
        <v>5.372891066711043</v>
      </c>
      <c r="M125">
        <v>15.03269138160627</v>
      </c>
      <c r="N125">
        <v>9.4182192149004447</v>
      </c>
      <c r="O125">
        <v>8.201032667376273</v>
      </c>
      <c r="P125">
        <v>5.1439651044612758</v>
      </c>
      <c r="Q125">
        <v>5.194760722488458</v>
      </c>
      <c r="R125">
        <v>44.176540951263959</v>
      </c>
      <c r="S125">
        <v>39.475086308026192</v>
      </c>
      <c r="T125">
        <v>39.571366404428979</v>
      </c>
      <c r="U125">
        <v>30.47913710996546</v>
      </c>
      <c r="V125">
        <v>13.603708869557851</v>
      </c>
      <c r="W125" t="s">
        <v>331</v>
      </c>
      <c r="X125" t="s">
        <v>332</v>
      </c>
      <c r="Y125" t="s">
        <v>333</v>
      </c>
      <c r="Z125" t="s">
        <v>334</v>
      </c>
      <c r="AA125" t="s">
        <v>335</v>
      </c>
      <c r="AB125" t="s">
        <v>336</v>
      </c>
      <c r="AC125" t="s">
        <v>337</v>
      </c>
      <c r="AD125" t="s">
        <v>338</v>
      </c>
      <c r="AE125" t="s">
        <v>339</v>
      </c>
      <c r="AF125" t="s">
        <v>340</v>
      </c>
      <c r="AG125" t="s">
        <v>341</v>
      </c>
      <c r="AH125">
        <v>17.08974564697024</v>
      </c>
      <c r="AI125">
        <v>27.47830135407813</v>
      </c>
      <c r="AJ125">
        <v>4.7654179488014039</v>
      </c>
      <c r="AK125">
        <v>28.461413330559559</v>
      </c>
      <c r="AL125">
        <v>44.738155985266147</v>
      </c>
      <c r="AM125">
        <v>28.034785943980118</v>
      </c>
      <c r="AN125">
        <v>16.92637447996692</v>
      </c>
      <c r="AO125">
        <v>21.654881107937971</v>
      </c>
      <c r="AP125">
        <v>32.63659785827209</v>
      </c>
      <c r="AQ125">
        <v>26.017847253088529</v>
      </c>
      <c r="AR125">
        <v>44.07863290931278</v>
      </c>
      <c r="AS125"/>
      <c r="AT125"/>
      <c r="AU125"/>
      <c r="AV125"/>
      <c r="AW125"/>
      <c r="AX125"/>
      <c r="AY125"/>
      <c r="AZ125"/>
      <c r="BA125"/>
      <c r="BB125"/>
      <c r="BC125"/>
      <c r="BD125"/>
      <c r="BE125"/>
      <c r="BF125"/>
      <c r="BG125"/>
      <c r="BH125"/>
      <c r="BI125"/>
      <c r="BJ125"/>
      <c r="BK125"/>
      <c r="BL125"/>
      <c r="BM125"/>
      <c r="BN125"/>
      <c r="BO125"/>
      <c r="BP125"/>
      <c r="BQ125"/>
      <c r="BR125"/>
    </row>
    <row r="126">
      <c r="A126" t="s">
        <v>473</v>
      </c>
      <c r="B126">
        <v>2012</v>
      </c>
      <c r="C126" t="s">
        <v>478</v>
      </c>
      <c r="D126">
        <v>42</v>
      </c>
      <c r="E126" t="s">
        <v>56</v>
      </c>
      <c r="F126" t="s">
        <v>48</v>
      </c>
      <c r="G126" t="s">
        <v>491</v>
      </c>
      <c r="H126">
        <v>57.275207239604889</v>
      </c>
      <c r="I126">
        <v>63.276732799085828</v>
      </c>
      <c r="J126">
        <v>76.552572207046794</v>
      </c>
      <c r="K126">
        <v>90.81379086238114</v>
      </c>
      <c r="L126">
        <v>94.627108933288767</v>
      </c>
      <c r="M126">
        <v>84.967308618393844</v>
      </c>
      <c r="N126">
        <v>90.581780785099468</v>
      </c>
      <c r="O126">
        <v>91.798967332623633</v>
      </c>
      <c r="P126">
        <v>94.85603489553877</v>
      </c>
      <c r="Q126">
        <v>94.805239277511618</v>
      </c>
      <c r="R126">
        <v>55.823459048736296</v>
      </c>
      <c r="S126">
        <v>60.524913691973786</v>
      </c>
      <c r="T126">
        <v>60.428633595570737</v>
      </c>
      <c r="U126">
        <v>69.520862890034536</v>
      </c>
      <c r="V126">
        <v>86.39629113044208</v>
      </c>
      <c r="W126" t="s">
        <v>331</v>
      </c>
      <c r="X126" t="s">
        <v>332</v>
      </c>
      <c r="Y126" t="s">
        <v>333</v>
      </c>
      <c r="Z126" t="s">
        <v>334</v>
      </c>
      <c r="AA126" t="s">
        <v>335</v>
      </c>
      <c r="AB126" t="s">
        <v>336</v>
      </c>
      <c r="AC126" t="s">
        <v>337</v>
      </c>
      <c r="AD126" t="s">
        <v>338</v>
      </c>
      <c r="AE126" t="s">
        <v>339</v>
      </c>
      <c r="AF126" t="s">
        <v>340</v>
      </c>
      <c r="AG126" t="s">
        <v>341</v>
      </c>
      <c r="AH126">
        <v>82.910254353029657</v>
      </c>
      <c r="AI126">
        <v>72.521698645922001</v>
      </c>
      <c r="AJ126">
        <v>95.234582051198558</v>
      </c>
      <c r="AK126">
        <v>71.538586669440704</v>
      </c>
      <c r="AL126">
        <v>55.261844014733832</v>
      </c>
      <c r="AM126">
        <v>71.965214056020059</v>
      </c>
      <c r="AN126">
        <v>83.073625520033104</v>
      </c>
      <c r="AO126">
        <v>78.345118892061905</v>
      </c>
      <c r="AP126">
        <v>67.363402141728045</v>
      </c>
      <c r="AQ126">
        <v>73.982152746911382</v>
      </c>
      <c r="AR126">
        <v>55.921367090687397</v>
      </c>
      <c r="AS126"/>
      <c r="AT126"/>
      <c r="AU126"/>
      <c r="AV126"/>
      <c r="AW126"/>
      <c r="AX126"/>
      <c r="AY126"/>
      <c r="AZ126"/>
      <c r="BA126"/>
      <c r="BB126"/>
      <c r="BC126"/>
      <c r="BD126"/>
      <c r="BE126"/>
      <c r="BF126"/>
      <c r="BG126"/>
      <c r="BH126"/>
      <c r="BI126"/>
      <c r="BJ126"/>
      <c r="BK126"/>
      <c r="BL126"/>
      <c r="BM126"/>
      <c r="BN126"/>
      <c r="BO126"/>
      <c r="BP126"/>
      <c r="BQ126"/>
      <c r="BR126"/>
    </row>
    <row r="127">
      <c r="A127" t="s">
        <v>473</v>
      </c>
      <c r="B127">
        <v>2012</v>
      </c>
      <c r="C127" t="s">
        <v>478</v>
      </c>
      <c r="D127">
        <v>58</v>
      </c>
      <c r="E127" t="s">
        <v>342</v>
      </c>
      <c r="F127" t="s">
        <v>343</v>
      </c>
      <c r="G127" t="s">
        <v>186</v>
      </c>
      <c r="H127">
        <v>0.040335665668308901</v>
      </c>
      <c r="I127">
        <v>0.28613014173634049</v>
      </c>
      <c r="J127">
        <v>0.78295119014360881</v>
      </c>
      <c r="K127">
        <v>1.5782903510755111</v>
      </c>
      <c r="L127">
        <v>3.912496804320817</v>
      </c>
      <c r="M127">
        <v>0.8406828697726233</v>
      </c>
      <c r="N127">
        <v>2.353456478769699</v>
      </c>
      <c r="O127">
        <v>1.6399918525355399</v>
      </c>
      <c r="P127">
        <v>4.5893762476332256</v>
      </c>
      <c r="Q127">
        <v>4.6966006590235549</v>
      </c>
      <c r="R127">
        <v>0</v>
      </c>
      <c r="S127">
        <v>0.0920026865542697</v>
      </c>
      <c r="T127">
        <v>0.32442156826036572</v>
      </c>
      <c r="U127">
        <v>0.48232853684189891</v>
      </c>
      <c r="V127">
        <v>0.67191424205997707</v>
      </c>
      <c r="W127" t="s">
        <v>331</v>
      </c>
      <c r="X127" t="s">
        <v>332</v>
      </c>
      <c r="Y127" t="s">
        <v>333</v>
      </c>
      <c r="Z127" t="s">
        <v>334</v>
      </c>
      <c r="AA127" t="s">
        <v>335</v>
      </c>
      <c r="AB127" t="s">
        <v>336</v>
      </c>
      <c r="AC127" t="s">
        <v>337</v>
      </c>
      <c r="AD127" t="s">
        <v>338</v>
      </c>
      <c r="AE127" t="s">
        <v>339</v>
      </c>
      <c r="AF127" t="s">
        <v>340</v>
      </c>
      <c r="AG127" t="s">
        <v>341</v>
      </c>
      <c r="AH127">
        <v>2.319664979841968</v>
      </c>
      <c r="AI127">
        <v>0.2160301830709514</v>
      </c>
      <c r="AJ127">
        <v>0.087471662413081394</v>
      </c>
      <c r="AK127">
        <v>0.38922504560263521</v>
      </c>
      <c r="AL127">
        <v>0.25958421867062809</v>
      </c>
      <c r="AM127">
        <v>0.69847070943883061</v>
      </c>
      <c r="AN127">
        <v>0.45803751918846741</v>
      </c>
      <c r="AO127">
        <v>0.1605114601685371</v>
      </c>
      <c r="AP127">
        <v>0.67437536066167136</v>
      </c>
      <c r="AQ127">
        <v>3.0845690721387848</v>
      </c>
      <c r="AR127">
        <v>1.4688029128180839</v>
      </c>
      <c r="AS127"/>
      <c r="AT127"/>
      <c r="AU127"/>
      <c r="AV127"/>
      <c r="AW127"/>
      <c r="AX127"/>
      <c r="AY127"/>
      <c r="AZ127"/>
      <c r="BA127"/>
      <c r="BB127"/>
      <c r="BC127"/>
      <c r="BD127"/>
      <c r="BE127"/>
      <c r="BF127"/>
      <c r="BG127"/>
      <c r="BH127"/>
      <c r="BI127"/>
      <c r="BJ127"/>
      <c r="BK127"/>
      <c r="BL127"/>
      <c r="BM127"/>
      <c r="BN127"/>
      <c r="BO127"/>
      <c r="BP127"/>
      <c r="BQ127"/>
      <c r="BR127"/>
    </row>
    <row r="128">
      <c r="A128" t="s">
        <v>473</v>
      </c>
      <c r="B128">
        <v>2012</v>
      </c>
      <c r="C128" t="s">
        <v>478</v>
      </c>
      <c r="D128">
        <v>59</v>
      </c>
      <c r="E128" t="s">
        <v>342</v>
      </c>
      <c r="F128" t="s">
        <v>344</v>
      </c>
      <c r="G128" t="s">
        <v>186</v>
      </c>
      <c r="H128">
        <v>0.4627817760928607</v>
      </c>
      <c r="I128">
        <v>0.62328555860439394</v>
      </c>
      <c r="J128">
        <v>3.55598713842492</v>
      </c>
      <c r="K128">
        <v>4.7099317174046176</v>
      </c>
      <c r="L128">
        <v>6.3144940270216052</v>
      </c>
      <c r="M128">
        <v>3.0872533753911831</v>
      </c>
      <c r="N128">
        <v>3.5977862279713251</v>
      </c>
      <c r="O128">
        <v>3.743519228464804</v>
      </c>
      <c r="P128">
        <v>5.6781743454057088</v>
      </c>
      <c r="Q128">
        <v>6.8889552072490634</v>
      </c>
      <c r="R128">
        <v>0.41604214011695267</v>
      </c>
      <c r="S128">
        <v>0.52622012356595094</v>
      </c>
      <c r="T128">
        <v>0.56059974874073171</v>
      </c>
      <c r="U128">
        <v>2.9509894950919571</v>
      </c>
      <c r="V128">
        <v>6.3068781592981873</v>
      </c>
      <c r="W128" t="s">
        <v>331</v>
      </c>
      <c r="X128" t="s">
        <v>332</v>
      </c>
      <c r="Y128" t="s">
        <v>333</v>
      </c>
      <c r="Z128" t="s">
        <v>334</v>
      </c>
      <c r="AA128" t="s">
        <v>335</v>
      </c>
      <c r="AB128" t="s">
        <v>336</v>
      </c>
      <c r="AC128" t="s">
        <v>337</v>
      </c>
      <c r="AD128" t="s">
        <v>338</v>
      </c>
      <c r="AE128" t="s">
        <v>339</v>
      </c>
      <c r="AF128" t="s">
        <v>340</v>
      </c>
      <c r="AG128" t="s">
        <v>341</v>
      </c>
      <c r="AH128">
        <v>3.7052072371806388</v>
      </c>
      <c r="AI128">
        <v>2.057122251147502</v>
      </c>
      <c r="AJ128">
        <v>1.0266015116668099</v>
      </c>
      <c r="AK128">
        <v>3.9174952612123688</v>
      </c>
      <c r="AL128">
        <v>0.84957320387864887</v>
      </c>
      <c r="AM128">
        <v>6.4217587873084101</v>
      </c>
      <c r="AN128">
        <v>1.707177703646763</v>
      </c>
      <c r="AO128">
        <v>1.6616786808919251</v>
      </c>
      <c r="AP128">
        <v>2.1947138679542588</v>
      </c>
      <c r="AQ128">
        <v>6.5149224650852213</v>
      </c>
      <c r="AR128">
        <v>2.0085563975683178</v>
      </c>
      <c r="AS128"/>
      <c r="AT128"/>
      <c r="AU128"/>
      <c r="AV128"/>
      <c r="AW128"/>
      <c r="AX128"/>
      <c r="AY128"/>
      <c r="AZ128"/>
      <c r="BA128"/>
      <c r="BB128"/>
      <c r="BC128"/>
      <c r="BD128"/>
      <c r="BE128"/>
      <c r="BF128"/>
      <c r="BG128"/>
      <c r="BH128"/>
      <c r="BI128"/>
      <c r="BJ128"/>
      <c r="BK128"/>
      <c r="BL128"/>
      <c r="BM128"/>
      <c r="BN128"/>
      <c r="BO128"/>
      <c r="BP128"/>
      <c r="BQ128"/>
      <c r="BR128"/>
    </row>
    <row r="129">
      <c r="A129" t="s">
        <v>473</v>
      </c>
      <c r="B129">
        <v>2012</v>
      </c>
      <c r="C129" t="s">
        <v>478</v>
      </c>
      <c r="D129">
        <v>60</v>
      </c>
      <c r="E129" t="s">
        <v>342</v>
      </c>
      <c r="F129" t="s">
        <v>345</v>
      </c>
      <c r="G129" t="s">
        <v>186</v>
      </c>
      <c r="H129">
        <v>0.80943813404417575</v>
      </c>
      <c r="I129">
        <v>2.0464984405194349</v>
      </c>
      <c r="J129">
        <v>6.0715053498303657</v>
      </c>
      <c r="K129">
        <v>10.54832446829071</v>
      </c>
      <c r="L129">
        <v>4.2798401498940972</v>
      </c>
      <c r="M129">
        <v>11.167738061394701</v>
      </c>
      <c r="N129">
        <v>12.493086493785301</v>
      </c>
      <c r="O129">
        <v>10.668998166056079</v>
      </c>
      <c r="P129">
        <v>6.4866943904246579</v>
      </c>
      <c r="Q129">
        <v>1.293665133736611</v>
      </c>
      <c r="R129">
        <v>0.65880460383962547</v>
      </c>
      <c r="S129">
        <v>1.410272472576787</v>
      </c>
      <c r="T129">
        <v>1.2346195317331079</v>
      </c>
      <c r="U129">
        <v>2.5433514536586999</v>
      </c>
      <c r="V129">
        <v>5.6082328618095767</v>
      </c>
      <c r="W129" t="s">
        <v>331</v>
      </c>
      <c r="X129" t="s">
        <v>332</v>
      </c>
      <c r="Y129" t="s">
        <v>333</v>
      </c>
      <c r="Z129" t="s">
        <v>334</v>
      </c>
      <c r="AA129" t="s">
        <v>335</v>
      </c>
      <c r="AB129" t="s">
        <v>336</v>
      </c>
      <c r="AC129" t="s">
        <v>337</v>
      </c>
      <c r="AD129" t="s">
        <v>338</v>
      </c>
      <c r="AE129" t="s">
        <v>339</v>
      </c>
      <c r="AF129" t="s">
        <v>340</v>
      </c>
      <c r="AG129" t="s">
        <v>341</v>
      </c>
      <c r="AH129">
        <v>6.7150623990800877</v>
      </c>
      <c r="AI129">
        <v>3.7317429109741931</v>
      </c>
      <c r="AJ129">
        <v>3.162517873261081</v>
      </c>
      <c r="AK129">
        <v>5.9809537470420029</v>
      </c>
      <c r="AL129">
        <v>3.5858480447518102</v>
      </c>
      <c r="AM129">
        <v>3.2984016595676051</v>
      </c>
      <c r="AN129">
        <v>1.4659355667608389</v>
      </c>
      <c r="AO129">
        <v>2.125652606861713</v>
      </c>
      <c r="AP129">
        <v>1.7561095653114409</v>
      </c>
      <c r="AQ129">
        <v>7.7359305411806707</v>
      </c>
      <c r="AR129">
        <v>2.1604154213757338</v>
      </c>
      <c r="AS129"/>
      <c r="AT129"/>
      <c r="AU129"/>
      <c r="AV129"/>
      <c r="AW129"/>
      <c r="AX129"/>
      <c r="AY129"/>
      <c r="AZ129"/>
      <c r="BA129"/>
      <c r="BB129"/>
      <c r="BC129"/>
      <c r="BD129"/>
      <c r="BE129"/>
      <c r="BF129"/>
      <c r="BG129"/>
      <c r="BH129"/>
      <c r="BI129"/>
      <c r="BJ129"/>
      <c r="BK129"/>
      <c r="BL129"/>
      <c r="BM129"/>
      <c r="BN129"/>
      <c r="BO129"/>
      <c r="BP129"/>
      <c r="BQ129"/>
      <c r="BR129"/>
    </row>
    <row r="130">
      <c r="A130" t="s">
        <v>473</v>
      </c>
      <c r="B130">
        <v>2012</v>
      </c>
      <c r="C130" t="s">
        <v>478</v>
      </c>
      <c r="D130">
        <v>61</v>
      </c>
      <c r="E130" t="s">
        <v>342</v>
      </c>
      <c r="F130" t="s">
        <v>346</v>
      </c>
      <c r="G130" t="s">
        <v>186</v>
      </c>
      <c r="H130">
        <v>14.8010144733316</v>
      </c>
      <c r="I130">
        <v>20.275528278654122</v>
      </c>
      <c r="J130">
        <v>31.522550937056611</v>
      </c>
      <c r="K130">
        <v>27.240699941735951</v>
      </c>
      <c r="L130">
        <v>10.56580079498746</v>
      </c>
      <c r="M130">
        <v>32.966510465440741</v>
      </c>
      <c r="N130">
        <v>29.581849358599388</v>
      </c>
      <c r="O130">
        <v>22.199597013008422</v>
      </c>
      <c r="P130">
        <v>12.41080556382818</v>
      </c>
      <c r="Q130">
        <v>5.3848355161005506</v>
      </c>
      <c r="R130">
        <v>14.13766107988322</v>
      </c>
      <c r="S130">
        <v>15.47282115711606</v>
      </c>
      <c r="T130">
        <v>19.367950535229799</v>
      </c>
      <c r="U130">
        <v>29.143384940886051</v>
      </c>
      <c r="V130">
        <v>27.516678949084451</v>
      </c>
      <c r="W130" t="s">
        <v>331</v>
      </c>
      <c r="X130" t="s">
        <v>332</v>
      </c>
      <c r="Y130" t="s">
        <v>333</v>
      </c>
      <c r="Z130" t="s">
        <v>334</v>
      </c>
      <c r="AA130" t="s">
        <v>335</v>
      </c>
      <c r="AB130" t="s">
        <v>336</v>
      </c>
      <c r="AC130" t="s">
        <v>337</v>
      </c>
      <c r="AD130" t="s">
        <v>338</v>
      </c>
      <c r="AE130" t="s">
        <v>339</v>
      </c>
      <c r="AF130" t="s">
        <v>340</v>
      </c>
      <c r="AG130" t="s">
        <v>341</v>
      </c>
      <c r="AH130">
        <v>20.86114894514051</v>
      </c>
      <c r="AI130">
        <v>15.5333645722522</v>
      </c>
      <c r="AJ130">
        <v>32.862108215853773</v>
      </c>
      <c r="AK130">
        <v>24.035681407362649</v>
      </c>
      <c r="AL130">
        <v>12.85328033530687</v>
      </c>
      <c r="AM130">
        <v>34.899753733664348</v>
      </c>
      <c r="AN130">
        <v>24.01949943622812</v>
      </c>
      <c r="AO130">
        <v>21.153539081915302</v>
      </c>
      <c r="AP130">
        <v>19.885678967249341</v>
      </c>
      <c r="AQ130">
        <v>15.92569635938192</v>
      </c>
      <c r="AR130">
        <v>24.013681037929491</v>
      </c>
      <c r="AS130"/>
      <c r="AT130"/>
      <c r="AU130"/>
      <c r="AV130"/>
      <c r="AW130"/>
      <c r="AX130"/>
      <c r="AY130"/>
      <c r="AZ130"/>
      <c r="BA130"/>
      <c r="BB130"/>
      <c r="BC130"/>
      <c r="BD130"/>
      <c r="BE130"/>
      <c r="BF130"/>
      <c r="BG130"/>
      <c r="BH130"/>
      <c r="BI130"/>
      <c r="BJ130"/>
      <c r="BK130"/>
      <c r="BL130"/>
      <c r="BM130"/>
      <c r="BN130"/>
      <c r="BO130"/>
      <c r="BP130"/>
      <c r="BQ130"/>
      <c r="BR130"/>
    </row>
    <row r="131">
      <c r="A131" t="s">
        <v>473</v>
      </c>
      <c r="B131">
        <v>2012</v>
      </c>
      <c r="C131" t="s">
        <v>478</v>
      </c>
      <c r="D131">
        <v>62</v>
      </c>
      <c r="E131" t="s">
        <v>342</v>
      </c>
      <c r="F131" t="s">
        <v>347</v>
      </c>
      <c r="G131" t="s">
        <v>186</v>
      </c>
      <c r="H131">
        <v>0.23305868245015449</v>
      </c>
      <c r="I131">
        <v>0.77579880567226878</v>
      </c>
      <c r="J131">
        <v>1.1940300619580579</v>
      </c>
      <c r="K131">
        <v>1.257053675681997</v>
      </c>
      <c r="L131">
        <v>1.245785146139081</v>
      </c>
      <c r="M131">
        <v>0.69263623310826772</v>
      </c>
      <c r="N131">
        <v>0.59623529126647801</v>
      </c>
      <c r="O131">
        <v>0.62770275946543597</v>
      </c>
      <c r="P131">
        <v>0.60834132502613347</v>
      </c>
      <c r="Q131">
        <v>1.206514944508523</v>
      </c>
      <c r="R131">
        <v>0.19415371308014559</v>
      </c>
      <c r="S131">
        <v>0.47594271891842188</v>
      </c>
      <c r="T131">
        <v>0.70864001046195579</v>
      </c>
      <c r="U131">
        <v>0.92886001379520289</v>
      </c>
      <c r="V131">
        <v>3.0480110937834208</v>
      </c>
      <c r="W131" t="s">
        <v>331</v>
      </c>
      <c r="X131" t="s">
        <v>332</v>
      </c>
      <c r="Y131" t="s">
        <v>333</v>
      </c>
      <c r="Z131" t="s">
        <v>334</v>
      </c>
      <c r="AA131" t="s">
        <v>335</v>
      </c>
      <c r="AB131" t="s">
        <v>336</v>
      </c>
      <c r="AC131" t="s">
        <v>337</v>
      </c>
      <c r="AD131" t="s">
        <v>338</v>
      </c>
      <c r="AE131" t="s">
        <v>339</v>
      </c>
      <c r="AF131" t="s">
        <v>340</v>
      </c>
      <c r="AG131" t="s">
        <v>341</v>
      </c>
      <c r="AH131">
        <v>1.142329449108447</v>
      </c>
      <c r="AI131">
        <v>1.0740839486811651</v>
      </c>
      <c r="AJ131">
        <v>0.87132783235546396</v>
      </c>
      <c r="AK131">
        <v>0.75293938466336585</v>
      </c>
      <c r="AL131">
        <v>0.15078981736892311</v>
      </c>
      <c r="AM131">
        <v>0.1227248375232365</v>
      </c>
      <c r="AN131">
        <v>0.5687388716404258</v>
      </c>
      <c r="AO131">
        <v>1.856642537316505</v>
      </c>
      <c r="AP131">
        <v>0.17731036655578339</v>
      </c>
      <c r="AQ131">
        <v>1.2952692725468149</v>
      </c>
      <c r="AR131">
        <v>0.86097002766016317</v>
      </c>
      <c r="AS131"/>
      <c r="AT131"/>
      <c r="AU131"/>
      <c r="AV131"/>
      <c r="AW131"/>
      <c r="AX131"/>
      <c r="AY131"/>
      <c r="AZ131"/>
      <c r="BA131"/>
      <c r="BB131"/>
      <c r="BC131"/>
      <c r="BD131"/>
      <c r="BE131"/>
      <c r="BF131"/>
      <c r="BG131"/>
      <c r="BH131"/>
      <c r="BI131"/>
      <c r="BJ131"/>
      <c r="BK131"/>
      <c r="BL131"/>
      <c r="BM131"/>
      <c r="BN131"/>
      <c r="BO131"/>
      <c r="BP131"/>
      <c r="BQ131"/>
      <c r="BR131"/>
    </row>
    <row r="132">
      <c r="A132" t="s">
        <v>473</v>
      </c>
      <c r="B132">
        <v>2012</v>
      </c>
      <c r="C132" t="s">
        <v>478</v>
      </c>
      <c r="D132">
        <v>63</v>
      </c>
      <c r="E132" t="s">
        <v>342</v>
      </c>
      <c r="F132" t="s">
        <v>348</v>
      </c>
      <c r="G132" t="s">
        <v>186</v>
      </c>
      <c r="H132">
        <v>5.2816738163534316</v>
      </c>
      <c r="I132">
        <v>5.3937343620057971</v>
      </c>
      <c r="J132">
        <v>5.4227790425395117</v>
      </c>
      <c r="K132">
        <v>4.4074612762575001</v>
      </c>
      <c r="L132">
        <v>1.027243357406882</v>
      </c>
      <c r="M132">
        <v>4.2072885236755697</v>
      </c>
      <c r="N132">
        <v>5.1975330063585758</v>
      </c>
      <c r="O132">
        <v>3.707935965708665</v>
      </c>
      <c r="P132">
        <v>1.426227729275352</v>
      </c>
      <c r="Q132">
        <v>0.50577417865875873</v>
      </c>
      <c r="R132">
        <v>5.4549143532594293</v>
      </c>
      <c r="S132">
        <v>4.3558888197800032</v>
      </c>
      <c r="T132">
        <v>4.9111591570044233</v>
      </c>
      <c r="U132">
        <v>6.9787132377402372</v>
      </c>
      <c r="V132">
        <v>4.1777515821519442</v>
      </c>
      <c r="W132" t="s">
        <v>331</v>
      </c>
      <c r="X132" t="s">
        <v>332</v>
      </c>
      <c r="Y132" t="s">
        <v>333</v>
      </c>
      <c r="Z132" t="s">
        <v>334</v>
      </c>
      <c r="AA132" t="s">
        <v>335</v>
      </c>
      <c r="AB132" t="s">
        <v>336</v>
      </c>
      <c r="AC132" t="s">
        <v>337</v>
      </c>
      <c r="AD132" t="s">
        <v>338</v>
      </c>
      <c r="AE132" t="s">
        <v>339</v>
      </c>
      <c r="AF132" t="s">
        <v>340</v>
      </c>
      <c r="AG132" t="s">
        <v>341</v>
      </c>
      <c r="AH132">
        <v>2.6126936858253562</v>
      </c>
      <c r="AI132">
        <v>3.5262225914997631</v>
      </c>
      <c r="AJ132">
        <v>3.7188250394241891</v>
      </c>
      <c r="AK132">
        <v>0.97496366857034877</v>
      </c>
      <c r="AL132">
        <v>0.63175364105265386</v>
      </c>
      <c r="AM132">
        <v>7.7724565272202213</v>
      </c>
      <c r="AN132">
        <v>9.0281459601488869</v>
      </c>
      <c r="AO132">
        <v>15.31287155775594</v>
      </c>
      <c r="AP132">
        <v>2.0689329029070591</v>
      </c>
      <c r="AQ132">
        <v>9.6327053276879919</v>
      </c>
      <c r="AR132">
        <v>0.65002032233677143</v>
      </c>
      <c r="AS132"/>
      <c r="AT132"/>
      <c r="AU132"/>
      <c r="AV132"/>
      <c r="AW132"/>
      <c r="AX132"/>
      <c r="AY132"/>
      <c r="AZ132"/>
      <c r="BA132"/>
      <c r="BB132"/>
      <c r="BC132"/>
      <c r="BD132"/>
      <c r="BE132"/>
      <c r="BF132"/>
      <c r="BG132"/>
      <c r="BH132"/>
      <c r="BI132"/>
      <c r="BJ132"/>
      <c r="BK132"/>
      <c r="BL132"/>
      <c r="BM132"/>
      <c r="BN132"/>
      <c r="BO132"/>
      <c r="BP132"/>
      <c r="BQ132"/>
      <c r="BR132"/>
    </row>
    <row r="133">
      <c r="A133" t="s">
        <v>473</v>
      </c>
      <c r="B133">
        <v>2012</v>
      </c>
      <c r="C133" t="s">
        <v>478</v>
      </c>
      <c r="D133">
        <v>64</v>
      </c>
      <c r="E133" t="s">
        <v>342</v>
      </c>
      <c r="F133" t="s">
        <v>349</v>
      </c>
      <c r="G133" t="s">
        <v>186</v>
      </c>
      <c r="H133">
        <v>0.76581372542857418</v>
      </c>
      <c r="I133">
        <v>0.87989070573155659</v>
      </c>
      <c r="J133">
        <v>1.844722099299011</v>
      </c>
      <c r="K133">
        <v>0.67623249816302544</v>
      </c>
      <c r="L133">
        <v>0.40497998799099799</v>
      </c>
      <c r="M133">
        <v>0.51014287093939448</v>
      </c>
      <c r="N133">
        <v>0.22658525528857029</v>
      </c>
      <c r="O133">
        <v>0.1211929519949741</v>
      </c>
      <c r="P133">
        <v>0</v>
      </c>
      <c r="Q133">
        <v>0.55482490543304308</v>
      </c>
      <c r="R133">
        <v>0.81401151232771385</v>
      </c>
      <c r="S133">
        <v>0.52402951949088183</v>
      </c>
      <c r="T133">
        <v>1.0957931474046789</v>
      </c>
      <c r="U133">
        <v>2.216535018706038</v>
      </c>
      <c r="V133">
        <v>2.037531416523382</v>
      </c>
      <c r="W133" t="s">
        <v>331</v>
      </c>
      <c r="X133" t="s">
        <v>332</v>
      </c>
      <c r="Y133" t="s">
        <v>333</v>
      </c>
      <c r="Z133" t="s">
        <v>334</v>
      </c>
      <c r="AA133" t="s">
        <v>335</v>
      </c>
      <c r="AB133" t="s">
        <v>336</v>
      </c>
      <c r="AC133" t="s">
        <v>337</v>
      </c>
      <c r="AD133" t="s">
        <v>338</v>
      </c>
      <c r="AE133" t="s">
        <v>339</v>
      </c>
      <c r="AF133" t="s">
        <v>340</v>
      </c>
      <c r="AG133" t="s">
        <v>341</v>
      </c>
      <c r="AH133">
        <v>1.225183913979309</v>
      </c>
      <c r="AI133">
        <v>2.1348172977705429</v>
      </c>
      <c r="AJ133">
        <v>0.0273330589324947</v>
      </c>
      <c r="AK133">
        <v>0.14118283114206501</v>
      </c>
      <c r="AL133">
        <v>0.29772876568618267</v>
      </c>
      <c r="AM133">
        <v>0.17143728494060079</v>
      </c>
      <c r="AN133">
        <v>0.18646263954307829</v>
      </c>
      <c r="AO133">
        <v>0.54213071284737913</v>
      </c>
      <c r="AP133">
        <v>0.47577268666521821</v>
      </c>
      <c r="AQ133">
        <v>0.73795210702311198</v>
      </c>
      <c r="AR133">
        <v>0.090919794075065105</v>
      </c>
      <c r="AS133"/>
      <c r="AT133"/>
      <c r="AU133"/>
      <c r="AV133"/>
      <c r="AW133"/>
      <c r="AX133"/>
      <c r="AY133"/>
      <c r="AZ133"/>
      <c r="BA133"/>
      <c r="BB133"/>
      <c r="BC133"/>
      <c r="BD133"/>
      <c r="BE133"/>
      <c r="BF133"/>
      <c r="BG133"/>
      <c r="BH133"/>
      <c r="BI133"/>
      <c r="BJ133"/>
      <c r="BK133"/>
      <c r="BL133"/>
      <c r="BM133"/>
      <c r="BN133"/>
      <c r="BO133"/>
      <c r="BP133"/>
      <c r="BQ133"/>
      <c r="BR133"/>
    </row>
    <row r="134">
      <c r="A134" t="s">
        <v>473</v>
      </c>
      <c r="B134">
        <v>2012</v>
      </c>
      <c r="C134" t="s">
        <v>478</v>
      </c>
      <c r="D134">
        <v>65</v>
      </c>
      <c r="E134" t="s">
        <v>342</v>
      </c>
      <c r="F134" t="s">
        <v>350</v>
      </c>
      <c r="G134" t="s">
        <v>186</v>
      </c>
      <c r="H134">
        <v>4.0095006413298329</v>
      </c>
      <c r="I134">
        <v>7.3724380156791014</v>
      </c>
      <c r="J134">
        <v>6.7309747221299769</v>
      </c>
      <c r="K134">
        <v>3.804490168673774</v>
      </c>
      <c r="L134">
        <v>0.93259309890456987</v>
      </c>
      <c r="M134">
        <v>6.0689158850373781</v>
      </c>
      <c r="N134">
        <v>4.2467937245324814</v>
      </c>
      <c r="O134">
        <v>1.9952667737327521</v>
      </c>
      <c r="P134">
        <v>0.48261861219881658</v>
      </c>
      <c r="Q134">
        <v>0.3579743879776523</v>
      </c>
      <c r="R134">
        <v>3.5555093989264388</v>
      </c>
      <c r="S134">
        <v>4.6338010553093669</v>
      </c>
      <c r="T134">
        <v>9.1086300250164012</v>
      </c>
      <c r="U134">
        <v>5.6987678700186839</v>
      </c>
      <c r="V134">
        <v>6.3447533990466178</v>
      </c>
      <c r="W134" t="s">
        <v>331</v>
      </c>
      <c r="X134" t="s">
        <v>332</v>
      </c>
      <c r="Y134" t="s">
        <v>333</v>
      </c>
      <c r="Z134" t="s">
        <v>334</v>
      </c>
      <c r="AA134" t="s">
        <v>335</v>
      </c>
      <c r="AB134" t="s">
        <v>336</v>
      </c>
      <c r="AC134" t="s">
        <v>337</v>
      </c>
      <c r="AD134" t="s">
        <v>338</v>
      </c>
      <c r="AE134" t="s">
        <v>339</v>
      </c>
      <c r="AF134" t="s">
        <v>340</v>
      </c>
      <c r="AG134" t="s">
        <v>341</v>
      </c>
      <c r="AH134">
        <v>2.4713267569993942</v>
      </c>
      <c r="AI134">
        <v>13.09777779929464</v>
      </c>
      <c r="AJ134">
        <v>3.518127273364883</v>
      </c>
      <c r="AK134">
        <v>1.640541077190355</v>
      </c>
      <c r="AL134">
        <v>3.5798066361245802</v>
      </c>
      <c r="AM134">
        <v>1.225356890193225</v>
      </c>
      <c r="AN134">
        <v>1.6607826962643399</v>
      </c>
      <c r="AO134">
        <v>12.113357622548319</v>
      </c>
      <c r="AP134">
        <v>1.7278069473247759</v>
      </c>
      <c r="AQ134">
        <v>6.7467563021365669</v>
      </c>
      <c r="AR134">
        <v>0.9881970581216476</v>
      </c>
      <c r="AS134"/>
      <c r="AT134"/>
      <c r="AU134"/>
      <c r="AV134"/>
      <c r="AW134"/>
      <c r="AX134"/>
      <c r="AY134"/>
      <c r="AZ134"/>
      <c r="BA134"/>
      <c r="BB134"/>
      <c r="BC134"/>
      <c r="BD134"/>
      <c r="BE134"/>
      <c r="BF134"/>
      <c r="BG134"/>
      <c r="BH134"/>
      <c r="BI134"/>
      <c r="BJ134"/>
      <c r="BK134"/>
      <c r="BL134"/>
      <c r="BM134"/>
      <c r="BN134"/>
      <c r="BO134"/>
      <c r="BP134"/>
      <c r="BQ134"/>
      <c r="BR134"/>
    </row>
    <row r="135">
      <c r="A135" t="s">
        <v>473</v>
      </c>
      <c r="B135">
        <v>2012</v>
      </c>
      <c r="C135" t="s">
        <v>478</v>
      </c>
      <c r="D135">
        <v>66</v>
      </c>
      <c r="E135" t="s">
        <v>342</v>
      </c>
      <c r="F135" t="s">
        <v>351</v>
      </c>
      <c r="G135" t="s">
        <v>186</v>
      </c>
      <c r="H135">
        <v>10.947286054210609</v>
      </c>
      <c r="I135">
        <v>8.4330275205299987</v>
      </c>
      <c r="J135">
        <v>4.9498513719765933</v>
      </c>
      <c r="K135">
        <v>1.847443996644522</v>
      </c>
      <c r="L135">
        <v>0.28341159323573462</v>
      </c>
      <c r="M135">
        <v>3.2413994693063408</v>
      </c>
      <c r="N135">
        <v>1.343374458083535</v>
      </c>
      <c r="O135">
        <v>1.091940373723292</v>
      </c>
      <c r="P135">
        <v>0.2896320271079959</v>
      </c>
      <c r="Q135">
        <v>0.010462059182891101</v>
      </c>
      <c r="R135">
        <v>9.7944538064317133</v>
      </c>
      <c r="S135">
        <v>11.88542941941866</v>
      </c>
      <c r="T135">
        <v>8.4510913795139455</v>
      </c>
      <c r="U135">
        <v>7.0839632865834901</v>
      </c>
      <c r="V135">
        <v>2.9547898900746201</v>
      </c>
      <c r="W135" t="s">
        <v>331</v>
      </c>
      <c r="X135" t="s">
        <v>332</v>
      </c>
      <c r="Y135" t="s">
        <v>333</v>
      </c>
      <c r="Z135" t="s">
        <v>334</v>
      </c>
      <c r="AA135" t="s">
        <v>335</v>
      </c>
      <c r="AB135" t="s">
        <v>336</v>
      </c>
      <c r="AC135" t="s">
        <v>337</v>
      </c>
      <c r="AD135" t="s">
        <v>338</v>
      </c>
      <c r="AE135" t="s">
        <v>339</v>
      </c>
      <c r="AF135" t="s">
        <v>340</v>
      </c>
      <c r="AG135" t="s">
        <v>341</v>
      </c>
      <c r="AH135">
        <v>2.5214054076804491</v>
      </c>
      <c r="AI135">
        <v>4.0769758394307676</v>
      </c>
      <c r="AJ135">
        <v>0</v>
      </c>
      <c r="AK135">
        <v>7.1282733798383564</v>
      </c>
      <c r="AL135">
        <v>9.5296907787611023</v>
      </c>
      <c r="AM135">
        <v>9.2454709991582718</v>
      </c>
      <c r="AN135">
        <v>2.629504642069143</v>
      </c>
      <c r="AO135">
        <v>10.143558017427321</v>
      </c>
      <c r="AP135">
        <v>14.625335953857601</v>
      </c>
      <c r="AQ135">
        <v>6.9367702052554252</v>
      </c>
      <c r="AR135">
        <v>13.40179401146896</v>
      </c>
      <c r="AS135"/>
      <c r="AT135"/>
      <c r="AU135"/>
      <c r="AV135"/>
      <c r="AW135"/>
      <c r="AX135"/>
      <c r="AY135"/>
      <c r="AZ135"/>
      <c r="BA135"/>
      <c r="BB135"/>
      <c r="BC135"/>
      <c r="BD135"/>
      <c r="BE135"/>
      <c r="BF135"/>
      <c r="BG135"/>
      <c r="BH135"/>
      <c r="BI135"/>
      <c r="BJ135"/>
      <c r="BK135"/>
      <c r="BL135"/>
      <c r="BM135"/>
      <c r="BN135"/>
      <c r="BO135"/>
      <c r="BP135"/>
      <c r="BQ135"/>
      <c r="BR135"/>
    </row>
    <row r="136">
      <c r="A136" t="s">
        <v>473</v>
      </c>
      <c r="B136">
        <v>2012</v>
      </c>
      <c r="C136" t="s">
        <v>478</v>
      </c>
      <c r="D136">
        <v>67</v>
      </c>
      <c r="E136" t="s">
        <v>342</v>
      </c>
      <c r="F136" t="s">
        <v>352</v>
      </c>
      <c r="G136" t="s">
        <v>186</v>
      </c>
      <c r="H136">
        <v>56.954564370699799</v>
      </c>
      <c r="I136">
        <v>45.74676980492702</v>
      </c>
      <c r="J136">
        <v>18.328080024183681</v>
      </c>
      <c r="K136">
        <v>1.906107249264211</v>
      </c>
      <c r="L136">
        <v>0.79798424717000205</v>
      </c>
      <c r="M136">
        <v>6.2690794593670276</v>
      </c>
      <c r="N136">
        <v>1.9866029058462309</v>
      </c>
      <c r="O136">
        <v>1.10673037874501</v>
      </c>
      <c r="P136">
        <v>0.80547099038761827</v>
      </c>
      <c r="Q136">
        <v>0.27636441494464398</v>
      </c>
      <c r="R136">
        <v>59.954511731262151</v>
      </c>
      <c r="S136">
        <v>54.857195328282579</v>
      </c>
      <c r="T136">
        <v>47.995949301100786</v>
      </c>
      <c r="U136">
        <v>31.76460239306234</v>
      </c>
      <c r="V136">
        <v>5.0092193643595717</v>
      </c>
      <c r="W136" t="s">
        <v>331</v>
      </c>
      <c r="X136" t="s">
        <v>332</v>
      </c>
      <c r="Y136" t="s">
        <v>333</v>
      </c>
      <c r="Z136" t="s">
        <v>334</v>
      </c>
      <c r="AA136" t="s">
        <v>335</v>
      </c>
      <c r="AB136" t="s">
        <v>336</v>
      </c>
      <c r="AC136" t="s">
        <v>337</v>
      </c>
      <c r="AD136" t="s">
        <v>338</v>
      </c>
      <c r="AE136" t="s">
        <v>339</v>
      </c>
      <c r="AF136" t="s">
        <v>340</v>
      </c>
      <c r="AG136" t="s">
        <v>341</v>
      </c>
      <c r="AH136">
        <v>11.61007133527837</v>
      </c>
      <c r="AI136">
        <v>30.734152305950449</v>
      </c>
      <c r="AJ136">
        <v>0.24258537917219969</v>
      </c>
      <c r="AK136">
        <v>47.452230939844171</v>
      </c>
      <c r="AL136">
        <v>54.828747168663448</v>
      </c>
      <c r="AM136">
        <v>30.855619820218891</v>
      </c>
      <c r="AN136">
        <v>26.957621961184039</v>
      </c>
      <c r="AO136">
        <v>19.632498025903239</v>
      </c>
      <c r="AP136">
        <v>33.103743496239488</v>
      </c>
      <c r="AQ136">
        <v>28.78323643879737</v>
      </c>
      <c r="AR136">
        <v>41.026668477682961</v>
      </c>
      <c r="AS136"/>
      <c r="AT136"/>
      <c r="AU136"/>
      <c r="AV136"/>
      <c r="AW136"/>
      <c r="AX136"/>
      <c r="AY136"/>
      <c r="AZ136"/>
      <c r="BA136"/>
      <c r="BB136"/>
      <c r="BC136"/>
      <c r="BD136"/>
      <c r="BE136"/>
      <c r="BF136"/>
      <c r="BG136"/>
      <c r="BH136"/>
      <c r="BI136"/>
      <c r="BJ136"/>
      <c r="BK136"/>
      <c r="BL136"/>
      <c r="BM136"/>
      <c r="BN136"/>
      <c r="BO136"/>
      <c r="BP136"/>
      <c r="BQ136"/>
      <c r="BR136"/>
    </row>
    <row r="137">
      <c r="A137" t="s">
        <v>473</v>
      </c>
      <c r="B137">
        <v>2012</v>
      </c>
      <c r="C137" t="s">
        <v>478</v>
      </c>
      <c r="D137">
        <v>68</v>
      </c>
      <c r="E137" t="s">
        <v>342</v>
      </c>
      <c r="F137" t="s">
        <v>353</v>
      </c>
      <c r="G137" t="s">
        <v>186</v>
      </c>
      <c r="H137">
        <v>2.7681447841192681</v>
      </c>
      <c r="I137">
        <v>3.5326129222832541</v>
      </c>
      <c r="J137">
        <v>1.38731029418244</v>
      </c>
      <c r="K137">
        <v>0.19967211576127211</v>
      </c>
      <c r="L137">
        <v>0</v>
      </c>
      <c r="M137">
        <v>0</v>
      </c>
      <c r="N137">
        <v>0.20454774940566231</v>
      </c>
      <c r="O137">
        <v>0</v>
      </c>
      <c r="P137">
        <v>0</v>
      </c>
      <c r="Q137">
        <v>0</v>
      </c>
      <c r="R137">
        <v>2.7248422815258659</v>
      </c>
      <c r="S137">
        <v>2.9186966551591098</v>
      </c>
      <c r="T137">
        <v>4.1192457263312567</v>
      </c>
      <c r="U137">
        <v>2.6722195865715852</v>
      </c>
      <c r="V137">
        <v>0.59848533146664329</v>
      </c>
      <c r="W137" t="s">
        <v>331</v>
      </c>
      <c r="X137" t="s">
        <v>332</v>
      </c>
      <c r="Y137" t="s">
        <v>333</v>
      </c>
      <c r="Z137" t="s">
        <v>334</v>
      </c>
      <c r="AA137" t="s">
        <v>335</v>
      </c>
      <c r="AB137" t="s">
        <v>336</v>
      </c>
      <c r="AC137" t="s">
        <v>337</v>
      </c>
      <c r="AD137" t="s">
        <v>338</v>
      </c>
      <c r="AE137" t="s">
        <v>339</v>
      </c>
      <c r="AF137" t="s">
        <v>340</v>
      </c>
      <c r="AG137" t="s">
        <v>341</v>
      </c>
      <c r="AH137">
        <v>0.6536556600224932</v>
      </c>
      <c r="AI137">
        <v>4.0166951325488913</v>
      </c>
      <c r="AJ137">
        <v>0.064973329217911102</v>
      </c>
      <c r="AK137">
        <v>3.237915731738247</v>
      </c>
      <c r="AL137">
        <v>4.3290075138102759</v>
      </c>
      <c r="AM137">
        <v>1.4723586452052491</v>
      </c>
      <c r="AN137">
        <v>0.24149925681414111</v>
      </c>
      <c r="AO137">
        <v>0.52708515056077565</v>
      </c>
      <c r="AP137">
        <v>1.760888150241207</v>
      </c>
      <c r="AQ137">
        <v>0.63915378359528852</v>
      </c>
      <c r="AR137">
        <v>1.994016286321225</v>
      </c>
      <c r="AS137"/>
      <c r="AT137"/>
      <c r="AU137"/>
      <c r="AV137"/>
      <c r="AW137"/>
      <c r="AX137"/>
      <c r="AY137"/>
      <c r="AZ137"/>
      <c r="BA137"/>
      <c r="BB137"/>
      <c r="BC137"/>
      <c r="BD137"/>
      <c r="BE137"/>
      <c r="BF137"/>
      <c r="BG137"/>
      <c r="BH137"/>
      <c r="BI137"/>
      <c r="BJ137"/>
      <c r="BK137"/>
      <c r="BL137"/>
      <c r="BM137"/>
      <c r="BN137"/>
      <c r="BO137"/>
      <c r="BP137"/>
      <c r="BQ137"/>
      <c r="BR137"/>
    </row>
    <row r="138">
      <c r="A138" t="s">
        <v>473</v>
      </c>
      <c r="B138">
        <v>2012</v>
      </c>
      <c r="C138" t="s">
        <v>478</v>
      </c>
      <c r="D138">
        <v>69</v>
      </c>
      <c r="E138" t="s">
        <v>342</v>
      </c>
      <c r="F138" t="s">
        <v>354</v>
      </c>
      <c r="G138" t="s">
        <v>186</v>
      </c>
      <c r="H138">
        <v>1.947649391434618</v>
      </c>
      <c r="I138">
        <v>1.9436351169521151</v>
      </c>
      <c r="J138">
        <v>1.353794893882363</v>
      </c>
      <c r="K138">
        <v>0.79501811378047715</v>
      </c>
      <c r="L138">
        <v>0.54620689642241305</v>
      </c>
      <c r="M138">
        <v>1.2531137636751459</v>
      </c>
      <c r="N138">
        <v>0.76801907776442446</v>
      </c>
      <c r="O138">
        <v>0.27439161609896051</v>
      </c>
      <c r="P138">
        <v>0</v>
      </c>
      <c r="Q138">
        <v>0.57060934164447075</v>
      </c>
      <c r="R138">
        <v>1.6419471603591571</v>
      </c>
      <c r="S138">
        <v>2.3822123309323588</v>
      </c>
      <c r="T138">
        <v>1.467291187866145</v>
      </c>
      <c r="U138">
        <v>2.0907725110162638</v>
      </c>
      <c r="V138">
        <v>1.4941555941091069</v>
      </c>
      <c r="W138" t="s">
        <v>331</v>
      </c>
      <c r="X138" t="s">
        <v>332</v>
      </c>
      <c r="Y138" t="s">
        <v>333</v>
      </c>
      <c r="Z138" t="s">
        <v>334</v>
      </c>
      <c r="AA138" t="s">
        <v>335</v>
      </c>
      <c r="AB138" t="s">
        <v>336</v>
      </c>
      <c r="AC138" t="s">
        <v>337</v>
      </c>
      <c r="AD138" t="s">
        <v>338</v>
      </c>
      <c r="AE138" t="s">
        <v>339</v>
      </c>
      <c r="AF138" t="s">
        <v>340</v>
      </c>
      <c r="AG138" t="s">
        <v>341</v>
      </c>
      <c r="AH138">
        <v>2.0557998593890492</v>
      </c>
      <c r="AI138">
        <v>0.082505218136433203</v>
      </c>
      <c r="AJ138">
        <v>0.44515514083618529</v>
      </c>
      <c r="AK138">
        <v>0</v>
      </c>
      <c r="AL138">
        <v>3.8790785424461531</v>
      </c>
      <c r="AM138">
        <v>0</v>
      </c>
      <c r="AN138">
        <v>0</v>
      </c>
      <c r="AO138">
        <v>0.0613599808839052</v>
      </c>
      <c r="AP138">
        <v>4.2807901283210184</v>
      </c>
      <c r="AQ138">
        <v>0</v>
      </c>
      <c r="AR138">
        <v>3.6819995537520529</v>
      </c>
      <c r="AS138"/>
      <c r="AT138"/>
      <c r="AU138"/>
      <c r="AV138"/>
      <c r="AW138"/>
      <c r="AX138"/>
      <c r="AY138"/>
      <c r="AZ138"/>
      <c r="BA138"/>
      <c r="BB138"/>
      <c r="BC138"/>
      <c r="BD138"/>
      <c r="BE138"/>
      <c r="BF138"/>
      <c r="BG138"/>
      <c r="BH138"/>
      <c r="BI138"/>
      <c r="BJ138"/>
      <c r="BK138"/>
      <c r="BL138"/>
      <c r="BM138"/>
      <c r="BN138"/>
      <c r="BO138"/>
      <c r="BP138"/>
      <c r="BQ138"/>
      <c r="BR138"/>
    </row>
    <row r="139">
      <c r="A139" t="s">
        <v>473</v>
      </c>
      <c r="B139">
        <v>2012</v>
      </c>
      <c r="C139" t="s">
        <v>478</v>
      </c>
      <c r="D139">
        <v>70</v>
      </c>
      <c r="E139" t="s">
        <v>342</v>
      </c>
      <c r="F139" t="s">
        <v>355</v>
      </c>
      <c r="G139" t="s">
        <v>186</v>
      </c>
      <c r="H139">
        <v>0.15945600720508979</v>
      </c>
      <c r="I139">
        <v>0.58112651518092362</v>
      </c>
      <c r="J139">
        <v>2.3714463692090439</v>
      </c>
      <c r="K139">
        <v>1.772994716571302</v>
      </c>
      <c r="L139">
        <v>0.87455450468606344</v>
      </c>
      <c r="M139">
        <v>5.8628755027866397</v>
      </c>
      <c r="N139">
        <v>2.5622931024995679</v>
      </c>
      <c r="O139">
        <v>2.902816972424803</v>
      </c>
      <c r="P139">
        <v>1.4797019330157031</v>
      </c>
      <c r="Q139">
        <v>0.076137806253537402</v>
      </c>
      <c r="R139">
        <v>0.17416538181972779</v>
      </c>
      <c r="S139">
        <v>0.1215325044755038</v>
      </c>
      <c r="T139">
        <v>0.12636305798337549</v>
      </c>
      <c r="U139">
        <v>0.34014800395607753</v>
      </c>
      <c r="V139">
        <v>0.2240327702939405</v>
      </c>
      <c r="W139" t="s">
        <v>331</v>
      </c>
      <c r="X139" t="s">
        <v>332</v>
      </c>
      <c r="Y139" t="s">
        <v>333</v>
      </c>
      <c r="Z139" t="s">
        <v>334</v>
      </c>
      <c r="AA139" t="s">
        <v>335</v>
      </c>
      <c r="AB139" t="s">
        <v>336</v>
      </c>
      <c r="AC139" t="s">
        <v>337</v>
      </c>
      <c r="AD139" t="s">
        <v>338</v>
      </c>
      <c r="AE139" t="s">
        <v>339</v>
      </c>
      <c r="AF139" t="s">
        <v>340</v>
      </c>
      <c r="AG139" t="s">
        <v>341</v>
      </c>
      <c r="AH139">
        <v>1.9131062822210341</v>
      </c>
      <c r="AI139">
        <v>0.0259701710634875</v>
      </c>
      <c r="AJ139">
        <v>7.6329261020683674</v>
      </c>
      <c r="AK139">
        <v>0</v>
      </c>
      <c r="AL139">
        <v>0.32391605491946579</v>
      </c>
      <c r="AM139">
        <v>0.31149486455916181</v>
      </c>
      <c r="AN139">
        <v>1.28532938203535</v>
      </c>
      <c r="AO139">
        <v>0.55870739383298118</v>
      </c>
      <c r="AP139">
        <v>0</v>
      </c>
      <c r="AQ139">
        <v>0</v>
      </c>
      <c r="AR139">
        <v>0.82679829537646321</v>
      </c>
      <c r="AS139"/>
      <c r="AT139"/>
      <c r="AU139"/>
      <c r="AV139"/>
      <c r="AW139"/>
      <c r="AX139"/>
      <c r="AY139"/>
      <c r="AZ139"/>
      <c r="BA139"/>
      <c r="BB139"/>
      <c r="BC139"/>
      <c r="BD139"/>
      <c r="BE139"/>
      <c r="BF139"/>
      <c r="BG139"/>
      <c r="BH139"/>
      <c r="BI139"/>
      <c r="BJ139"/>
      <c r="BK139"/>
      <c r="BL139"/>
      <c r="BM139"/>
      <c r="BN139"/>
      <c r="BO139"/>
      <c r="BP139"/>
      <c r="BQ139"/>
      <c r="BR139"/>
    </row>
    <row r="140">
      <c r="A140" t="s">
        <v>473</v>
      </c>
      <c r="B140">
        <v>2012</v>
      </c>
      <c r="C140" t="s">
        <v>478</v>
      </c>
      <c r="D140">
        <v>71</v>
      </c>
      <c r="E140" t="s">
        <v>342</v>
      </c>
      <c r="F140" t="s">
        <v>356</v>
      </c>
      <c r="G140" t="s">
        <v>186</v>
      </c>
      <c r="H140">
        <v>0.037400136587858498</v>
      </c>
      <c r="I140">
        <v>0.22693252443168149</v>
      </c>
      <c r="J140">
        <v>1.8023370258621181</v>
      </c>
      <c r="K140">
        <v>3.375101066421021</v>
      </c>
      <c r="L140">
        <v>4.7131529883948691</v>
      </c>
      <c r="M140">
        <v>3.3290352099232581</v>
      </c>
      <c r="N140">
        <v>4.4513287561579347</v>
      </c>
      <c r="O140">
        <v>4.4088809902036354</v>
      </c>
      <c r="P140">
        <v>4.4184632860810567</v>
      </c>
      <c r="Q140">
        <v>4.7675814668815972</v>
      </c>
      <c r="R140">
        <v>0</v>
      </c>
      <c r="S140">
        <v>0</v>
      </c>
      <c r="T140">
        <v>0.039899776964353803</v>
      </c>
      <c r="U140">
        <v>0.79555267547246433</v>
      </c>
      <c r="V140">
        <v>1.8109691953550571</v>
      </c>
      <c r="W140" t="s">
        <v>331</v>
      </c>
      <c r="X140" t="s">
        <v>332</v>
      </c>
      <c r="Y140" t="s">
        <v>333</v>
      </c>
      <c r="Z140" t="s">
        <v>334</v>
      </c>
      <c r="AA140" t="s">
        <v>335</v>
      </c>
      <c r="AB140" t="s">
        <v>336</v>
      </c>
      <c r="AC140" t="s">
        <v>337</v>
      </c>
      <c r="AD140" t="s">
        <v>338</v>
      </c>
      <c r="AE140" t="s">
        <v>339</v>
      </c>
      <c r="AF140" t="s">
        <v>340</v>
      </c>
      <c r="AG140" t="s">
        <v>341</v>
      </c>
      <c r="AH140">
        <v>4.0840931333060357</v>
      </c>
      <c r="AI140">
        <v>0.69560328588111642</v>
      </c>
      <c r="AJ140">
        <v>6.1072897663454331</v>
      </c>
      <c r="AK140">
        <v>0.52397267206193554</v>
      </c>
      <c r="AL140">
        <v>1.171771260298109</v>
      </c>
      <c r="AM140">
        <v>0.72635363815550757</v>
      </c>
      <c r="AN140">
        <v>0.37361658346390902</v>
      </c>
      <c r="AO140">
        <v>0.49814442193974229</v>
      </c>
      <c r="AP140">
        <v>1.667606924451529</v>
      </c>
      <c r="AQ140">
        <v>0.0104135900848033</v>
      </c>
      <c r="AR140">
        <v>0.45080406383788157</v>
      </c>
      <c r="AS140"/>
      <c r="AT140"/>
      <c r="AU140"/>
      <c r="AV140"/>
      <c r="AW140"/>
      <c r="AX140"/>
      <c r="AY140"/>
      <c r="AZ140"/>
      <c r="BA140"/>
      <c r="BB140"/>
      <c r="BC140"/>
      <c r="BD140"/>
      <c r="BE140"/>
      <c r="BF140"/>
      <c r="BG140"/>
      <c r="BH140"/>
      <c r="BI140"/>
      <c r="BJ140"/>
      <c r="BK140"/>
      <c r="BL140"/>
      <c r="BM140"/>
      <c r="BN140"/>
      <c r="BO140"/>
      <c r="BP140"/>
      <c r="BQ140"/>
      <c r="BR140"/>
    </row>
    <row r="141">
      <c r="A141" t="s">
        <v>473</v>
      </c>
      <c r="B141">
        <v>2012</v>
      </c>
      <c r="C141" t="s">
        <v>478</v>
      </c>
      <c r="D141">
        <v>72</v>
      </c>
      <c r="E141" t="s">
        <v>342</v>
      </c>
      <c r="F141" t="s">
        <v>357</v>
      </c>
      <c r="G141" t="s">
        <v>186</v>
      </c>
      <c r="H141">
        <v>0.22147656957360479</v>
      </c>
      <c r="I141">
        <v>0.32381200605783661</v>
      </c>
      <c r="J141">
        <v>2.1576462633944029</v>
      </c>
      <c r="K141">
        <v>6.4672372565073966</v>
      </c>
      <c r="L141">
        <v>17.72628486235438</v>
      </c>
      <c r="M141">
        <v>4.2037468889458802</v>
      </c>
      <c r="N141">
        <v>5.5748565504212451</v>
      </c>
      <c r="O141">
        <v>10.41372123171428</v>
      </c>
      <c r="P141">
        <v>15.176775971304551</v>
      </c>
      <c r="Q141">
        <v>19.985918023257899</v>
      </c>
      <c r="R141">
        <v>0</v>
      </c>
      <c r="S141">
        <v>0.098836779804532704</v>
      </c>
      <c r="T141">
        <v>0</v>
      </c>
      <c r="U141">
        <v>0.57195139344998602</v>
      </c>
      <c r="V141">
        <v>7.1826431868672644</v>
      </c>
      <c r="W141" t="s">
        <v>331</v>
      </c>
      <c r="X141" t="s">
        <v>332</v>
      </c>
      <c r="Y141" t="s">
        <v>333</v>
      </c>
      <c r="Z141" t="s">
        <v>334</v>
      </c>
      <c r="AA141" t="s">
        <v>335</v>
      </c>
      <c r="AB141" t="s">
        <v>336</v>
      </c>
      <c r="AC141" t="s">
        <v>337</v>
      </c>
      <c r="AD141" t="s">
        <v>338</v>
      </c>
      <c r="AE141" t="s">
        <v>339</v>
      </c>
      <c r="AF141" t="s">
        <v>340</v>
      </c>
      <c r="AG141" t="s">
        <v>341</v>
      </c>
      <c r="AH141">
        <v>8.2914246207357873</v>
      </c>
      <c r="AI141">
        <v>3.3352746685503729</v>
      </c>
      <c r="AJ141">
        <v>8.7564009040096593</v>
      </c>
      <c r="AK141">
        <v>1.0083527537616599</v>
      </c>
      <c r="AL141">
        <v>0.53516479822478424</v>
      </c>
      <c r="AM141">
        <v>1.5583956579285909</v>
      </c>
      <c r="AN141">
        <v>8.0163726341120523</v>
      </c>
      <c r="AO141">
        <v>4.4173069854446929</v>
      </c>
      <c r="AP141">
        <v>4.6292207979780926</v>
      </c>
      <c r="AQ141">
        <v>3.3214800380310341</v>
      </c>
      <c r="AR141">
        <v>0.64736075294835704</v>
      </c>
      <c r="AS141"/>
      <c r="AT141"/>
      <c r="AU141"/>
      <c r="AV141"/>
      <c r="AW141"/>
      <c r="AX141"/>
      <c r="AY141"/>
      <c r="AZ141"/>
      <c r="BA141"/>
      <c r="BB141"/>
      <c r="BC141"/>
      <c r="BD141"/>
      <c r="BE141"/>
      <c r="BF141"/>
      <c r="BG141"/>
      <c r="BH141"/>
      <c r="BI141"/>
      <c r="BJ141"/>
      <c r="BK141"/>
      <c r="BL141"/>
      <c r="BM141"/>
      <c r="BN141"/>
      <c r="BO141"/>
      <c r="BP141"/>
      <c r="BQ141"/>
      <c r="BR141"/>
    </row>
    <row r="142">
      <c r="A142" t="s">
        <v>473</v>
      </c>
      <c r="B142">
        <v>2012</v>
      </c>
      <c r="C142" t="s">
        <v>478</v>
      </c>
      <c r="D142">
        <v>73</v>
      </c>
      <c r="E142" t="s">
        <v>342</v>
      </c>
      <c r="F142" t="s">
        <v>358</v>
      </c>
      <c r="G142" t="s">
        <v>186</v>
      </c>
      <c r="H142">
        <v>0.24741897888304609</v>
      </c>
      <c r="I142">
        <v>1.252417216720688</v>
      </c>
      <c r="J142">
        <v>9.9154855488184701</v>
      </c>
      <c r="K142">
        <v>29.060945207257291</v>
      </c>
      <c r="L142">
        <v>45.751853670769052</v>
      </c>
      <c r="M142">
        <v>15.421331081522739</v>
      </c>
      <c r="N142">
        <v>24.467701447454399</v>
      </c>
      <c r="O142">
        <v>34.542955680983177</v>
      </c>
      <c r="P142">
        <v>45.034564601047968</v>
      </c>
      <c r="Q142">
        <v>52.98349805638027</v>
      </c>
      <c r="R142">
        <v>0.16632231875747941</v>
      </c>
      <c r="S142">
        <v>0.011406674931437001</v>
      </c>
      <c r="T142">
        <v>0.26210855570982272</v>
      </c>
      <c r="U142">
        <v>3.2804266429308568</v>
      </c>
      <c r="V142">
        <v>24.796997771049199</v>
      </c>
      <c r="W142" t="s">
        <v>331</v>
      </c>
      <c r="X142" t="s">
        <v>332</v>
      </c>
      <c r="Y142" t="s">
        <v>333</v>
      </c>
      <c r="Z142" t="s">
        <v>334</v>
      </c>
      <c r="AA142" t="s">
        <v>335</v>
      </c>
      <c r="AB142" t="s">
        <v>336</v>
      </c>
      <c r="AC142" t="s">
        <v>337</v>
      </c>
      <c r="AD142" t="s">
        <v>338</v>
      </c>
      <c r="AE142" t="s">
        <v>339</v>
      </c>
      <c r="AF142" t="s">
        <v>340</v>
      </c>
      <c r="AG142" t="s">
        <v>341</v>
      </c>
      <c r="AH142">
        <v>27.311135643525748</v>
      </c>
      <c r="AI142">
        <v>15.4005120069803</v>
      </c>
      <c r="AJ142">
        <v>29.579057331419481</v>
      </c>
      <c r="AK142">
        <v>1.7087149506698149</v>
      </c>
      <c r="AL142">
        <v>3.194259220036471</v>
      </c>
      <c r="AM142">
        <v>1.2199459449180139</v>
      </c>
      <c r="AN142">
        <v>21.290668616534759</v>
      </c>
      <c r="AO142">
        <v>9.0388586411505099</v>
      </c>
      <c r="AP142">
        <v>10.930020526102849</v>
      </c>
      <c r="AQ142">
        <v>8.6351444970548314</v>
      </c>
      <c r="AR142">
        <v>4.531829139315656</v>
      </c>
      <c r="AS142"/>
      <c r="AT142"/>
      <c r="AU142"/>
      <c r="AV142"/>
      <c r="AW142"/>
      <c r="AX142"/>
      <c r="AY142"/>
      <c r="AZ142"/>
      <c r="BA142"/>
      <c r="BB142"/>
      <c r="BC142"/>
      <c r="BD142"/>
      <c r="BE142"/>
      <c r="BF142"/>
      <c r="BG142"/>
      <c r="BH142"/>
      <c r="BI142"/>
      <c r="BJ142"/>
      <c r="BK142"/>
      <c r="BL142"/>
      <c r="BM142"/>
      <c r="BN142"/>
      <c r="BO142"/>
      <c r="BP142"/>
      <c r="BQ142"/>
      <c r="BR142"/>
    </row>
    <row r="143">
      <c r="A143" t="s">
        <v>473</v>
      </c>
      <c r="B143">
        <v>2012</v>
      </c>
      <c r="C143" t="s">
        <v>478</v>
      </c>
      <c r="D143">
        <v>74</v>
      </c>
      <c r="E143" t="s">
        <v>342</v>
      </c>
      <c r="F143" t="s">
        <v>46</v>
      </c>
      <c r="G143" t="s">
        <v>186</v>
      </c>
      <c r="H143">
        <v>0.31298679258700052</v>
      </c>
      <c r="I143">
        <v>0.30636206431356128</v>
      </c>
      <c r="J143">
        <v>0.60854766710844033</v>
      </c>
      <c r="K143">
        <v>0.35299618050926079</v>
      </c>
      <c r="L143">
        <v>0.62331787030187469</v>
      </c>
      <c r="M143">
        <v>0.87825033971298627</v>
      </c>
      <c r="N143">
        <v>0.34795011579510099</v>
      </c>
      <c r="O143">
        <v>0.55435804513996623</v>
      </c>
      <c r="P143">
        <v>1.1131529772630799</v>
      </c>
      <c r="Q143">
        <v>0.44028389876691038</v>
      </c>
      <c r="R143">
        <v>0.31266051841061082</v>
      </c>
      <c r="S143">
        <v>0.23371175368413391</v>
      </c>
      <c r="T143">
        <v>0.22623729067859799</v>
      </c>
      <c r="U143">
        <v>0.45743294021818182</v>
      </c>
      <c r="V143">
        <v>0.216955192667041</v>
      </c>
      <c r="W143" t="s">
        <v>331</v>
      </c>
      <c r="X143" t="s">
        <v>332</v>
      </c>
      <c r="Y143" t="s">
        <v>333</v>
      </c>
      <c r="Z143" t="s">
        <v>334</v>
      </c>
      <c r="AA143" t="s">
        <v>335</v>
      </c>
      <c r="AB143" t="s">
        <v>336</v>
      </c>
      <c r="AC143" t="s">
        <v>337</v>
      </c>
      <c r="AD143" t="s">
        <v>338</v>
      </c>
      <c r="AE143" t="s">
        <v>339</v>
      </c>
      <c r="AF143" t="s">
        <v>340</v>
      </c>
      <c r="AG143" t="s">
        <v>341</v>
      </c>
      <c r="AH143">
        <v>0.50669069068530448</v>
      </c>
      <c r="AI143">
        <v>0.26114981676734222</v>
      </c>
      <c r="AJ143">
        <v>1.8972995796586991</v>
      </c>
      <c r="AK143">
        <v>1.107557149300312</v>
      </c>
      <c r="AL143">
        <v>0</v>
      </c>
      <c r="AM143">
        <v>0</v>
      </c>
      <c r="AN143">
        <v>0.1106065303658105</v>
      </c>
      <c r="AO143">
        <v>0.19609712255075651</v>
      </c>
      <c r="AP143">
        <v>0.041693358178705002</v>
      </c>
      <c r="AQ143">
        <v>0</v>
      </c>
      <c r="AR143">
        <v>1.1971664474111641</v>
      </c>
      <c r="AS143"/>
      <c r="AT143"/>
      <c r="AU143"/>
      <c r="AV143"/>
      <c r="AW143"/>
      <c r="AX143"/>
      <c r="AY143"/>
      <c r="AZ143"/>
      <c r="BA143"/>
      <c r="BB143"/>
      <c r="BC143"/>
      <c r="BD143"/>
      <c r="BE143"/>
      <c r="BF143"/>
      <c r="BG143"/>
      <c r="BH143"/>
      <c r="BI143"/>
      <c r="BJ143"/>
      <c r="BK143"/>
      <c r="BL143"/>
      <c r="BM143"/>
      <c r="BN143"/>
      <c r="BO143"/>
      <c r="BP143"/>
      <c r="BQ143"/>
      <c r="BR143"/>
    </row>
    <row r="144">
      <c r="A144" t="s">
        <v>473</v>
      </c>
      <c r="B144">
        <v>2012</v>
      </c>
      <c r="C144" t="s">
        <v>478</v>
      </c>
      <c r="D144">
        <v>122</v>
      </c>
      <c r="E144" t="s">
        <v>18</v>
      </c>
      <c r="F144" t="s">
        <v>14</v>
      </c>
      <c r="G144" t="s">
        <v>492</v>
      </c>
      <c r="H144">
        <v>19.57602127971192</v>
      </c>
      <c r="I144">
        <v>26.336750518248191</v>
      </c>
      <c r="J144">
        <v>53.464902037709322</v>
      </c>
      <c r="K144">
        <v>78.870488255491125</v>
      </c>
      <c r="L144">
        <v>95.337136550054211</v>
      </c>
      <c r="M144">
        <v>58.640945557537869</v>
      </c>
      <c r="N144">
        <v>75.963385274229609</v>
      </c>
      <c r="O144">
        <v>85.519030126371973</v>
      </c>
      <c r="P144">
        <v>93.431939647572264</v>
      </c>
      <c r="Q144">
        <v>97.759457066802952</v>
      </c>
      <c r="R144">
        <v>17.96118718223558</v>
      </c>
      <c r="S144">
        <v>20.753652157878602</v>
      </c>
      <c r="T144">
        <v>24.480823237130849</v>
      </c>
      <c r="U144">
        <v>41.638812372148472</v>
      </c>
      <c r="V144">
        <v>76.560468671166433</v>
      </c>
      <c r="W144" t="s">
        <v>331</v>
      </c>
      <c r="X144" t="s">
        <v>332</v>
      </c>
      <c r="Y144" t="s">
        <v>333</v>
      </c>
      <c r="Z144" t="s">
        <v>334</v>
      </c>
      <c r="AA144" t="s">
        <v>335</v>
      </c>
      <c r="AB144" t="s">
        <v>336</v>
      </c>
      <c r="AC144" t="s">
        <v>337</v>
      </c>
      <c r="AD144" t="s">
        <v>338</v>
      </c>
      <c r="AE144" t="s">
        <v>339</v>
      </c>
      <c r="AF144" t="s">
        <v>340</v>
      </c>
      <c r="AG144" t="s">
        <v>341</v>
      </c>
      <c r="AH144">
        <v>72.83291020116998</v>
      </c>
      <c r="AI144">
        <v>42.612746706787149</v>
      </c>
      <c r="AJ144">
        <v>80.846860400305047</v>
      </c>
      <c r="AK144">
        <v>33.369525837000289</v>
      </c>
      <c r="AL144">
        <v>22.947405165654391</v>
      </c>
      <c r="AM144">
        <v>41.107905585490663</v>
      </c>
      <c r="AN144">
        <v>51.253244150043862</v>
      </c>
      <c r="AO144">
        <v>43.634463749418977</v>
      </c>
      <c r="AP144">
        <v>46.331325662160943</v>
      </c>
      <c r="AQ144">
        <v>46.956159152071947</v>
      </c>
      <c r="AR144">
        <v>45.40135736022264</v>
      </c>
      <c r="AS144">
        <v>2299.181763000001</v>
      </c>
      <c r="AT144">
        <v>3093.90742</v>
      </c>
      <c r="AU144">
        <v>6283.3401410000106</v>
      </c>
      <c r="AV144">
        <v>9257.745837999988</v>
      </c>
      <c r="AW144">
        <v>11198.466105</v>
      </c>
      <c r="AX144">
        <v>2760.684781000009</v>
      </c>
      <c r="AY144">
        <v>3575.173267000001</v>
      </c>
      <c r="AZ144">
        <v>4027.6442760000059</v>
      </c>
      <c r="BA144">
        <v>4405.7165840000034</v>
      </c>
      <c r="BB144">
        <v>4596.737732999999</v>
      </c>
      <c r="BC144">
        <v>1263.2635340000011</v>
      </c>
      <c r="BD144">
        <v>1461.090016000001</v>
      </c>
      <c r="BE144">
        <v>1722.239493999999</v>
      </c>
      <c r="BF144">
        <v>2931.6675039999991</v>
      </c>
      <c r="BG144">
        <v>5388.4240780000018</v>
      </c>
      <c r="BH144">
        <v>15250.31632700001</v>
      </c>
      <c r="BI144">
        <v>3815.3562319999978</v>
      </c>
      <c r="BJ144">
        <v>1549.3003050000041</v>
      </c>
      <c r="BK144">
        <v>1347.6283679999999</v>
      </c>
      <c r="BL144">
        <v>546.81781999999964</v>
      </c>
      <c r="BM144">
        <v>824.09581299999991</v>
      </c>
      <c r="BN144">
        <v>3028.4248279999961</v>
      </c>
      <c r="BO144">
        <v>970.51369300000067</v>
      </c>
      <c r="BP144">
        <v>1320.563973</v>
      </c>
      <c r="BQ144">
        <v>2103.4382690000002</v>
      </c>
      <c r="BR144">
        <v>1376.1856390000021</v>
      </c>
    </row>
    <row r="145">
      <c r="A145" t="s">
        <v>473</v>
      </c>
      <c r="B145">
        <v>2012</v>
      </c>
      <c r="C145" t="s">
        <v>478</v>
      </c>
      <c r="D145">
        <v>123</v>
      </c>
      <c r="E145" t="s">
        <v>18</v>
      </c>
      <c r="F145" t="s">
        <v>51</v>
      </c>
      <c r="G145" t="s">
        <v>186</v>
      </c>
      <c r="H145">
        <v>80.423978720287863</v>
      </c>
      <c r="I145">
        <v>73.663249481751919</v>
      </c>
      <c r="J145">
        <v>46.535097962290273</v>
      </c>
      <c r="K145">
        <v>21.129511744508541</v>
      </c>
      <c r="L145">
        <v>4.6628634499456378</v>
      </c>
      <c r="M145">
        <v>41.359054442462153</v>
      </c>
      <c r="N145">
        <v>24.036614725770381</v>
      </c>
      <c r="O145">
        <v>14.480969873627931</v>
      </c>
      <c r="P145">
        <v>6.5680603524278487</v>
      </c>
      <c r="Q145">
        <v>2.240542933197061</v>
      </c>
      <c r="R145">
        <v>82.03881281776448</v>
      </c>
      <c r="S145">
        <v>79.246347842121594</v>
      </c>
      <c r="T145">
        <v>75.519176762869094</v>
      </c>
      <c r="U145">
        <v>58.361187627851457</v>
      </c>
      <c r="V145">
        <v>23.439531328833588</v>
      </c>
      <c r="W145" t="s">
        <v>331</v>
      </c>
      <c r="X145" t="s">
        <v>332</v>
      </c>
      <c r="Y145" t="s">
        <v>333</v>
      </c>
      <c r="Z145" t="s">
        <v>334</v>
      </c>
      <c r="AA145" t="s">
        <v>335</v>
      </c>
      <c r="AB145" t="s">
        <v>336</v>
      </c>
      <c r="AC145" t="s">
        <v>337</v>
      </c>
      <c r="AD145" t="s">
        <v>338</v>
      </c>
      <c r="AE145" t="s">
        <v>339</v>
      </c>
      <c r="AF145" t="s">
        <v>340</v>
      </c>
      <c r="AG145" t="s">
        <v>341</v>
      </c>
      <c r="AH145">
        <v>27.167089798830109</v>
      </c>
      <c r="AI145">
        <v>57.387253293212893</v>
      </c>
      <c r="AJ145">
        <v>19.153139599694931</v>
      </c>
      <c r="AK145">
        <v>66.630474162999903</v>
      </c>
      <c r="AL145">
        <v>77.05259483434574</v>
      </c>
      <c r="AM145">
        <v>58.892094414509558</v>
      </c>
      <c r="AN145">
        <v>48.746755849956081</v>
      </c>
      <c r="AO145">
        <v>56.365536250580703</v>
      </c>
      <c r="AP145">
        <v>53.668674337839228</v>
      </c>
      <c r="AQ145">
        <v>53.043840847927811</v>
      </c>
      <c r="AR145">
        <v>54.598642639777509</v>
      </c>
      <c r="AS145">
        <v>9445.7061799999829</v>
      </c>
      <c r="AT145">
        <v>8653.583668000012</v>
      </c>
      <c r="AU145">
        <v>5468.9307909999843</v>
      </c>
      <c r="AV145">
        <v>2480.1627799999951</v>
      </c>
      <c r="AW145">
        <v>547.70806200000004</v>
      </c>
      <c r="AX145">
        <v>1947.0919349999999</v>
      </c>
      <c r="AY145">
        <v>1131.2695200000001</v>
      </c>
      <c r="AZ145">
        <v>682.00253599999996</v>
      </c>
      <c r="BA145">
        <v>309.71220899999992</v>
      </c>
      <c r="BB145">
        <v>105.35234699999999</v>
      </c>
      <c r="BC145">
        <v>5770.0328799999916</v>
      </c>
      <c r="BD145">
        <v>5579.0685300000014</v>
      </c>
      <c r="BE145">
        <v>5312.8159750000077</v>
      </c>
      <c r="BF145">
        <v>4109.0412409999963</v>
      </c>
      <c r="BG145">
        <v>1649.7043080000001</v>
      </c>
      <c r="BH145">
        <v>5688.4547380000049</v>
      </c>
      <c r="BI145">
        <v>5138.1999849999929</v>
      </c>
      <c r="BJ145">
        <v>367.03917600000011</v>
      </c>
      <c r="BK145">
        <v>2690.8718329999979</v>
      </c>
      <c r="BL145">
        <v>1836.1000570000031</v>
      </c>
      <c r="BM145">
        <v>1180.6178820000009</v>
      </c>
      <c r="BN145">
        <v>2880.3227609999931</v>
      </c>
      <c r="BO145">
        <v>1253.6770260000019</v>
      </c>
      <c r="BP145">
        <v>1529.697603000003</v>
      </c>
      <c r="BQ145">
        <v>2376.140782999998</v>
      </c>
      <c r="BR145">
        <v>1654.9696369999999</v>
      </c>
    </row>
    <row r="146">
      <c r="A146" t="s">
        <v>473</v>
      </c>
      <c r="B146">
        <v>2012</v>
      </c>
      <c r="C146" t="s">
        <v>478</v>
      </c>
      <c r="D146">
        <v>124</v>
      </c>
      <c r="E146" t="s">
        <v>50</v>
      </c>
      <c r="F146" t="s">
        <v>15</v>
      </c>
      <c r="G146" t="s">
        <v>493</v>
      </c>
      <c r="H146">
        <v>11.29762001510481</v>
      </c>
      <c r="I146">
        <v>12.47065186111508</v>
      </c>
      <c r="J146">
        <v>21.515671531878539</v>
      </c>
      <c r="K146">
        <v>31.589824164364568</v>
      </c>
      <c r="L146">
        <v>61.900176776587358</v>
      </c>
      <c r="M146">
        <v>13.730521177929189</v>
      </c>
      <c r="N146">
        <v>22.04517730175904</v>
      </c>
      <c r="O146">
        <v>33.593329673231487</v>
      </c>
      <c r="P146">
        <v>47.601598890266636</v>
      </c>
      <c r="Q146">
        <v>77.132290070021739</v>
      </c>
      <c r="R146">
        <v>11.688488236662581</v>
      </c>
      <c r="S146">
        <v>10.355816140166811</v>
      </c>
      <c r="T146">
        <v>13.165336095518411</v>
      </c>
      <c r="U146">
        <v>22.699011788194621</v>
      </c>
      <c r="V146">
        <v>43.878935015971273</v>
      </c>
      <c r="W146" t="s">
        <v>331</v>
      </c>
      <c r="X146" t="s">
        <v>332</v>
      </c>
      <c r="Y146" t="s">
        <v>333</v>
      </c>
      <c r="Z146" t="s">
        <v>334</v>
      </c>
      <c r="AA146" t="s">
        <v>335</v>
      </c>
      <c r="AB146" t="s">
        <v>336</v>
      </c>
      <c r="AC146" t="s">
        <v>337</v>
      </c>
      <c r="AD146" t="s">
        <v>338</v>
      </c>
      <c r="AE146" t="s">
        <v>339</v>
      </c>
      <c r="AF146" t="s">
        <v>340</v>
      </c>
      <c r="AG146" t="s">
        <v>341</v>
      </c>
      <c r="AH146">
        <v>36.403041882945807</v>
      </c>
      <c r="AI146">
        <v>18.46358089382624</v>
      </c>
      <c r="AJ146">
        <v>4.3932304000866846</v>
      </c>
      <c r="AK146">
        <v>19.960996084645291</v>
      </c>
      <c r="AL146">
        <v>13.36685129077993</v>
      </c>
      <c r="AM146">
        <v>24.910120943729108</v>
      </c>
      <c r="AN146">
        <v>29.035477386001489</v>
      </c>
      <c r="AO146">
        <v>23.03109439420324</v>
      </c>
      <c r="AP146">
        <v>25.035442080421891</v>
      </c>
      <c r="AQ146">
        <v>32.264149046654651</v>
      </c>
      <c r="AR146">
        <v>30.574962699469459</v>
      </c>
      <c r="AS146">
        <v>1326.8928110000011</v>
      </c>
      <c r="AT146">
        <v>1464.9887160000001</v>
      </c>
      <c r="AU146">
        <v>2528.5142809999988</v>
      </c>
      <c r="AV146">
        <v>3707.9846930000031</v>
      </c>
      <c r="AW146">
        <v>7262.0114189999767</v>
      </c>
      <c r="AX146">
        <v>646.40227900000025</v>
      </c>
      <c r="AY146">
        <v>1037.5436569999999</v>
      </c>
      <c r="AZ146">
        <v>1582.1271800000011</v>
      </c>
      <c r="BA146">
        <v>2244.6195000000012</v>
      </c>
      <c r="BB146">
        <v>3616.025231000001</v>
      </c>
      <c r="BC146">
        <v>822.08602399999972</v>
      </c>
      <c r="BD146">
        <v>729.06587500000001</v>
      </c>
      <c r="BE146">
        <v>926.18869700000016</v>
      </c>
      <c r="BF146">
        <v>1598.171307999999</v>
      </c>
      <c r="BG146">
        <v>3088.1621690000038</v>
      </c>
      <c r="BH146">
        <v>7615.5051529999728</v>
      </c>
      <c r="BI146">
        <v>1653.1470950000009</v>
      </c>
      <c r="BJ146">
        <v>84.18033299999999</v>
      </c>
      <c r="BK146">
        <v>806.12486700000022</v>
      </c>
      <c r="BL146">
        <v>318.52108900000002</v>
      </c>
      <c r="BM146">
        <v>499.37660599999992</v>
      </c>
      <c r="BN146">
        <v>1715.633070000001</v>
      </c>
      <c r="BO146">
        <v>512.25546399999996</v>
      </c>
      <c r="BP146">
        <v>713.57558599999993</v>
      </c>
      <c r="BQ146">
        <v>1445.2980620000019</v>
      </c>
      <c r="BR146">
        <v>926.77459499999975</v>
      </c>
    </row>
    <row r="147">
      <c r="A147" t="s">
        <v>473</v>
      </c>
      <c r="B147">
        <v>2012</v>
      </c>
      <c r="C147" t="s">
        <v>478</v>
      </c>
      <c r="D147">
        <v>125</v>
      </c>
      <c r="E147" t="s">
        <v>50</v>
      </c>
      <c r="F147" t="s">
        <v>16</v>
      </c>
      <c r="G147" t="s">
        <v>494</v>
      </c>
      <c r="H147">
        <v>8.2784012646071048</v>
      </c>
      <c r="I147">
        <v>13.86609865713312</v>
      </c>
      <c r="J147">
        <v>31.94923050583073</v>
      </c>
      <c r="K147">
        <v>47.280664091126681</v>
      </c>
      <c r="L147">
        <v>33.436959773466718</v>
      </c>
      <c r="M147">
        <v>44.910424379608543</v>
      </c>
      <c r="N147">
        <v>53.918207972470597</v>
      </c>
      <c r="O147">
        <v>51.925700453140379</v>
      </c>
      <c r="P147">
        <v>45.830340757305557</v>
      </c>
      <c r="Q147">
        <v>20.627166996781259</v>
      </c>
      <c r="R147">
        <v>6.2726989455729889</v>
      </c>
      <c r="S147">
        <v>10.39783601771178</v>
      </c>
      <c r="T147">
        <v>11.31548714161246</v>
      </c>
      <c r="U147">
        <v>18.939800583953829</v>
      </c>
      <c r="V147">
        <v>32.681533655195203</v>
      </c>
      <c r="W147" t="s">
        <v>331</v>
      </c>
      <c r="X147" t="s">
        <v>332</v>
      </c>
      <c r="Y147" t="s">
        <v>333</v>
      </c>
      <c r="Z147" t="s">
        <v>334</v>
      </c>
      <c r="AA147" t="s">
        <v>335</v>
      </c>
      <c r="AB147" t="s">
        <v>336</v>
      </c>
      <c r="AC147" t="s">
        <v>337</v>
      </c>
      <c r="AD147" t="s">
        <v>338</v>
      </c>
      <c r="AE147" t="s">
        <v>339</v>
      </c>
      <c r="AF147" t="s">
        <v>340</v>
      </c>
      <c r="AG147" t="s">
        <v>341</v>
      </c>
      <c r="AH147">
        <v>36.429868318223882</v>
      </c>
      <c r="AI147">
        <v>24.149165812960941</v>
      </c>
      <c r="AJ147">
        <v>76.453630000218297</v>
      </c>
      <c r="AK147">
        <v>13.408529752354999</v>
      </c>
      <c r="AL147">
        <v>9.580553874874477</v>
      </c>
      <c r="AM147">
        <v>16.19778464176154</v>
      </c>
      <c r="AN147">
        <v>22.217766764042469</v>
      </c>
      <c r="AO147">
        <v>20.603369355215719</v>
      </c>
      <c r="AP147">
        <v>21.29588358173902</v>
      </c>
      <c r="AQ147">
        <v>14.69201010541736</v>
      </c>
      <c r="AR147">
        <v>14.82639466075312</v>
      </c>
      <c r="AS147">
        <v>972.28895199999999</v>
      </c>
      <c r="AT147">
        <v>1628.9187040000011</v>
      </c>
      <c r="AU147">
        <v>3754.662525000007</v>
      </c>
      <c r="AV147">
        <v>5549.7611450000013</v>
      </c>
      <c r="AW147">
        <v>3922.7607470000039</v>
      </c>
      <c r="AX147">
        <v>2114.2825020000018</v>
      </c>
      <c r="AY147">
        <v>2537.6296100000018</v>
      </c>
      <c r="AZ147">
        <v>2445.5170960000009</v>
      </c>
      <c r="BA147">
        <v>2161.097084</v>
      </c>
      <c r="BB147">
        <v>967.01856299999929</v>
      </c>
      <c r="BC147">
        <v>441.17750999999998</v>
      </c>
      <c r="BD147">
        <v>732.02414100000033</v>
      </c>
      <c r="BE147">
        <v>796.05079700000044</v>
      </c>
      <c r="BF147">
        <v>1333.4961959999989</v>
      </c>
      <c r="BG147">
        <v>2300.098574000001</v>
      </c>
      <c r="BH147">
        <v>7621.1172349999779</v>
      </c>
      <c r="BI147">
        <v>2162.2091369999989</v>
      </c>
      <c r="BJ147">
        <v>1464.956637000002</v>
      </c>
      <c r="BK147">
        <v>541.50350100000014</v>
      </c>
      <c r="BL147">
        <v>228.29673100000011</v>
      </c>
      <c r="BM147">
        <v>324.71920699999981</v>
      </c>
      <c r="BN147">
        <v>1312.791758000001</v>
      </c>
      <c r="BO147">
        <v>458.25822899999997</v>
      </c>
      <c r="BP147">
        <v>606.98838699999965</v>
      </c>
      <c r="BQ147">
        <v>658.14020700000015</v>
      </c>
      <c r="BR147">
        <v>449.41104400000012</v>
      </c>
    </row>
    <row r="148">
      <c r="A148" t="s">
        <v>473</v>
      </c>
      <c r="B148">
        <v>2012</v>
      </c>
      <c r="C148" t="s">
        <v>478</v>
      </c>
      <c r="D148">
        <v>126</v>
      </c>
      <c r="E148" t="s">
        <v>50</v>
      </c>
      <c r="F148" t="s">
        <v>22</v>
      </c>
      <c r="G148" t="s">
        <v>495</v>
      </c>
      <c r="H148">
        <v>30.70275032423114</v>
      </c>
      <c r="I148">
        <v>29.58132995350601</v>
      </c>
      <c r="J148">
        <v>22.082417961866209</v>
      </c>
      <c r="K148">
        <v>12.77800567215164</v>
      </c>
      <c r="L148">
        <v>3.885755487876577</v>
      </c>
      <c r="M148">
        <v>22.140689923918728</v>
      </c>
      <c r="N148">
        <v>13.07556821257497</v>
      </c>
      <c r="O148">
        <v>9.4176179383535477</v>
      </c>
      <c r="P148">
        <v>5.2219431956121021</v>
      </c>
      <c r="Q148">
        <v>2.240542933197005</v>
      </c>
      <c r="R148">
        <v>30.747199900396421</v>
      </c>
      <c r="S148">
        <v>31.666335970042159</v>
      </c>
      <c r="T148">
        <v>27.803962578820268</v>
      </c>
      <c r="U148">
        <v>27.6051464049022</v>
      </c>
      <c r="V148">
        <v>12.621279185171391</v>
      </c>
      <c r="W148" t="s">
        <v>331</v>
      </c>
      <c r="X148" t="s">
        <v>332</v>
      </c>
      <c r="Y148" t="s">
        <v>333</v>
      </c>
      <c r="Z148" t="s">
        <v>334</v>
      </c>
      <c r="AA148" t="s">
        <v>335</v>
      </c>
      <c r="AB148" t="s">
        <v>336</v>
      </c>
      <c r="AC148" t="s">
        <v>337</v>
      </c>
      <c r="AD148" t="s">
        <v>338</v>
      </c>
      <c r="AE148" t="s">
        <v>339</v>
      </c>
      <c r="AF148" t="s">
        <v>340</v>
      </c>
      <c r="AG148" t="s">
        <v>341</v>
      </c>
      <c r="AH148">
        <v>12.283789181838371</v>
      </c>
      <c r="AI148">
        <v>24.78958183995945</v>
      </c>
      <c r="AJ148">
        <v>11.596855105586741</v>
      </c>
      <c r="AK148">
        <v>23.46693920592903</v>
      </c>
      <c r="AL148">
        <v>26.851474537827691</v>
      </c>
      <c r="AM148">
        <v>22.58371662393402</v>
      </c>
      <c r="AN148">
        <v>18.846215398895609</v>
      </c>
      <c r="AO148">
        <v>39.259116385154101</v>
      </c>
      <c r="AP148">
        <v>25.395096123626811</v>
      </c>
      <c r="AQ148">
        <v>21.461506111177421</v>
      </c>
      <c r="AR148">
        <v>29.84024435045135</v>
      </c>
      <c r="AS148">
        <v>3606.0036209999989</v>
      </c>
      <c r="AT148">
        <v>3475.064099999996</v>
      </c>
      <c r="AU148">
        <v>2595.2255269999978</v>
      </c>
      <c r="AV148">
        <v>1499.870629</v>
      </c>
      <c r="AW148">
        <v>456.53402399999999</v>
      </c>
      <c r="AX148">
        <v>1042.334245</v>
      </c>
      <c r="AY148">
        <v>615.39413700000034</v>
      </c>
      <c r="AZ148">
        <v>443.53654299999988</v>
      </c>
      <c r="BA148">
        <v>246.23701299999999</v>
      </c>
      <c r="BB148">
        <v>105.35234699999999</v>
      </c>
      <c r="BC148">
        <v>2162.5417080000002</v>
      </c>
      <c r="BD148">
        <v>2229.3602580000002</v>
      </c>
      <c r="BE148">
        <v>1956.0241900000001</v>
      </c>
      <c r="BF148">
        <v>1943.5979570000011</v>
      </c>
      <c r="BG148">
        <v>888.31950300000028</v>
      </c>
      <c r="BH148">
        <v>2574.1126049999971</v>
      </c>
      <c r="BI148">
        <v>2219.549145999998</v>
      </c>
      <c r="BJ148">
        <v>222.24745499999969</v>
      </c>
      <c r="BK148">
        <v>947.71238699999969</v>
      </c>
      <c r="BL148">
        <v>639.84858699999972</v>
      </c>
      <c r="BM148">
        <v>452.73885999999987</v>
      </c>
      <c r="BN148">
        <v>1113.575298</v>
      </c>
      <c r="BO148">
        <v>873.19762300000093</v>
      </c>
      <c r="BP148">
        <v>723.82666699999993</v>
      </c>
      <c r="BQ148">
        <v>961.38513199999954</v>
      </c>
      <c r="BR148">
        <v>904.50414099999932</v>
      </c>
    </row>
    <row r="149">
      <c r="A149" t="s">
        <v>473</v>
      </c>
      <c r="B149">
        <v>2012</v>
      </c>
      <c r="C149" t="s">
        <v>478</v>
      </c>
      <c r="D149">
        <v>127</v>
      </c>
      <c r="E149" t="s">
        <v>50</v>
      </c>
      <c r="F149" t="s">
        <v>19</v>
      </c>
      <c r="G149" t="s">
        <v>496</v>
      </c>
      <c r="H149">
        <v>49.721228396056951</v>
      </c>
      <c r="I149">
        <v>44.081919528245777</v>
      </c>
      <c r="J149">
        <v>24.452680000424522</v>
      </c>
      <c r="K149">
        <v>8.3515060723571057</v>
      </c>
      <c r="L149">
        <v>0.77710796206934696</v>
      </c>
      <c r="M149">
        <v>19.218364518543531</v>
      </c>
      <c r="N149">
        <v>10.96104651319539</v>
      </c>
      <c r="O149">
        <v>5.0633519352745786</v>
      </c>
      <c r="P149">
        <v>1.34611715681569</v>
      </c>
      <c r="Q149">
        <v>0</v>
      </c>
      <c r="R149">
        <v>51.29161291736802</v>
      </c>
      <c r="S149">
        <v>47.580011872079261</v>
      </c>
      <c r="T149">
        <v>47.715214184048868</v>
      </c>
      <c r="U149">
        <v>30.75604122294936</v>
      </c>
      <c r="V149">
        <v>10.818252143662139</v>
      </c>
      <c r="W149" t="s">
        <v>331</v>
      </c>
      <c r="X149" t="s">
        <v>332</v>
      </c>
      <c r="Y149" t="s">
        <v>333</v>
      </c>
      <c r="Z149" t="s">
        <v>334</v>
      </c>
      <c r="AA149" t="s">
        <v>335</v>
      </c>
      <c r="AB149" t="s">
        <v>336</v>
      </c>
      <c r="AC149" t="s">
        <v>337</v>
      </c>
      <c r="AD149" t="s">
        <v>338</v>
      </c>
      <c r="AE149" t="s">
        <v>339</v>
      </c>
      <c r="AF149" t="s">
        <v>340</v>
      </c>
      <c r="AG149" t="s">
        <v>341</v>
      </c>
      <c r="AH149">
        <v>14.88330061699193</v>
      </c>
      <c r="AI149">
        <v>32.597671453253383</v>
      </c>
      <c r="AJ149">
        <v>7.5562844941082803</v>
      </c>
      <c r="AK149">
        <v>43.163534957070688</v>
      </c>
      <c r="AL149">
        <v>50.201120296517907</v>
      </c>
      <c r="AM149">
        <v>36.308377790575328</v>
      </c>
      <c r="AN149">
        <v>29.900540451060429</v>
      </c>
      <c r="AO149">
        <v>17.10641986542694</v>
      </c>
      <c r="AP149">
        <v>28.273578214212279</v>
      </c>
      <c r="AQ149">
        <v>31.582334736750571</v>
      </c>
      <c r="AR149">
        <v>24.75839828932606</v>
      </c>
      <c r="AS149">
        <v>5839.7025589999894</v>
      </c>
      <c r="AT149">
        <v>5178.5195680000043</v>
      </c>
      <c r="AU149">
        <v>2873.7052640000011</v>
      </c>
      <c r="AV149">
        <v>980.29215099999988</v>
      </c>
      <c r="AW149">
        <v>91.174037999999982</v>
      </c>
      <c r="AX149">
        <v>904.75768999999946</v>
      </c>
      <c r="AY149">
        <v>515.87538299999983</v>
      </c>
      <c r="AZ149">
        <v>238.46599300000011</v>
      </c>
      <c r="BA149">
        <v>63.475195999999997</v>
      </c>
      <c r="BB149">
        <v>0</v>
      </c>
      <c r="BC149">
        <v>3607.491172</v>
      </c>
      <c r="BD149">
        <v>3349.708271999998</v>
      </c>
      <c r="BE149">
        <v>3356.791784999999</v>
      </c>
      <c r="BF149">
        <v>2165.4432839999999</v>
      </c>
      <c r="BG149">
        <v>761.38480499999991</v>
      </c>
      <c r="BH149">
        <v>3114.3421329999951</v>
      </c>
      <c r="BI149">
        <v>2918.650838999999</v>
      </c>
      <c r="BJ149">
        <v>144.791721</v>
      </c>
      <c r="BK149">
        <v>1743.159446000001</v>
      </c>
      <c r="BL149">
        <v>1196.2514699999999</v>
      </c>
      <c r="BM149">
        <v>727.87902200000087</v>
      </c>
      <c r="BN149">
        <v>1766.7474630000011</v>
      </c>
      <c r="BO149">
        <v>380.47940299999999</v>
      </c>
      <c r="BP149">
        <v>805.87093599999923</v>
      </c>
      <c r="BQ149">
        <v>1414.7556509999999</v>
      </c>
      <c r="BR149">
        <v>750.46549600000003</v>
      </c>
    </row>
    <row r="150">
      <c r="A150" t="s">
        <v>473</v>
      </c>
      <c r="B150">
        <v>2012</v>
      </c>
      <c r="C150" t="s">
        <v>478</v>
      </c>
      <c r="D150">
        <v>128</v>
      </c>
      <c r="E150" t="s">
        <v>175</v>
      </c>
      <c r="F150" t="s">
        <v>49</v>
      </c>
      <c r="G150" t="s">
        <v>498</v>
      </c>
      <c r="H150">
        <v>42.288477041995378</v>
      </c>
      <c r="I150">
        <v>52.649238741604002</v>
      </c>
      <c r="J150">
        <v>59.75739090159864</v>
      </c>
      <c r="K150">
        <v>59.947218708684623</v>
      </c>
      <c r="L150">
        <v>35.072334856534667</v>
      </c>
      <c r="M150">
        <v>76.585436937647799</v>
      </c>
      <c r="N150">
        <v>70.979206334505236</v>
      </c>
      <c r="O150">
        <v>60.718299045732238</v>
      </c>
      <c r="P150">
        <v>49.05211315335935</v>
      </c>
      <c r="Q150">
        <v>21.099919757825461</v>
      </c>
      <c r="R150">
        <v>34.923632173807363</v>
      </c>
      <c r="S150">
        <v>50.101234898863318</v>
      </c>
      <c r="T150">
        <v>46.221840793531399</v>
      </c>
      <c r="U150">
        <v>45.485928884519197</v>
      </c>
      <c r="V150">
        <v>42.687217336096907</v>
      </c>
      <c r="W150" t="s">
        <v>331</v>
      </c>
      <c r="X150" t="s">
        <v>332</v>
      </c>
      <c r="Y150" t="s">
        <v>333</v>
      </c>
      <c r="Z150" t="s">
        <v>334</v>
      </c>
      <c r="AA150" t="s">
        <v>335</v>
      </c>
      <c r="AB150" t="s">
        <v>336</v>
      </c>
      <c r="AC150" t="s">
        <v>337</v>
      </c>
      <c r="AD150" t="s">
        <v>338</v>
      </c>
      <c r="AE150" t="s">
        <v>339</v>
      </c>
      <c r="AF150" t="s">
        <v>340</v>
      </c>
      <c r="AG150" t="s">
        <v>341</v>
      </c>
      <c r="AH150">
        <v>50.018416424116303</v>
      </c>
      <c r="AI150">
        <v>56.671225582167352</v>
      </c>
      <c r="AJ150">
        <v>94.565985149783032</v>
      </c>
      <c r="AK150">
        <v>40.181960684282657</v>
      </c>
      <c r="AL150">
        <v>41.750053244424294</v>
      </c>
      <c r="AM150">
        <v>39.40308904348236</v>
      </c>
      <c r="AN150">
        <v>43.348996014769263</v>
      </c>
      <c r="AO150">
        <v>47.218110605266823</v>
      </c>
      <c r="AP150">
        <v>45.964330347515798</v>
      </c>
      <c r="AQ150">
        <v>31.288781643822048</v>
      </c>
      <c r="AR150">
        <v>32.656280610990997</v>
      </c>
      <c r="AS150"/>
      <c r="AT150"/>
      <c r="AU150"/>
      <c r="AV150"/>
      <c r="AW150"/>
      <c r="AX150"/>
      <c r="AY150"/>
      <c r="AZ150"/>
      <c r="BA150"/>
      <c r="BB150"/>
      <c r="BC150"/>
      <c r="BD150"/>
      <c r="BE150"/>
      <c r="BF150"/>
      <c r="BG150"/>
      <c r="BH150"/>
      <c r="BI150"/>
      <c r="BJ150"/>
      <c r="BK150"/>
      <c r="BL150"/>
      <c r="BM150"/>
      <c r="BN150"/>
      <c r="BO150"/>
      <c r="BP150"/>
      <c r="BQ150"/>
      <c r="BR150"/>
    </row>
    <row r="151">
      <c r="A151" t="s">
        <v>473</v>
      </c>
      <c r="B151">
        <v>2012</v>
      </c>
      <c r="C151" t="s">
        <v>478</v>
      </c>
      <c r="D151">
        <v>129</v>
      </c>
      <c r="E151" t="s">
        <v>175</v>
      </c>
      <c r="F151" t="s">
        <v>48</v>
      </c>
      <c r="G151" t="s">
        <v>186</v>
      </c>
      <c r="H151">
        <v>57.711522958004608</v>
      </c>
      <c r="I151">
        <v>47.350761258396027</v>
      </c>
      <c r="J151">
        <v>40.242609098401267</v>
      </c>
      <c r="K151">
        <v>40.05278129131554</v>
      </c>
      <c r="L151">
        <v>64.927665143465191</v>
      </c>
      <c r="M151">
        <v>23.414563062351959</v>
      </c>
      <c r="N151">
        <v>29.0207936654948</v>
      </c>
      <c r="O151">
        <v>39.281700954267649</v>
      </c>
      <c r="P151">
        <v>50.947886846640593</v>
      </c>
      <c r="Q151">
        <v>78.900080242174582</v>
      </c>
      <c r="R151">
        <v>65.076367826192566</v>
      </c>
      <c r="S151">
        <v>49.898765101136618</v>
      </c>
      <c r="T151">
        <v>53.778159206468679</v>
      </c>
      <c r="U151">
        <v>54.514071115480753</v>
      </c>
      <c r="V151">
        <v>57.31278266390315</v>
      </c>
      <c r="W151" t="s">
        <v>331</v>
      </c>
      <c r="X151" t="s">
        <v>332</v>
      </c>
      <c r="Y151" t="s">
        <v>333</v>
      </c>
      <c r="Z151" t="s">
        <v>334</v>
      </c>
      <c r="AA151" t="s">
        <v>335</v>
      </c>
      <c r="AB151" t="s">
        <v>336</v>
      </c>
      <c r="AC151" t="s">
        <v>337</v>
      </c>
      <c r="AD151" t="s">
        <v>338</v>
      </c>
      <c r="AE151" t="s">
        <v>339</v>
      </c>
      <c r="AF151" t="s">
        <v>340</v>
      </c>
      <c r="AG151" t="s">
        <v>341</v>
      </c>
      <c r="AH151">
        <v>49.981583575883313</v>
      </c>
      <c r="AI151">
        <v>43.328774417832697</v>
      </c>
      <c r="AJ151">
        <v>5.4340148502168786</v>
      </c>
      <c r="AK151">
        <v>59.818039315717343</v>
      </c>
      <c r="AL151">
        <v>58.249946755575778</v>
      </c>
      <c r="AM151">
        <v>60.596910956517632</v>
      </c>
      <c r="AN151">
        <v>56.65100398523095</v>
      </c>
      <c r="AO151">
        <v>52.781889394733113</v>
      </c>
      <c r="AP151">
        <v>54.035669652484131</v>
      </c>
      <c r="AQ151">
        <v>68.711218356178065</v>
      </c>
      <c r="AR151">
        <v>67.343719389008868</v>
      </c>
      <c r="AS151"/>
      <c r="AT151"/>
      <c r="AU151"/>
      <c r="AV151"/>
      <c r="AW151"/>
      <c r="AX151"/>
      <c r="AY151"/>
      <c r="AZ151"/>
      <c r="BA151"/>
      <c r="BB151"/>
      <c r="BC151"/>
      <c r="BD151"/>
      <c r="BE151"/>
      <c r="BF151"/>
      <c r="BG151"/>
      <c r="BH151"/>
      <c r="BI151"/>
      <c r="BJ151"/>
      <c r="BK151"/>
      <c r="BL151"/>
      <c r="BM151"/>
      <c r="BN151"/>
      <c r="BO151"/>
      <c r="BP151"/>
      <c r="BQ151"/>
      <c r="BR151"/>
    </row>
    <row r="152">
      <c r="A152" t="s">
        <v>473</v>
      </c>
      <c r="B152">
        <v>2012</v>
      </c>
      <c r="C152" t="s">
        <v>478</v>
      </c>
      <c r="D152">
        <v>135</v>
      </c>
      <c r="E152" t="s">
        <v>45</v>
      </c>
      <c r="F152" t="s">
        <v>44</v>
      </c>
      <c r="G152" t="s">
        <v>499</v>
      </c>
      <c r="H152">
        <v>0</v>
      </c>
      <c r="I152">
        <v>0</v>
      </c>
      <c r="J152">
        <v>0.15356807296586519</v>
      </c>
      <c r="K152">
        <v>0.46079823723500629</v>
      </c>
      <c r="L152">
        <v>4.589081468878577</v>
      </c>
      <c r="M152">
        <v>0.17666899901460811</v>
      </c>
      <c r="N152">
        <v>1.0307200829890799</v>
      </c>
      <c r="O152">
        <v>0.2481872731988628</v>
      </c>
      <c r="P152">
        <v>1.8155217003188879</v>
      </c>
      <c r="Q152">
        <v>6.8970088722757987</v>
      </c>
      <c r="R152">
        <v>0</v>
      </c>
      <c r="S152">
        <v>0</v>
      </c>
      <c r="T152">
        <v>0</v>
      </c>
      <c r="U152">
        <v>0</v>
      </c>
      <c r="V152">
        <v>1.886125497000845</v>
      </c>
      <c r="W152" t="s">
        <v>331</v>
      </c>
      <c r="X152" t="s">
        <v>332</v>
      </c>
      <c r="Y152" t="s">
        <v>333</v>
      </c>
      <c r="Z152" t="s">
        <v>334</v>
      </c>
      <c r="AA152" t="s">
        <v>335</v>
      </c>
      <c r="AB152" t="s">
        <v>336</v>
      </c>
      <c r="AC152" t="s">
        <v>337</v>
      </c>
      <c r="AD152" t="s">
        <v>338</v>
      </c>
      <c r="AE152" t="s">
        <v>339</v>
      </c>
      <c r="AF152" t="s">
        <v>340</v>
      </c>
      <c r="AG152" t="s">
        <v>341</v>
      </c>
      <c r="AH152">
        <v>2.7455208580074322</v>
      </c>
      <c r="AI152">
        <v>0</v>
      </c>
      <c r="AJ152">
        <v>0.054267837734956997</v>
      </c>
      <c r="AK152">
        <v>0</v>
      </c>
      <c r="AL152">
        <v>0.073117668754641693</v>
      </c>
      <c r="AM152">
        <v>0</v>
      </c>
      <c r="AN152">
        <v>0.28192898324193449</v>
      </c>
      <c r="AO152">
        <v>0.1086260265075762</v>
      </c>
      <c r="AP152">
        <v>0</v>
      </c>
      <c r="AQ152">
        <v>0.17332086139954539</v>
      </c>
      <c r="AR152">
        <v>0.22031632799797241</v>
      </c>
      <c r="AS152"/>
      <c r="AT152"/>
      <c r="AU152"/>
      <c r="AV152"/>
      <c r="AW152"/>
      <c r="AX152"/>
      <c r="AY152"/>
      <c r="AZ152"/>
      <c r="BA152"/>
      <c r="BB152"/>
      <c r="BC152"/>
      <c r="BD152"/>
      <c r="BE152"/>
      <c r="BF152"/>
      <c r="BG152"/>
      <c r="BH152"/>
      <c r="BI152"/>
      <c r="BJ152"/>
      <c r="BK152"/>
      <c r="BL152"/>
      <c r="BM152"/>
      <c r="BN152"/>
      <c r="BO152"/>
      <c r="BP152"/>
      <c r="BQ152"/>
      <c r="BR152"/>
    </row>
    <row r="153">
      <c r="A153" t="s">
        <v>473</v>
      </c>
      <c r="B153">
        <v>2012</v>
      </c>
      <c r="C153" t="s">
        <v>478</v>
      </c>
      <c r="D153">
        <v>136</v>
      </c>
      <c r="E153" t="s">
        <v>45</v>
      </c>
      <c r="F153" t="s">
        <v>43</v>
      </c>
      <c r="G153" t="s">
        <v>500</v>
      </c>
      <c r="H153">
        <v>0.19980982461383701</v>
      </c>
      <c r="I153">
        <v>0.0402191664978261</v>
      </c>
      <c r="J153">
        <v>0.63100321996558717</v>
      </c>
      <c r="K153">
        <v>5.2603398109024084</v>
      </c>
      <c r="L153">
        <v>31.77359719801602</v>
      </c>
      <c r="M153">
        <v>1.438124641083762</v>
      </c>
      <c r="N153">
        <v>3.2164276896796782</v>
      </c>
      <c r="O153">
        <v>9.293551246449578</v>
      </c>
      <c r="P153">
        <v>19.556643721753691</v>
      </c>
      <c r="Q153">
        <v>50.198527842750309</v>
      </c>
      <c r="R153">
        <v>0</v>
      </c>
      <c r="S153">
        <v>0.023666526671429301</v>
      </c>
      <c r="T153">
        <v>0.0072220894666551998</v>
      </c>
      <c r="U153">
        <v>0.33892772537915861</v>
      </c>
      <c r="V153">
        <v>6.9139419503621413</v>
      </c>
      <c r="W153" t="s">
        <v>331</v>
      </c>
      <c r="X153" t="s">
        <v>332</v>
      </c>
      <c r="Y153" t="s">
        <v>333</v>
      </c>
      <c r="Z153" t="s">
        <v>334</v>
      </c>
      <c r="AA153" t="s">
        <v>335</v>
      </c>
      <c r="AB153" t="s">
        <v>336</v>
      </c>
      <c r="AC153" t="s">
        <v>337</v>
      </c>
      <c r="AD153" t="s">
        <v>338</v>
      </c>
      <c r="AE153" t="s">
        <v>339</v>
      </c>
      <c r="AF153" t="s">
        <v>340</v>
      </c>
      <c r="AG153" t="s">
        <v>341</v>
      </c>
      <c r="AH153">
        <v>16.06459792486395</v>
      </c>
      <c r="AI153">
        <v>2.4326109282304671</v>
      </c>
      <c r="AJ153">
        <v>0.95374380067891318</v>
      </c>
      <c r="AK153">
        <v>0.21650094254879601</v>
      </c>
      <c r="AL153">
        <v>0.33580074568385992</v>
      </c>
      <c r="AM153">
        <v>1.007376866350985</v>
      </c>
      <c r="AN153">
        <v>6.9063984516736552</v>
      </c>
      <c r="AO153">
        <v>0.91784799862749122</v>
      </c>
      <c r="AP153">
        <v>2.7511503035467371</v>
      </c>
      <c r="AQ153">
        <v>5.0577082661114217</v>
      </c>
      <c r="AR153">
        <v>2.6972609634136102</v>
      </c>
      <c r="AS153"/>
      <c r="AT153"/>
      <c r="AU153"/>
      <c r="AV153"/>
      <c r="AW153"/>
      <c r="AX153"/>
      <c r="AY153"/>
      <c r="AZ153"/>
      <c r="BA153"/>
      <c r="BB153"/>
      <c r="BC153"/>
      <c r="BD153"/>
      <c r="BE153"/>
      <c r="BF153"/>
      <c r="BG153"/>
      <c r="BH153"/>
      <c r="BI153"/>
      <c r="BJ153"/>
      <c r="BK153"/>
      <c r="BL153"/>
      <c r="BM153"/>
      <c r="BN153"/>
      <c r="BO153"/>
      <c r="BP153"/>
      <c r="BQ153"/>
      <c r="BR153"/>
    </row>
    <row r="154">
      <c r="A154" t="s">
        <v>473</v>
      </c>
      <c r="B154">
        <v>2012</v>
      </c>
      <c r="C154" t="s">
        <v>478</v>
      </c>
      <c r="D154">
        <v>137</v>
      </c>
      <c r="E154" t="s">
        <v>45</v>
      </c>
      <c r="F154" t="s">
        <v>42</v>
      </c>
      <c r="G154" t="s">
        <v>501</v>
      </c>
      <c r="H154">
        <v>19.37621145509808</v>
      </c>
      <c r="I154">
        <v>26.29653135175036</v>
      </c>
      <c r="J154">
        <v>52.680330744777862</v>
      </c>
      <c r="K154">
        <v>73.149350207353763</v>
      </c>
      <c r="L154">
        <v>58.974457883159481</v>
      </c>
      <c r="M154">
        <v>57.026151917439513</v>
      </c>
      <c r="N154">
        <v>71.71623750156084</v>
      </c>
      <c r="O154">
        <v>75.977291606723497</v>
      </c>
      <c r="P154">
        <v>72.059774225499609</v>
      </c>
      <c r="Q154">
        <v>40.663920351776902</v>
      </c>
      <c r="R154">
        <v>17.96118718223558</v>
      </c>
      <c r="S154">
        <v>20.72998563120716</v>
      </c>
      <c r="T154">
        <v>24.473601147664191</v>
      </c>
      <c r="U154">
        <v>41.299884646769307</v>
      </c>
      <c r="V154">
        <v>67.760401223803441</v>
      </c>
      <c r="W154" t="s">
        <v>331</v>
      </c>
      <c r="X154" t="s">
        <v>332</v>
      </c>
      <c r="Y154" t="s">
        <v>333</v>
      </c>
      <c r="Z154" t="s">
        <v>334</v>
      </c>
      <c r="AA154" t="s">
        <v>335</v>
      </c>
      <c r="AB154" t="s">
        <v>336</v>
      </c>
      <c r="AC154" t="s">
        <v>337</v>
      </c>
      <c r="AD154" t="s">
        <v>338</v>
      </c>
      <c r="AE154" t="s">
        <v>339</v>
      </c>
      <c r="AF154" t="s">
        <v>340</v>
      </c>
      <c r="AG154" t="s">
        <v>341</v>
      </c>
      <c r="AH154">
        <v>54.022791418298453</v>
      </c>
      <c r="AI154">
        <v>40.180135778556682</v>
      </c>
      <c r="AJ154">
        <v>79.838848761891171</v>
      </c>
      <c r="AK154">
        <v>33.153024894451477</v>
      </c>
      <c r="AL154">
        <v>22.538486751215881</v>
      </c>
      <c r="AM154">
        <v>40.100528719139689</v>
      </c>
      <c r="AN154">
        <v>44.064916715128263</v>
      </c>
      <c r="AO154">
        <v>42.607989724283897</v>
      </c>
      <c r="AP154">
        <v>43.580175358614198</v>
      </c>
      <c r="AQ154">
        <v>41.725130024560983</v>
      </c>
      <c r="AR154">
        <v>42.483780068811051</v>
      </c>
      <c r="AS154"/>
      <c r="AT154"/>
      <c r="AU154"/>
      <c r="AV154"/>
      <c r="AW154"/>
      <c r="AX154"/>
      <c r="AY154"/>
      <c r="AZ154"/>
      <c r="BA154"/>
      <c r="BB154"/>
      <c r="BC154"/>
      <c r="BD154"/>
      <c r="BE154"/>
      <c r="BF154"/>
      <c r="BG154"/>
      <c r="BH154"/>
      <c r="BI154"/>
      <c r="BJ154"/>
      <c r="BK154"/>
      <c r="BL154"/>
      <c r="BM154"/>
      <c r="BN154"/>
      <c r="BO154"/>
      <c r="BP154"/>
      <c r="BQ154"/>
      <c r="BR154"/>
    </row>
    <row r="155">
      <c r="A155" t="s">
        <v>473</v>
      </c>
      <c r="B155">
        <v>2012</v>
      </c>
      <c r="C155" t="s">
        <v>478</v>
      </c>
      <c r="D155">
        <v>138</v>
      </c>
      <c r="E155" t="s">
        <v>45</v>
      </c>
      <c r="F155" t="s">
        <v>41</v>
      </c>
      <c r="G155" t="s">
        <v>186</v>
      </c>
      <c r="H155">
        <v>30.702750324230969</v>
      </c>
      <c r="I155">
        <v>29.581329953506039</v>
      </c>
      <c r="J155">
        <v>22.08275780924609</v>
      </c>
      <c r="K155">
        <v>12.77800567215148</v>
      </c>
      <c r="L155">
        <v>3.8866614568222371</v>
      </c>
      <c r="M155">
        <v>22.1406899239186</v>
      </c>
      <c r="N155">
        <v>13.07556821257498</v>
      </c>
      <c r="O155">
        <v>9.417617938353354</v>
      </c>
      <c r="P155">
        <v>5.2219431956121598</v>
      </c>
      <c r="Q155">
        <v>2.240542933197061</v>
      </c>
      <c r="R155">
        <v>30.74719990039657</v>
      </c>
      <c r="S155">
        <v>31.666335970042269</v>
      </c>
      <c r="T155">
        <v>27.803962578820101</v>
      </c>
      <c r="U155">
        <v>27.60514640490219</v>
      </c>
      <c r="V155">
        <v>12.621530246123591</v>
      </c>
      <c r="W155" t="s">
        <v>331</v>
      </c>
      <c r="X155" t="s">
        <v>332</v>
      </c>
      <c r="Y155" t="s">
        <v>333</v>
      </c>
      <c r="Z155" t="s">
        <v>334</v>
      </c>
      <c r="AA155" t="s">
        <v>335</v>
      </c>
      <c r="AB155" t="s">
        <v>336</v>
      </c>
      <c r="AC155" t="s">
        <v>337</v>
      </c>
      <c r="AD155" t="s">
        <v>338</v>
      </c>
      <c r="AE155" t="s">
        <v>339</v>
      </c>
      <c r="AF155" t="s">
        <v>340</v>
      </c>
      <c r="AG155" t="s">
        <v>341</v>
      </c>
      <c r="AH155">
        <v>12.293522848161469</v>
      </c>
      <c r="AI155">
        <v>24.789581839959549</v>
      </c>
      <c r="AJ155">
        <v>11.597499148951639</v>
      </c>
      <c r="AK155">
        <v>23.466939205929279</v>
      </c>
      <c r="AL155">
        <v>26.85147453782772</v>
      </c>
      <c r="AM155">
        <v>22.583716623934201</v>
      </c>
      <c r="AN155">
        <v>18.84621539889579</v>
      </c>
      <c r="AO155">
        <v>39.25911638515371</v>
      </c>
      <c r="AP155">
        <v>25.3950961236268</v>
      </c>
      <c r="AQ155">
        <v>21.46150611117729</v>
      </c>
      <c r="AR155">
        <v>29.840244350451421</v>
      </c>
      <c r="AS155"/>
      <c r="AT155"/>
      <c r="AU155"/>
      <c r="AV155"/>
      <c r="AW155"/>
      <c r="AX155"/>
      <c r="AY155"/>
      <c r="AZ155"/>
      <c r="BA155"/>
      <c r="BB155"/>
      <c r="BC155"/>
      <c r="BD155"/>
      <c r="BE155"/>
      <c r="BF155"/>
      <c r="BG155"/>
      <c r="BH155"/>
      <c r="BI155"/>
      <c r="BJ155"/>
      <c r="BK155"/>
      <c r="BL155"/>
      <c r="BM155"/>
      <c r="BN155"/>
      <c r="BO155"/>
      <c r="BP155"/>
      <c r="BQ155"/>
      <c r="BR155"/>
    </row>
    <row r="156">
      <c r="A156" t="s">
        <v>473</v>
      </c>
      <c r="B156">
        <v>2012</v>
      </c>
      <c r="C156" t="s">
        <v>478</v>
      </c>
      <c r="D156">
        <v>139</v>
      </c>
      <c r="E156" t="s">
        <v>45</v>
      </c>
      <c r="F156" t="s">
        <v>19</v>
      </c>
      <c r="G156" t="s">
        <v>186</v>
      </c>
      <c r="H156">
        <v>49.721228396056951</v>
      </c>
      <c r="I156">
        <v>44.081919528245777</v>
      </c>
      <c r="J156">
        <v>24.4523401530443</v>
      </c>
      <c r="K156">
        <v>8.3515060723571057</v>
      </c>
      <c r="L156">
        <v>0.77620199312339955</v>
      </c>
      <c r="M156">
        <v>19.218364518543531</v>
      </c>
      <c r="N156">
        <v>10.96104651319539</v>
      </c>
      <c r="O156">
        <v>5.0633519352745786</v>
      </c>
      <c r="P156">
        <v>1.34611715681569</v>
      </c>
      <c r="Q156">
        <v>0</v>
      </c>
      <c r="R156">
        <v>51.29161291736802</v>
      </c>
      <c r="S156">
        <v>47.580011872079261</v>
      </c>
      <c r="T156">
        <v>47.715214184048868</v>
      </c>
      <c r="U156">
        <v>30.75604122294936</v>
      </c>
      <c r="V156">
        <v>10.818001082709999</v>
      </c>
      <c r="W156" t="s">
        <v>331</v>
      </c>
      <c r="X156" t="s">
        <v>332</v>
      </c>
      <c r="Y156" t="s">
        <v>333</v>
      </c>
      <c r="Z156" t="s">
        <v>334</v>
      </c>
      <c r="AA156" t="s">
        <v>335</v>
      </c>
      <c r="AB156" t="s">
        <v>336</v>
      </c>
      <c r="AC156" t="s">
        <v>337</v>
      </c>
      <c r="AD156" t="s">
        <v>338</v>
      </c>
      <c r="AE156" t="s">
        <v>339</v>
      </c>
      <c r="AF156" t="s">
        <v>340</v>
      </c>
      <c r="AG156" t="s">
        <v>341</v>
      </c>
      <c r="AH156">
        <v>14.873566950668581</v>
      </c>
      <c r="AI156">
        <v>32.597671453253383</v>
      </c>
      <c r="AJ156">
        <v>7.5556404507432697</v>
      </c>
      <c r="AK156">
        <v>43.163534957070688</v>
      </c>
      <c r="AL156">
        <v>50.201120296517907</v>
      </c>
      <c r="AM156">
        <v>36.308377790575328</v>
      </c>
      <c r="AN156">
        <v>29.900540451060429</v>
      </c>
      <c r="AO156">
        <v>17.10641986542694</v>
      </c>
      <c r="AP156">
        <v>28.273578214212279</v>
      </c>
      <c r="AQ156">
        <v>31.582334736750571</v>
      </c>
      <c r="AR156">
        <v>24.75839828932606</v>
      </c>
      <c r="AS156"/>
      <c r="AT156"/>
      <c r="AU156"/>
      <c r="AV156"/>
      <c r="AW156"/>
      <c r="AX156"/>
      <c r="AY156"/>
      <c r="AZ156"/>
      <c r="BA156"/>
      <c r="BB156"/>
      <c r="BC156"/>
      <c r="BD156"/>
      <c r="BE156"/>
      <c r="BF156"/>
      <c r="BG156"/>
      <c r="BH156"/>
      <c r="BI156"/>
      <c r="BJ156"/>
      <c r="BK156"/>
      <c r="BL156"/>
      <c r="BM156"/>
      <c r="BN156"/>
      <c r="BO156"/>
      <c r="BP156"/>
      <c r="BQ156"/>
      <c r="BR156"/>
    </row>
    <row r="157">
      <c r="A157" t="s">
        <v>473</v>
      </c>
      <c r="B157">
        <v>2012</v>
      </c>
      <c r="C157" t="s">
        <v>478</v>
      </c>
      <c r="D157">
        <v>148</v>
      </c>
      <c r="E157" t="s">
        <v>108</v>
      </c>
      <c r="F157" t="s">
        <v>49</v>
      </c>
      <c r="G157" t="s">
        <v>186</v>
      </c>
      <c r="H157">
        <v>8.278401264607103</v>
      </c>
      <c r="I157">
        <v>13.86609865713312</v>
      </c>
      <c r="J157">
        <v>31.948399987754751</v>
      </c>
      <c r="K157">
        <v>47.280664091126681</v>
      </c>
      <c r="L157">
        <v>33.396071701547747</v>
      </c>
      <c r="M157">
        <v>44.910424379608543</v>
      </c>
      <c r="N157">
        <v>53.918207972470597</v>
      </c>
      <c r="O157">
        <v>51.925700453140379</v>
      </c>
      <c r="P157">
        <v>45.830340757305557</v>
      </c>
      <c r="Q157">
        <v>20.565717511732561</v>
      </c>
      <c r="R157">
        <v>6.272698945572988</v>
      </c>
      <c r="S157">
        <v>10.39783601771177</v>
      </c>
      <c r="T157">
        <v>11.31548714161246</v>
      </c>
      <c r="U157">
        <v>18.939800583953829</v>
      </c>
      <c r="V157">
        <v>32.680543005940002</v>
      </c>
      <c r="W157" t="s">
        <v>331</v>
      </c>
      <c r="X157" t="s">
        <v>332</v>
      </c>
      <c r="Y157" t="s">
        <v>333</v>
      </c>
      <c r="Z157" t="s">
        <v>334</v>
      </c>
      <c r="AA157" t="s">
        <v>335</v>
      </c>
      <c r="AB157" t="s">
        <v>336</v>
      </c>
      <c r="AC157" t="s">
        <v>337</v>
      </c>
      <c r="AD157" t="s">
        <v>338</v>
      </c>
      <c r="AE157" t="s">
        <v>339</v>
      </c>
      <c r="AF157" t="s">
        <v>340</v>
      </c>
      <c r="AG157" t="s">
        <v>341</v>
      </c>
      <c r="AH157">
        <v>36.397156315152543</v>
      </c>
      <c r="AI157">
        <v>24.149165812960931</v>
      </c>
      <c r="AJ157">
        <v>76.44556987551826</v>
      </c>
      <c r="AK157">
        <v>13.408529752354999</v>
      </c>
      <c r="AL157">
        <v>9.5805538748744787</v>
      </c>
      <c r="AM157">
        <v>16.19778464176154</v>
      </c>
      <c r="AN157">
        <v>22.217766764042469</v>
      </c>
      <c r="AO157">
        <v>20.603369355215708</v>
      </c>
      <c r="AP157">
        <v>21.29588358173902</v>
      </c>
      <c r="AQ157">
        <v>14.69201010541736</v>
      </c>
      <c r="AR157">
        <v>14.82639466075312</v>
      </c>
      <c r="AS157"/>
      <c r="AT157"/>
      <c r="AU157"/>
      <c r="AV157"/>
      <c r="AW157"/>
      <c r="AX157"/>
      <c r="AY157"/>
      <c r="AZ157"/>
      <c r="BA157"/>
      <c r="BB157"/>
      <c r="BC157"/>
      <c r="BD157"/>
      <c r="BE157"/>
      <c r="BF157"/>
      <c r="BG157"/>
      <c r="BH157"/>
      <c r="BI157"/>
      <c r="BJ157"/>
      <c r="BK157"/>
      <c r="BL157"/>
      <c r="BM157"/>
      <c r="BN157"/>
      <c r="BO157"/>
      <c r="BP157"/>
      <c r="BQ157"/>
      <c r="BR157"/>
    </row>
    <row r="158">
      <c r="A158" t="s">
        <v>473</v>
      </c>
      <c r="B158">
        <v>2012</v>
      </c>
      <c r="C158" t="s">
        <v>478</v>
      </c>
      <c r="D158">
        <v>149</v>
      </c>
      <c r="E158" t="s">
        <v>108</v>
      </c>
      <c r="F158" t="s">
        <v>48</v>
      </c>
      <c r="G158" t="s">
        <v>186</v>
      </c>
      <c r="H158">
        <v>11.29762001510481</v>
      </c>
      <c r="I158">
        <v>12.47065186111508</v>
      </c>
      <c r="J158">
        <v>21.515112233459089</v>
      </c>
      <c r="K158">
        <v>31.589824164364568</v>
      </c>
      <c r="L158">
        <v>61.824482727338129</v>
      </c>
      <c r="M158">
        <v>13.730521177929189</v>
      </c>
      <c r="N158">
        <v>22.04517730175904</v>
      </c>
      <c r="O158">
        <v>33.593329673231487</v>
      </c>
      <c r="P158">
        <v>47.601598890266636</v>
      </c>
      <c r="Q158">
        <v>76.902508660574242</v>
      </c>
      <c r="R158">
        <v>11.688488236662581</v>
      </c>
      <c r="S158">
        <v>10.355816140166811</v>
      </c>
      <c r="T158">
        <v>13.165336095518411</v>
      </c>
      <c r="U158">
        <v>22.699011788194621</v>
      </c>
      <c r="V158">
        <v>43.877604948822309</v>
      </c>
      <c r="W158" t="s">
        <v>331</v>
      </c>
      <c r="X158" t="s">
        <v>332</v>
      </c>
      <c r="Y158" t="s">
        <v>333</v>
      </c>
      <c r="Z158" t="s">
        <v>334</v>
      </c>
      <c r="AA158" t="s">
        <v>335</v>
      </c>
      <c r="AB158" t="s">
        <v>336</v>
      </c>
      <c r="AC158" t="s">
        <v>337</v>
      </c>
      <c r="AD158" t="s">
        <v>338</v>
      </c>
      <c r="AE158" t="s">
        <v>339</v>
      </c>
      <c r="AF158" t="s">
        <v>340</v>
      </c>
      <c r="AG158" t="s">
        <v>341</v>
      </c>
      <c r="AH158">
        <v>36.370353968526828</v>
      </c>
      <c r="AI158">
        <v>18.46358089382624</v>
      </c>
      <c r="AJ158">
        <v>4.3927672437282421</v>
      </c>
      <c r="AK158">
        <v>19.960996084645291</v>
      </c>
      <c r="AL158">
        <v>13.36685129077993</v>
      </c>
      <c r="AM158">
        <v>24.910120943729108</v>
      </c>
      <c r="AN158">
        <v>29.035477386001499</v>
      </c>
      <c r="AO158">
        <v>23.03109439420324</v>
      </c>
      <c r="AP158">
        <v>25.035442080421891</v>
      </c>
      <c r="AQ158">
        <v>32.264149046654659</v>
      </c>
      <c r="AR158">
        <v>30.574962699469459</v>
      </c>
      <c r="AS158"/>
      <c r="AT158"/>
      <c r="AU158"/>
      <c r="AV158"/>
      <c r="AW158"/>
      <c r="AX158"/>
      <c r="AY158"/>
      <c r="AZ158"/>
      <c r="BA158"/>
      <c r="BB158"/>
      <c r="BC158"/>
      <c r="BD158"/>
      <c r="BE158"/>
      <c r="BF158"/>
      <c r="BG158"/>
      <c r="BH158"/>
      <c r="BI158"/>
      <c r="BJ158"/>
      <c r="BK158"/>
      <c r="BL158"/>
      <c r="BM158"/>
      <c r="BN158"/>
      <c r="BO158"/>
      <c r="BP158"/>
      <c r="BQ158"/>
      <c r="BR158"/>
    </row>
    <row r="159">
      <c r="A159" t="s">
        <v>473</v>
      </c>
      <c r="B159">
        <v>2012</v>
      </c>
      <c r="C159" t="s">
        <v>478</v>
      </c>
      <c r="D159">
        <v>150</v>
      </c>
      <c r="E159" t="s">
        <v>108</v>
      </c>
      <c r="F159" t="s">
        <v>110</v>
      </c>
      <c r="G159" t="s">
        <v>186</v>
      </c>
      <c r="H159">
        <v>80.423978720287863</v>
      </c>
      <c r="I159">
        <v>73.663249481751919</v>
      </c>
      <c r="J159">
        <v>46.536487778785698</v>
      </c>
      <c r="K159">
        <v>21.129511744508541</v>
      </c>
      <c r="L159">
        <v>4.7794455711138388</v>
      </c>
      <c r="M159">
        <v>41.359054442462153</v>
      </c>
      <c r="N159">
        <v>24.036614725770381</v>
      </c>
      <c r="O159">
        <v>14.480969873627931</v>
      </c>
      <c r="P159">
        <v>6.5680603524278487</v>
      </c>
      <c r="Q159">
        <v>2.5317738276932382</v>
      </c>
      <c r="R159">
        <v>82.03881281776448</v>
      </c>
      <c r="S159">
        <v>79.246347842121594</v>
      </c>
      <c r="T159">
        <v>75.519176762869094</v>
      </c>
      <c r="U159">
        <v>58.361187627851457</v>
      </c>
      <c r="V159">
        <v>23.441852045237759</v>
      </c>
      <c r="W159" t="s">
        <v>331</v>
      </c>
      <c r="X159" t="s">
        <v>332</v>
      </c>
      <c r="Y159" t="s">
        <v>333</v>
      </c>
      <c r="Z159" t="s">
        <v>334</v>
      </c>
      <c r="AA159" t="s">
        <v>335</v>
      </c>
      <c r="AB159" t="s">
        <v>336</v>
      </c>
      <c r="AC159" t="s">
        <v>337</v>
      </c>
      <c r="AD159" t="s">
        <v>338</v>
      </c>
      <c r="AE159" t="s">
        <v>339</v>
      </c>
      <c r="AF159" t="s">
        <v>340</v>
      </c>
      <c r="AG159" t="s">
        <v>341</v>
      </c>
      <c r="AH159">
        <v>27.232489716320451</v>
      </c>
      <c r="AI159">
        <v>57.387253293212893</v>
      </c>
      <c r="AJ159">
        <v>19.161662880753401</v>
      </c>
      <c r="AK159">
        <v>66.630474162999903</v>
      </c>
      <c r="AL159">
        <v>77.05259483434574</v>
      </c>
      <c r="AM159">
        <v>58.892094414509558</v>
      </c>
      <c r="AN159">
        <v>48.746755849956081</v>
      </c>
      <c r="AO159">
        <v>56.365536250580703</v>
      </c>
      <c r="AP159">
        <v>53.668674337839228</v>
      </c>
      <c r="AQ159">
        <v>53.043840847927811</v>
      </c>
      <c r="AR159">
        <v>54.598642639777509</v>
      </c>
      <c r="AS159"/>
      <c r="AT159"/>
      <c r="AU159"/>
      <c r="AV159"/>
      <c r="AW159"/>
      <c r="AX159"/>
      <c r="AY159"/>
      <c r="AZ159"/>
      <c r="BA159"/>
      <c r="BB159"/>
      <c r="BC159"/>
      <c r="BD159"/>
      <c r="BE159"/>
      <c r="BF159"/>
      <c r="BG159"/>
      <c r="BH159"/>
      <c r="BI159"/>
      <c r="BJ159"/>
      <c r="BK159"/>
      <c r="BL159"/>
      <c r="BM159"/>
      <c r="BN159"/>
      <c r="BO159"/>
      <c r="BP159"/>
      <c r="BQ159"/>
      <c r="BR159"/>
    </row>
    <row r="160">
      <c r="A160" t="s">
        <v>473</v>
      </c>
      <c r="B160">
        <v>2012</v>
      </c>
      <c r="C160" t="s">
        <v>478</v>
      </c>
      <c r="D160">
        <v>151</v>
      </c>
      <c r="E160" t="s">
        <v>109</v>
      </c>
      <c r="F160" t="s">
        <v>49</v>
      </c>
      <c r="G160" t="s">
        <v>186</v>
      </c>
      <c r="H160">
        <v>31.1771301200525</v>
      </c>
      <c r="I160">
        <v>42.365681165260938</v>
      </c>
      <c r="J160">
        <v>55.349008452026069</v>
      </c>
      <c r="K160">
        <v>60.400107123469503</v>
      </c>
      <c r="L160">
        <v>35.760682315475918</v>
      </c>
      <c r="M160">
        <v>71.550899992789098</v>
      </c>
      <c r="N160">
        <v>70.926697305069766</v>
      </c>
      <c r="O160">
        <v>61.95347770836814</v>
      </c>
      <c r="P160">
        <v>49.429810552772793</v>
      </c>
      <c r="Q160">
        <v>21.543024586206979</v>
      </c>
      <c r="R160">
        <v>26.44882936985125</v>
      </c>
      <c r="S160">
        <v>36.720474505437068</v>
      </c>
      <c r="T160">
        <v>38.620607412657741</v>
      </c>
      <c r="U160">
        <v>41.982064471627368</v>
      </c>
      <c r="V160">
        <v>43.006880003371641</v>
      </c>
      <c r="W160" t="s">
        <v>331</v>
      </c>
      <c r="X160" t="s">
        <v>332</v>
      </c>
      <c r="Y160" t="s">
        <v>333</v>
      </c>
      <c r="Z160" t="s">
        <v>334</v>
      </c>
      <c r="AA160" t="s">
        <v>335</v>
      </c>
      <c r="AB160" t="s">
        <v>336</v>
      </c>
      <c r="AC160" t="s">
        <v>337</v>
      </c>
      <c r="AD160" t="s">
        <v>338</v>
      </c>
      <c r="AE160" t="s">
        <v>339</v>
      </c>
      <c r="AF160" t="s">
        <v>340</v>
      </c>
      <c r="AG160" t="s">
        <v>341</v>
      </c>
      <c r="AH160">
        <v>50.393830653805423</v>
      </c>
      <c r="AI160">
        <v>51.181933427821861</v>
      </c>
      <c r="AJ160">
        <v>93.671920197059848</v>
      </c>
      <c r="AK160">
        <v>32.664113002254453</v>
      </c>
      <c r="AL160">
        <v>30.041089129777671</v>
      </c>
      <c r="AM160">
        <v>34.868253064741147</v>
      </c>
      <c r="AN160">
        <v>42.189267258366172</v>
      </c>
      <c r="AO160">
        <v>38.650974521653247</v>
      </c>
      <c r="AP160">
        <v>42.701736787446713</v>
      </c>
      <c r="AQ160">
        <v>30.498017428835201</v>
      </c>
      <c r="AR160">
        <v>28.67093305429729</v>
      </c>
      <c r="AS160"/>
      <c r="AT160"/>
      <c r="AU160"/>
      <c r="AV160"/>
      <c r="AW160"/>
      <c r="AX160"/>
      <c r="AY160"/>
      <c r="AZ160"/>
      <c r="BA160"/>
      <c r="BB160"/>
      <c r="BC160"/>
      <c r="BD160"/>
      <c r="BE160"/>
      <c r="BF160"/>
      <c r="BG160"/>
      <c r="BH160"/>
      <c r="BI160"/>
      <c r="BJ160"/>
      <c r="BK160"/>
      <c r="BL160"/>
      <c r="BM160"/>
      <c r="BN160"/>
      <c r="BO160"/>
      <c r="BP160"/>
      <c r="BQ160"/>
      <c r="BR160"/>
    </row>
    <row r="161">
      <c r="A161" t="s">
        <v>473</v>
      </c>
      <c r="B161">
        <v>2012</v>
      </c>
      <c r="C161" t="s">
        <v>478</v>
      </c>
      <c r="D161">
        <v>152</v>
      </c>
      <c r="E161" t="s">
        <v>109</v>
      </c>
      <c r="F161" t="s">
        <v>48</v>
      </c>
      <c r="G161" t="s">
        <v>186</v>
      </c>
      <c r="H161">
        <v>68.822869879947589</v>
      </c>
      <c r="I161">
        <v>57.634318834738849</v>
      </c>
      <c r="J161">
        <v>44.649151892717597</v>
      </c>
      <c r="K161">
        <v>39.599892876530447</v>
      </c>
      <c r="L161">
        <v>64.121823571710152</v>
      </c>
      <c r="M161">
        <v>28.449100007210859</v>
      </c>
      <c r="N161">
        <v>29.073302694930248</v>
      </c>
      <c r="O161">
        <v>38.04652229163176</v>
      </c>
      <c r="P161">
        <v>50.570189447227222</v>
      </c>
      <c r="Q161">
        <v>78.165744519296894</v>
      </c>
      <c r="R161">
        <v>73.551170630148732</v>
      </c>
      <c r="S161">
        <v>63.279525494563018</v>
      </c>
      <c r="T161">
        <v>61.379392587342409</v>
      </c>
      <c r="U161">
        <v>58.017935528372711</v>
      </c>
      <c r="V161">
        <v>56.990517771479468</v>
      </c>
      <c r="W161" t="s">
        <v>331</v>
      </c>
      <c r="X161" t="s">
        <v>332</v>
      </c>
      <c r="Y161" t="s">
        <v>333</v>
      </c>
      <c r="Z161" t="s">
        <v>334</v>
      </c>
      <c r="AA161" t="s">
        <v>335</v>
      </c>
      <c r="AB161" t="s">
        <v>336</v>
      </c>
      <c r="AC161" t="s">
        <v>337</v>
      </c>
      <c r="AD161" t="s">
        <v>338</v>
      </c>
      <c r="AE161" t="s">
        <v>339</v>
      </c>
      <c r="AF161" t="s">
        <v>340</v>
      </c>
      <c r="AG161" t="s">
        <v>341</v>
      </c>
      <c r="AH161">
        <v>49.529342542641572</v>
      </c>
      <c r="AI161">
        <v>48.818066572178118</v>
      </c>
      <c r="AJ161">
        <v>6.3188598990974842</v>
      </c>
      <c r="AK161">
        <v>67.33588699774559</v>
      </c>
      <c r="AL161">
        <v>69.95891087022234</v>
      </c>
      <c r="AM161">
        <v>65.131746935258974</v>
      </c>
      <c r="AN161">
        <v>57.810732741633963</v>
      </c>
      <c r="AO161">
        <v>61.34902547834642</v>
      </c>
      <c r="AP161">
        <v>57.29826321255306</v>
      </c>
      <c r="AQ161">
        <v>69.50198257116476</v>
      </c>
      <c r="AR161">
        <v>71.329066945702763</v>
      </c>
      <c r="AS161"/>
      <c r="AT161"/>
      <c r="AU161"/>
      <c r="AV161"/>
      <c r="AW161"/>
      <c r="AX161"/>
      <c r="AY161"/>
      <c r="AZ161"/>
      <c r="BA161"/>
      <c r="BB161"/>
      <c r="BC161"/>
      <c r="BD161"/>
      <c r="BE161"/>
      <c r="BF161"/>
      <c r="BG161"/>
      <c r="BH161"/>
      <c r="BI161"/>
      <c r="BJ161"/>
      <c r="BK161"/>
      <c r="BL161"/>
      <c r="BM161"/>
      <c r="BN161"/>
      <c r="BO161"/>
      <c r="BP161"/>
      <c r="BQ161"/>
      <c r="BR161"/>
    </row>
    <row r="162">
      <c r="A162" t="s">
        <v>473</v>
      </c>
      <c r="B162">
        <v>2012</v>
      </c>
      <c r="C162" t="s">
        <v>478</v>
      </c>
      <c r="D162">
        <v>153</v>
      </c>
      <c r="E162" t="s">
        <v>62</v>
      </c>
      <c r="F162" t="s">
        <v>359</v>
      </c>
      <c r="G162" t="s">
        <v>186</v>
      </c>
      <c r="H162">
        <v>0</v>
      </c>
      <c r="I162">
        <v>0</v>
      </c>
      <c r="J162">
        <v>0.15374984229996019</v>
      </c>
      <c r="K162">
        <v>0.46079823723500629</v>
      </c>
      <c r="L162">
        <v>4.589081468878577</v>
      </c>
      <c r="M162">
        <v>0.1770610718909629</v>
      </c>
      <c r="N162">
        <v>1.0307200829890799</v>
      </c>
      <c r="O162">
        <v>0.2481872731988628</v>
      </c>
      <c r="P162">
        <v>1.8155217003188879</v>
      </c>
      <c r="Q162">
        <v>6.8970088722757987</v>
      </c>
      <c r="R162">
        <v>0</v>
      </c>
      <c r="S162">
        <v>0</v>
      </c>
      <c r="T162">
        <v>0</v>
      </c>
      <c r="U162">
        <v>0</v>
      </c>
      <c r="V162">
        <v>1.886125497000845</v>
      </c>
      <c r="W162" t="s">
        <v>331</v>
      </c>
      <c r="X162" t="s">
        <v>332</v>
      </c>
      <c r="Y162" t="s">
        <v>333</v>
      </c>
      <c r="Z162" t="s">
        <v>334</v>
      </c>
      <c r="AA162" t="s">
        <v>335</v>
      </c>
      <c r="AB162" t="s">
        <v>336</v>
      </c>
      <c r="AC162" t="s">
        <v>337</v>
      </c>
      <c r="AD162" t="s">
        <v>338</v>
      </c>
      <c r="AE162" t="s">
        <v>339</v>
      </c>
      <c r="AF162" t="s">
        <v>340</v>
      </c>
      <c r="AG162" t="s">
        <v>341</v>
      </c>
      <c r="AH162">
        <v>2.7455208580074322</v>
      </c>
      <c r="AI162">
        <v>0</v>
      </c>
      <c r="AJ162">
        <v>0.0545646614415927</v>
      </c>
      <c r="AK162">
        <v>0</v>
      </c>
      <c r="AL162">
        <v>0.073117668754641693</v>
      </c>
      <c r="AM162">
        <v>0</v>
      </c>
      <c r="AN162">
        <v>0.28192898324193449</v>
      </c>
      <c r="AO162">
        <v>0.1086260265075762</v>
      </c>
      <c r="AP162">
        <v>0</v>
      </c>
      <c r="AQ162">
        <v>0.17345520152475269</v>
      </c>
      <c r="AR162">
        <v>0.22031632799797241</v>
      </c>
      <c r="AS162">
        <v>0</v>
      </c>
      <c r="AT162">
        <v>0</v>
      </c>
      <c r="AU162">
        <v>18.047736</v>
      </c>
      <c r="AV162">
        <v>54.088076000000001</v>
      </c>
      <c r="AW162">
        <v>539.04150200000015</v>
      </c>
      <c r="AX162">
        <v>8.3171820000000007</v>
      </c>
      <c r="AY162">
        <v>48.510250999999997</v>
      </c>
      <c r="AZ162">
        <v>11.688744</v>
      </c>
      <c r="BA162">
        <v>85.609632999999988</v>
      </c>
      <c r="BB162">
        <v>324.30357000000009</v>
      </c>
      <c r="BC162">
        <v>0</v>
      </c>
      <c r="BD162">
        <v>0</v>
      </c>
      <c r="BE162">
        <v>0</v>
      </c>
      <c r="BF162">
        <v>0</v>
      </c>
      <c r="BG162">
        <v>132.74793399999999</v>
      </c>
      <c r="BH162">
        <v>574.87832699999979</v>
      </c>
      <c r="BI162">
        <v>0</v>
      </c>
      <c r="BJ162">
        <v>1.0399560000000001</v>
      </c>
      <c r="BK162">
        <v>0</v>
      </c>
      <c r="BL162">
        <v>1.742334</v>
      </c>
      <c r="BM162">
        <v>0</v>
      </c>
      <c r="BN162">
        <v>16.658472</v>
      </c>
      <c r="BO162">
        <v>2.4160499999999998</v>
      </c>
      <c r="BP162">
        <v>0</v>
      </c>
      <c r="BQ162">
        <v>7.7640450000000003</v>
      </c>
      <c r="BR162">
        <v>6.6781299999999986</v>
      </c>
    </row>
    <row r="163">
      <c r="A163" t="s">
        <v>473</v>
      </c>
      <c r="B163">
        <v>2012</v>
      </c>
      <c r="C163" t="s">
        <v>478</v>
      </c>
      <c r="D163">
        <v>154</v>
      </c>
      <c r="E163" t="s">
        <v>62</v>
      </c>
      <c r="F163" t="s">
        <v>360</v>
      </c>
      <c r="G163" t="s">
        <v>186</v>
      </c>
      <c r="H163">
        <v>0.19980982461383701</v>
      </c>
      <c r="I163">
        <v>0.0402191664978261</v>
      </c>
      <c r="J163">
        <v>0.63175010069990767</v>
      </c>
      <c r="K163">
        <v>5.2603398109024084</v>
      </c>
      <c r="L163">
        <v>31.77359719801602</v>
      </c>
      <c r="M163">
        <v>1.4413162008239051</v>
      </c>
      <c r="N163">
        <v>3.2164276896796782</v>
      </c>
      <c r="O163">
        <v>9.293551246449578</v>
      </c>
      <c r="P163">
        <v>19.556643721753691</v>
      </c>
      <c r="Q163">
        <v>50.198527842750309</v>
      </c>
      <c r="R163">
        <v>0</v>
      </c>
      <c r="S163">
        <v>0.023666526671429301</v>
      </c>
      <c r="T163">
        <v>0.0072220894666551998</v>
      </c>
      <c r="U163">
        <v>0.33909481920441181</v>
      </c>
      <c r="V163">
        <v>6.9139419503621413</v>
      </c>
      <c r="W163" t="s">
        <v>331</v>
      </c>
      <c r="X163" t="s">
        <v>332</v>
      </c>
      <c r="Y163" t="s">
        <v>333</v>
      </c>
      <c r="Z163" t="s">
        <v>334</v>
      </c>
      <c r="AA163" t="s">
        <v>335</v>
      </c>
      <c r="AB163" t="s">
        <v>336</v>
      </c>
      <c r="AC163" t="s">
        <v>337</v>
      </c>
      <c r="AD163" t="s">
        <v>338</v>
      </c>
      <c r="AE163" t="s">
        <v>339</v>
      </c>
      <c r="AF163" t="s">
        <v>340</v>
      </c>
      <c r="AG163" t="s">
        <v>341</v>
      </c>
      <c r="AH163">
        <v>16.06459792486395</v>
      </c>
      <c r="AI163">
        <v>2.4326109282304671</v>
      </c>
      <c r="AJ163">
        <v>0.95896040377043357</v>
      </c>
      <c r="AK163">
        <v>0.21650094254879601</v>
      </c>
      <c r="AL163">
        <v>0.33580074568385992</v>
      </c>
      <c r="AM163">
        <v>1.007376866350985</v>
      </c>
      <c r="AN163">
        <v>6.9063984516736552</v>
      </c>
      <c r="AO163">
        <v>0.91784799862749122</v>
      </c>
      <c r="AP163">
        <v>2.7511503035467371</v>
      </c>
      <c r="AQ163">
        <v>5.0616284702706036</v>
      </c>
      <c r="AR163">
        <v>2.6972609634136102</v>
      </c>
      <c r="AS163">
        <v>23.46744</v>
      </c>
      <c r="AT163">
        <v>4.7247429999999992</v>
      </c>
      <c r="AU163">
        <v>74.157208000000011</v>
      </c>
      <c r="AV163">
        <v>617.45387999999991</v>
      </c>
      <c r="AW163">
        <v>3732.182065999998</v>
      </c>
      <c r="AX163">
        <v>67.703697000000005</v>
      </c>
      <c r="AY163">
        <v>151.37932900000001</v>
      </c>
      <c r="AZ163">
        <v>437.69343999999978</v>
      </c>
      <c r="BA163">
        <v>922.17960900000003</v>
      </c>
      <c r="BB163">
        <v>2360.379997999999</v>
      </c>
      <c r="BC163">
        <v>0</v>
      </c>
      <c r="BD163">
        <v>1.666161</v>
      </c>
      <c r="BE163">
        <v>0.50807800000000003</v>
      </c>
      <c r="BF163">
        <v>23.862914</v>
      </c>
      <c r="BG163">
        <v>486.61211099999991</v>
      </c>
      <c r="BH163">
        <v>3363.7293820000032</v>
      </c>
      <c r="BI163">
        <v>217.8051870000001</v>
      </c>
      <c r="BJ163">
        <v>18.276969000000001</v>
      </c>
      <c r="BK163">
        <v>8.7433910000000008</v>
      </c>
      <c r="BL163">
        <v>8.0018560000000001</v>
      </c>
      <c r="BM163">
        <v>20.195022000000002</v>
      </c>
      <c r="BN163">
        <v>408.08165199999991</v>
      </c>
      <c r="BO163">
        <v>20.41469</v>
      </c>
      <c r="BP163">
        <v>78.414979999999986</v>
      </c>
      <c r="BQ163">
        <v>226.56404000000001</v>
      </c>
      <c r="BR163">
        <v>81.758167999999998</v>
      </c>
    </row>
    <row r="164">
      <c r="A164" t="s">
        <v>473</v>
      </c>
      <c r="B164">
        <v>2012</v>
      </c>
      <c r="C164" t="s">
        <v>478</v>
      </c>
      <c r="D164">
        <v>155</v>
      </c>
      <c r="E164" t="s">
        <v>62</v>
      </c>
      <c r="F164" t="s">
        <v>361</v>
      </c>
      <c r="G164" t="s">
        <v>186</v>
      </c>
      <c r="H164">
        <v>0.40008608194517498</v>
      </c>
      <c r="I164">
        <v>0.29274121378248108</v>
      </c>
      <c r="J164">
        <v>1.6039294300670459</v>
      </c>
      <c r="K164">
        <v>2.7910968100194768</v>
      </c>
      <c r="L164">
        <v>4.2423947313840236</v>
      </c>
      <c r="M164">
        <v>1.3959050425981749</v>
      </c>
      <c r="N164">
        <v>3.843847682578871</v>
      </c>
      <c r="O164">
        <v>3.384207762541656</v>
      </c>
      <c r="P164">
        <v>4.772864417634735</v>
      </c>
      <c r="Q164">
        <v>4.7051955031878103</v>
      </c>
      <c r="R164">
        <v>0.29584065245113728</v>
      </c>
      <c r="S164">
        <v>0.43958360877516578</v>
      </c>
      <c r="T164">
        <v>0.22052231241618339</v>
      </c>
      <c r="U164">
        <v>0.97726983162211867</v>
      </c>
      <c r="V164">
        <v>1.525716527331334</v>
      </c>
      <c r="W164" t="s">
        <v>331</v>
      </c>
      <c r="X164" t="s">
        <v>332</v>
      </c>
      <c r="Y164" t="s">
        <v>333</v>
      </c>
      <c r="Z164" t="s">
        <v>334</v>
      </c>
      <c r="AA164" t="s">
        <v>335</v>
      </c>
      <c r="AB164" t="s">
        <v>336</v>
      </c>
      <c r="AC164" t="s">
        <v>337</v>
      </c>
      <c r="AD164" t="s">
        <v>338</v>
      </c>
      <c r="AE164" t="s">
        <v>339</v>
      </c>
      <c r="AF164" t="s">
        <v>340</v>
      </c>
      <c r="AG164" t="s">
        <v>341</v>
      </c>
      <c r="AH164">
        <v>3.9326004446192639</v>
      </c>
      <c r="AI164">
        <v>0.056316572742640403</v>
      </c>
      <c r="AJ164">
        <v>3.0355788549731688</v>
      </c>
      <c r="AK164">
        <v>0.18534556462685239</v>
      </c>
      <c r="AL164">
        <v>0.72056171829206539</v>
      </c>
      <c r="AM164">
        <v>2.1062621114083862</v>
      </c>
      <c r="AN164">
        <v>0.78828022856672519</v>
      </c>
      <c r="AO164">
        <v>0.1205809365667076</v>
      </c>
      <c r="AP164">
        <v>0.26854440534337831</v>
      </c>
      <c r="AQ164">
        <v>1.18934908341997</v>
      </c>
      <c r="AR164">
        <v>1.0630845689476991</v>
      </c>
      <c r="AS164">
        <v>46.989662000000003</v>
      </c>
      <c r="AT164">
        <v>34.389747999999997</v>
      </c>
      <c r="AU164">
        <v>188.27528199999989</v>
      </c>
      <c r="AV164">
        <v>327.6163929999999</v>
      </c>
      <c r="AW164">
        <v>498.31907399999989</v>
      </c>
      <c r="AX164">
        <v>65.570575000000005</v>
      </c>
      <c r="AY164">
        <v>180.908492</v>
      </c>
      <c r="AZ164">
        <v>159.38423299999999</v>
      </c>
      <c r="BA164">
        <v>225.06102300000001</v>
      </c>
      <c r="BB164">
        <v>221.24253100000001</v>
      </c>
      <c r="BC164">
        <v>20.80735</v>
      </c>
      <c r="BD164">
        <v>30.947382999999999</v>
      </c>
      <c r="BE164">
        <v>15.513866999999999</v>
      </c>
      <c r="BF164">
        <v>68.772817000000003</v>
      </c>
      <c r="BG164">
        <v>107.381888</v>
      </c>
      <c r="BH164">
        <v>823.43820399999959</v>
      </c>
      <c r="BI164">
        <v>5.0423359999999997</v>
      </c>
      <c r="BJ164">
        <v>57.855549000000011</v>
      </c>
      <c r="BK164">
        <v>7.4851810000000008</v>
      </c>
      <c r="BL164">
        <v>17.170394000000002</v>
      </c>
      <c r="BM164">
        <v>42.224525</v>
      </c>
      <c r="BN164">
        <v>46.577489</v>
      </c>
      <c r="BO164">
        <v>2.6819500000000001</v>
      </c>
      <c r="BP164">
        <v>7.6542179999999993</v>
      </c>
      <c r="BQ164">
        <v>53.236569000000003</v>
      </c>
      <c r="BR164">
        <v>32.223744000000003</v>
      </c>
    </row>
    <row r="165">
      <c r="A165" t="s">
        <v>473</v>
      </c>
      <c r="B165">
        <v>2012</v>
      </c>
      <c r="C165" t="s">
        <v>478</v>
      </c>
      <c r="D165">
        <v>156</v>
      </c>
      <c r="E165" t="s">
        <v>62</v>
      </c>
      <c r="F165" t="s">
        <v>362</v>
      </c>
      <c r="G165" t="s">
        <v>186</v>
      </c>
      <c r="H165">
        <v>0</v>
      </c>
      <c r="I165">
        <v>0</v>
      </c>
      <c r="J165">
        <v>0</v>
      </c>
      <c r="K165">
        <v>0</v>
      </c>
      <c r="L165">
        <v>0.065282362503555999</v>
      </c>
      <c r="M165">
        <v>0</v>
      </c>
      <c r="N165">
        <v>0</v>
      </c>
      <c r="O165">
        <v>0</v>
      </c>
      <c r="P165">
        <v>0</v>
      </c>
      <c r="Q165">
        <v>0.16308024451968819</v>
      </c>
      <c r="R165">
        <v>0</v>
      </c>
      <c r="S165">
        <v>0</v>
      </c>
      <c r="T165">
        <v>0</v>
      </c>
      <c r="U165">
        <v>0</v>
      </c>
      <c r="V165">
        <v>0</v>
      </c>
      <c r="W165" t="s">
        <v>331</v>
      </c>
      <c r="X165" t="s">
        <v>332</v>
      </c>
      <c r="Y165" t="s">
        <v>333</v>
      </c>
      <c r="Z165" t="s">
        <v>334</v>
      </c>
      <c r="AA165" t="s">
        <v>335</v>
      </c>
      <c r="AB165" t="s">
        <v>336</v>
      </c>
      <c r="AC165" t="s">
        <v>337</v>
      </c>
      <c r="AD165" t="s">
        <v>338</v>
      </c>
      <c r="AE165" t="s">
        <v>339</v>
      </c>
      <c r="AF165" t="s">
        <v>340</v>
      </c>
      <c r="AG165" t="s">
        <v>341</v>
      </c>
      <c r="AH165">
        <v>0.036621920055364098</v>
      </c>
      <c r="AI165">
        <v>0</v>
      </c>
      <c r="AJ165">
        <v>0</v>
      </c>
      <c r="AK165">
        <v>0</v>
      </c>
      <c r="AL165">
        <v>0</v>
      </c>
      <c r="AM165">
        <v>0</v>
      </c>
      <c r="AN165">
        <v>0</v>
      </c>
      <c r="AO165">
        <v>0</v>
      </c>
      <c r="AP165">
        <v>0</v>
      </c>
      <c r="AQ165">
        <v>0</v>
      </c>
      <c r="AR165">
        <v>0</v>
      </c>
      <c r="AS165">
        <v>0</v>
      </c>
      <c r="AT165">
        <v>0</v>
      </c>
      <c r="AU165">
        <v>0</v>
      </c>
      <c r="AV165">
        <v>0</v>
      </c>
      <c r="AW165">
        <v>7.6681800000000004</v>
      </c>
      <c r="AX165">
        <v>0</v>
      </c>
      <c r="AY165">
        <v>0</v>
      </c>
      <c r="AZ165">
        <v>0</v>
      </c>
      <c r="BA165">
        <v>0</v>
      </c>
      <c r="BB165">
        <v>7.6681800000000004</v>
      </c>
      <c r="BC165">
        <v>0</v>
      </c>
      <c r="BD165">
        <v>0</v>
      </c>
      <c r="BE165">
        <v>0</v>
      </c>
      <c r="BF165">
        <v>0</v>
      </c>
      <c r="BG165">
        <v>0</v>
      </c>
      <c r="BH165">
        <v>7.6681800000000004</v>
      </c>
      <c r="BI165">
        <v>0</v>
      </c>
      <c r="BJ165">
        <v>0</v>
      </c>
      <c r="BK165">
        <v>0</v>
      </c>
      <c r="BL165">
        <v>0</v>
      </c>
      <c r="BM165">
        <v>0</v>
      </c>
      <c r="BN165">
        <v>0</v>
      </c>
      <c r="BO165">
        <v>0</v>
      </c>
      <c r="BP165">
        <v>0</v>
      </c>
      <c r="BQ165">
        <v>0</v>
      </c>
      <c r="BR165">
        <v>0</v>
      </c>
    </row>
    <row r="166">
      <c r="A166" t="s">
        <v>473</v>
      </c>
      <c r="B166">
        <v>2012</v>
      </c>
      <c r="C166" t="s">
        <v>478</v>
      </c>
      <c r="D166">
        <v>157</v>
      </c>
      <c r="E166" t="s">
        <v>62</v>
      </c>
      <c r="F166" t="s">
        <v>363</v>
      </c>
      <c r="G166" t="s">
        <v>186</v>
      </c>
      <c r="H166">
        <v>0</v>
      </c>
      <c r="I166">
        <v>0</v>
      </c>
      <c r="J166">
        <v>0</v>
      </c>
      <c r="K166">
        <v>0</v>
      </c>
      <c r="L166">
        <v>0.019993028935308101</v>
      </c>
      <c r="M166">
        <v>0</v>
      </c>
      <c r="N166">
        <v>0</v>
      </c>
      <c r="O166">
        <v>0</v>
      </c>
      <c r="P166">
        <v>0.049802809099486298</v>
      </c>
      <c r="Q166">
        <v>0</v>
      </c>
      <c r="R166">
        <v>0</v>
      </c>
      <c r="S166">
        <v>0</v>
      </c>
      <c r="T166">
        <v>0</v>
      </c>
      <c r="U166">
        <v>0</v>
      </c>
      <c r="V166">
        <v>0</v>
      </c>
      <c r="W166" t="s">
        <v>331</v>
      </c>
      <c r="X166" t="s">
        <v>332</v>
      </c>
      <c r="Y166" t="s">
        <v>333</v>
      </c>
      <c r="Z166" t="s">
        <v>334</v>
      </c>
      <c r="AA166" t="s">
        <v>335</v>
      </c>
      <c r="AB166" t="s">
        <v>336</v>
      </c>
      <c r="AC166" t="s">
        <v>337</v>
      </c>
      <c r="AD166" t="s">
        <v>338</v>
      </c>
      <c r="AE166" t="s">
        <v>339</v>
      </c>
      <c r="AF166" t="s">
        <v>340</v>
      </c>
      <c r="AG166" t="s">
        <v>341</v>
      </c>
      <c r="AH166">
        <v>0.0112156343498376</v>
      </c>
      <c r="AI166">
        <v>0</v>
      </c>
      <c r="AJ166">
        <v>0</v>
      </c>
      <c r="AK166">
        <v>0</v>
      </c>
      <c r="AL166">
        <v>0</v>
      </c>
      <c r="AM166">
        <v>0</v>
      </c>
      <c r="AN166">
        <v>0</v>
      </c>
      <c r="AO166">
        <v>0</v>
      </c>
      <c r="AP166">
        <v>0</v>
      </c>
      <c r="AQ166">
        <v>0</v>
      </c>
      <c r="AR166">
        <v>0</v>
      </c>
      <c r="AS166">
        <v>0</v>
      </c>
      <c r="AT166">
        <v>0</v>
      </c>
      <c r="AU166">
        <v>0</v>
      </c>
      <c r="AV166">
        <v>0</v>
      </c>
      <c r="AW166">
        <v>2.3484159999999998</v>
      </c>
      <c r="AX166">
        <v>0</v>
      </c>
      <c r="AY166">
        <v>0</v>
      </c>
      <c r="AZ166">
        <v>0</v>
      </c>
      <c r="BA166">
        <v>2.3484159999999998</v>
      </c>
      <c r="BB166">
        <v>0</v>
      </c>
      <c r="BC166">
        <v>0</v>
      </c>
      <c r="BD166">
        <v>0</v>
      </c>
      <c r="BE166">
        <v>0</v>
      </c>
      <c r="BF166">
        <v>0</v>
      </c>
      <c r="BG166">
        <v>0</v>
      </c>
      <c r="BH166">
        <v>2.3484159999999998</v>
      </c>
      <c r="BI166">
        <v>0</v>
      </c>
      <c r="BJ166">
        <v>0</v>
      </c>
      <c r="BK166">
        <v>0</v>
      </c>
      <c r="BL166">
        <v>0</v>
      </c>
      <c r="BM166">
        <v>0</v>
      </c>
      <c r="BN166">
        <v>0</v>
      </c>
      <c r="BO166">
        <v>0</v>
      </c>
      <c r="BP166">
        <v>0</v>
      </c>
      <c r="BQ166">
        <v>0</v>
      </c>
      <c r="BR166">
        <v>0</v>
      </c>
    </row>
    <row r="167">
      <c r="A167" t="s">
        <v>473</v>
      </c>
      <c r="B167">
        <v>2012</v>
      </c>
      <c r="C167" t="s">
        <v>478</v>
      </c>
      <c r="D167">
        <v>158</v>
      </c>
      <c r="E167" t="s">
        <v>62</v>
      </c>
      <c r="F167" t="s">
        <v>364</v>
      </c>
      <c r="G167" t="s">
        <v>186</v>
      </c>
      <c r="H167">
        <v>2.6859504537718148</v>
      </c>
      <c r="I167">
        <v>3.884223495739501</v>
      </c>
      <c r="J167">
        <v>8.8422351084023667</v>
      </c>
      <c r="K167">
        <v>7.4064109399083584</v>
      </c>
      <c r="L167">
        <v>8.6457955719157624</v>
      </c>
      <c r="M167">
        <v>9.3495442438316125</v>
      </c>
      <c r="N167">
        <v>6.3088045778468729</v>
      </c>
      <c r="O167">
        <v>7.2191189397409774</v>
      </c>
      <c r="P167">
        <v>9.9214535419239471</v>
      </c>
      <c r="Q167">
        <v>6.2313053134873186</v>
      </c>
      <c r="R167">
        <v>1.984178325290191</v>
      </c>
      <c r="S167">
        <v>3.4714846036934741</v>
      </c>
      <c r="T167">
        <v>3.122695620070592</v>
      </c>
      <c r="U167">
        <v>8.0348941976122195</v>
      </c>
      <c r="V167">
        <v>9.7838125597386565</v>
      </c>
      <c r="W167" t="s">
        <v>331</v>
      </c>
      <c r="X167" t="s">
        <v>332</v>
      </c>
      <c r="Y167" t="s">
        <v>333</v>
      </c>
      <c r="Z167" t="s">
        <v>334</v>
      </c>
      <c r="AA167" t="s">
        <v>335</v>
      </c>
      <c r="AB167" t="s">
        <v>336</v>
      </c>
      <c r="AC167" t="s">
        <v>337</v>
      </c>
      <c r="AD167" t="s">
        <v>338</v>
      </c>
      <c r="AE167" t="s">
        <v>339</v>
      </c>
      <c r="AF167" t="s">
        <v>340</v>
      </c>
      <c r="AG167" t="s">
        <v>341</v>
      </c>
      <c r="AH167">
        <v>6.8898861089868912</v>
      </c>
      <c r="AI167">
        <v>5.3615649398451843</v>
      </c>
      <c r="AJ167">
        <v>22.789009270113279</v>
      </c>
      <c r="AK167">
        <v>3.2448803386849279</v>
      </c>
      <c r="AL167">
        <v>2.516688534625485</v>
      </c>
      <c r="AM167">
        <v>3.6396883097064938</v>
      </c>
      <c r="AN167">
        <v>6.1868093956247074</v>
      </c>
      <c r="AO167">
        <v>3.3061440897056298</v>
      </c>
      <c r="AP167">
        <v>4.8045045813717993</v>
      </c>
      <c r="AQ167">
        <v>5.9980700088489813</v>
      </c>
      <c r="AR167">
        <v>7.5567458986221938</v>
      </c>
      <c r="AS167">
        <v>315.46187099999997</v>
      </c>
      <c r="AT167">
        <v>456.29880899999989</v>
      </c>
      <c r="AU167">
        <v>1037.9348849999999</v>
      </c>
      <c r="AV167">
        <v>869.35774799999967</v>
      </c>
      <c r="AW167">
        <v>1015.550206</v>
      </c>
      <c r="AX167">
        <v>439.18101399999949</v>
      </c>
      <c r="AY167">
        <v>296.92027800000011</v>
      </c>
      <c r="AZ167">
        <v>339.99500499999988</v>
      </c>
      <c r="BA167">
        <v>467.83907699999992</v>
      </c>
      <c r="BB167">
        <v>293.00158900000002</v>
      </c>
      <c r="BC167">
        <v>139.55314300000001</v>
      </c>
      <c r="BD167">
        <v>244.39802</v>
      </c>
      <c r="BE167">
        <v>219.683369</v>
      </c>
      <c r="BF167">
        <v>565.4347349999997</v>
      </c>
      <c r="BG167">
        <v>688.59728899999959</v>
      </c>
      <c r="BH167">
        <v>1442.6574790000011</v>
      </c>
      <c r="BI167">
        <v>480.0507310000001</v>
      </c>
      <c r="BJ167">
        <v>434.33911799999908</v>
      </c>
      <c r="BK167">
        <v>131.044499</v>
      </c>
      <c r="BL167">
        <v>59.970621000000001</v>
      </c>
      <c r="BM167">
        <v>72.965329999999994</v>
      </c>
      <c r="BN167">
        <v>365.56295099999988</v>
      </c>
      <c r="BO167">
        <v>73.534949999999981</v>
      </c>
      <c r="BP167">
        <v>136.94094799999999</v>
      </c>
      <c r="BQ167">
        <v>268.48018999999999</v>
      </c>
      <c r="BR167">
        <v>229.056702</v>
      </c>
    </row>
    <row r="168">
      <c r="A168" t="s">
        <v>473</v>
      </c>
      <c r="B168">
        <v>2012</v>
      </c>
      <c r="C168" t="s">
        <v>478</v>
      </c>
      <c r="D168">
        <v>159</v>
      </c>
      <c r="E168" t="s">
        <v>62</v>
      </c>
      <c r="F168" t="s">
        <v>365</v>
      </c>
      <c r="G168" t="s">
        <v>186</v>
      </c>
      <c r="H168">
        <v>16.153507749137329</v>
      </c>
      <c r="I168">
        <v>21.355293519333941</v>
      </c>
      <c r="J168">
        <v>40.57118580591127</v>
      </c>
      <c r="K168">
        <v>61.633315409407551</v>
      </c>
      <c r="L168">
        <v>45.879975585075059</v>
      </c>
      <c r="M168">
        <v>41.265281860564869</v>
      </c>
      <c r="N168">
        <v>58.984531197701777</v>
      </c>
      <c r="O168">
        <v>64.603555944950458</v>
      </c>
      <c r="P168">
        <v>56.851581111342661</v>
      </c>
      <c r="Q168">
        <v>29.727419535101749</v>
      </c>
      <c r="R168">
        <v>15.61831427740537</v>
      </c>
      <c r="S168">
        <v>16.759401159656822</v>
      </c>
      <c r="T168">
        <v>21.106260889383709</v>
      </c>
      <c r="U168">
        <v>32.077358443287878</v>
      </c>
      <c r="V168">
        <v>55.91973857465802</v>
      </c>
      <c r="W168" t="s">
        <v>331</v>
      </c>
      <c r="X168" t="s">
        <v>332</v>
      </c>
      <c r="Y168" t="s">
        <v>333</v>
      </c>
      <c r="Z168" t="s">
        <v>334</v>
      </c>
      <c r="AA168" t="s">
        <v>335</v>
      </c>
      <c r="AB168" t="s">
        <v>336</v>
      </c>
      <c r="AC168" t="s">
        <v>337</v>
      </c>
      <c r="AD168" t="s">
        <v>338</v>
      </c>
      <c r="AE168" t="s">
        <v>339</v>
      </c>
      <c r="AF168" t="s">
        <v>340</v>
      </c>
      <c r="AG168" t="s">
        <v>341</v>
      </c>
      <c r="AH168">
        <v>42.878668409568199</v>
      </c>
      <c r="AI168">
        <v>34.733848871080397</v>
      </c>
      <c r="AJ168">
        <v>33.513417294134399</v>
      </c>
      <c r="AK168">
        <v>29.55723317048324</v>
      </c>
      <c r="AL168">
        <v>19.301236498298351</v>
      </c>
      <c r="AM168">
        <v>34.005677653636248</v>
      </c>
      <c r="AN168">
        <v>37.089827090936879</v>
      </c>
      <c r="AO168">
        <v>39.007941881444239</v>
      </c>
      <c r="AP168">
        <v>38.476175738896472</v>
      </c>
      <c r="AQ168">
        <v>34.570051870056453</v>
      </c>
      <c r="AR168">
        <v>33.86394960124111</v>
      </c>
      <c r="AS168">
        <v>1897.211384000002</v>
      </c>
      <c r="AT168">
        <v>2508.7112029999971</v>
      </c>
      <c r="AU168">
        <v>4762.3987099999986</v>
      </c>
      <c r="AV168">
        <v>7234.4622409999847</v>
      </c>
      <c r="AW168">
        <v>5389.1418399999993</v>
      </c>
      <c r="AX168">
        <v>1938.375589</v>
      </c>
      <c r="AY168">
        <v>2776.0732140000009</v>
      </c>
      <c r="AZ168">
        <v>3042.5993130000029</v>
      </c>
      <c r="BA168">
        <v>2680.7958250000001</v>
      </c>
      <c r="BB168">
        <v>1397.8100450000011</v>
      </c>
      <c r="BC168">
        <v>1098.482338</v>
      </c>
      <c r="BD168">
        <v>1179.888413000001</v>
      </c>
      <c r="BE168">
        <v>1484.837160999999</v>
      </c>
      <c r="BF168">
        <v>2257.3604859999991</v>
      </c>
      <c r="BG168">
        <v>3935.702993999997</v>
      </c>
      <c r="BH168">
        <v>8978.2662139999611</v>
      </c>
      <c r="BI168">
        <v>3109.9146849999979</v>
      </c>
      <c r="BJ168">
        <v>638.73720599999967</v>
      </c>
      <c r="BK168">
        <v>1193.668921000002</v>
      </c>
      <c r="BL168">
        <v>459.93261500000011</v>
      </c>
      <c r="BM168">
        <v>681.7164769999996</v>
      </c>
      <c r="BN168">
        <v>2191.5442639999992</v>
      </c>
      <c r="BO168">
        <v>867.6110230000005</v>
      </c>
      <c r="BP168">
        <v>1096.6716530000001</v>
      </c>
      <c r="BQ168">
        <v>1547.393425</v>
      </c>
      <c r="BR168">
        <v>1026.468895</v>
      </c>
    </row>
    <row r="169">
      <c r="A169" t="s">
        <v>473</v>
      </c>
      <c r="B169">
        <v>2012</v>
      </c>
      <c r="C169" t="s">
        <v>478</v>
      </c>
      <c r="D169">
        <v>160</v>
      </c>
      <c r="E169" t="s">
        <v>62</v>
      </c>
      <c r="F169" t="s">
        <v>366</v>
      </c>
      <c r="G169" t="s">
        <v>186</v>
      </c>
      <c r="H169">
        <v>30.675768627893131</v>
      </c>
      <c r="I169">
        <v>29.403530669867191</v>
      </c>
      <c r="J169">
        <v>21.529689501830909</v>
      </c>
      <c r="K169">
        <v>11.919402523329451</v>
      </c>
      <c r="L169">
        <v>3.3969386995894322</v>
      </c>
      <c r="M169">
        <v>20.96077482641136</v>
      </c>
      <c r="N169">
        <v>11.82292721239447</v>
      </c>
      <c r="O169">
        <v>8.3841971545274969</v>
      </c>
      <c r="P169">
        <v>4.49416776931489</v>
      </c>
      <c r="Q169">
        <v>1.892554959304396</v>
      </c>
      <c r="R169">
        <v>30.702143218387661</v>
      </c>
      <c r="S169">
        <v>31.500582373390252</v>
      </c>
      <c r="T169">
        <v>27.759093934728959</v>
      </c>
      <c r="U169">
        <v>27.386879744370681</v>
      </c>
      <c r="V169">
        <v>12.621530246123591</v>
      </c>
      <c r="W169" t="s">
        <v>331</v>
      </c>
      <c r="X169" t="s">
        <v>332</v>
      </c>
      <c r="Y169" t="s">
        <v>333</v>
      </c>
      <c r="Z169" t="s">
        <v>334</v>
      </c>
      <c r="AA169" t="s">
        <v>335</v>
      </c>
      <c r="AB169" t="s">
        <v>336</v>
      </c>
      <c r="AC169" t="s">
        <v>337</v>
      </c>
      <c r="AD169" t="s">
        <v>338</v>
      </c>
      <c r="AE169" t="s">
        <v>339</v>
      </c>
      <c r="AF169" t="s">
        <v>340</v>
      </c>
      <c r="AG169" t="s">
        <v>341</v>
      </c>
      <c r="AH169">
        <v>11.59222512374318</v>
      </c>
      <c r="AI169">
        <v>24.70959730837864</v>
      </c>
      <c r="AJ169">
        <v>10.26076554414762</v>
      </c>
      <c r="AK169">
        <v>23.44328317144986</v>
      </c>
      <c r="AL169">
        <v>26.415246831437489</v>
      </c>
      <c r="AM169">
        <v>21.90605377193279</v>
      </c>
      <c r="AN169">
        <v>18.84621539889579</v>
      </c>
      <c r="AO169">
        <v>38.968853866528399</v>
      </c>
      <c r="AP169">
        <v>24.565790132940421</v>
      </c>
      <c r="AQ169">
        <v>21.221777703719571</v>
      </c>
      <c r="AR169">
        <v>29.73610801586662</v>
      </c>
      <c r="AS169">
        <v>3602.8346509999992</v>
      </c>
      <c r="AT169">
        <v>3454.1771449999951</v>
      </c>
      <c r="AU169">
        <v>2527.2361029999979</v>
      </c>
      <c r="AV169">
        <v>1399.0885760000001</v>
      </c>
      <c r="AW169">
        <v>399.010336</v>
      </c>
      <c r="AX169">
        <v>984.60139900000001</v>
      </c>
      <c r="AY169">
        <v>556.4393050000001</v>
      </c>
      <c r="AZ169">
        <v>394.86607399999991</v>
      </c>
      <c r="BA169">
        <v>211.91928100000001</v>
      </c>
      <c r="BB169">
        <v>88.989638999999997</v>
      </c>
      <c r="BC169">
        <v>2159.372738</v>
      </c>
      <c r="BD169">
        <v>2217.6909420000002</v>
      </c>
      <c r="BE169">
        <v>1952.8676559999999</v>
      </c>
      <c r="BF169">
        <v>1927.2802740000011</v>
      </c>
      <c r="BG169">
        <v>888.31950300000028</v>
      </c>
      <c r="BH169">
        <v>2427.2694799999981</v>
      </c>
      <c r="BI169">
        <v>2212.3876859999968</v>
      </c>
      <c r="BJ169">
        <v>195.56145699999979</v>
      </c>
      <c r="BK169">
        <v>946.75703799999974</v>
      </c>
      <c r="BL169">
        <v>629.45363899999973</v>
      </c>
      <c r="BM169">
        <v>439.15365999999989</v>
      </c>
      <c r="BN169">
        <v>1113.575298</v>
      </c>
      <c r="BO169">
        <v>866.74163100000101</v>
      </c>
      <c r="BP169">
        <v>700.18927699999983</v>
      </c>
      <c r="BQ169">
        <v>949.91003799999964</v>
      </c>
      <c r="BR169">
        <v>901.34760699999936</v>
      </c>
    </row>
    <row r="170">
      <c r="A170" t="s">
        <v>473</v>
      </c>
      <c r="B170">
        <v>2012</v>
      </c>
      <c r="C170" t="s">
        <v>478</v>
      </c>
      <c r="D170">
        <v>161</v>
      </c>
      <c r="E170" t="s">
        <v>62</v>
      </c>
      <c r="F170" t="s">
        <v>367</v>
      </c>
      <c r="G170" t="s">
        <v>186</v>
      </c>
      <c r="H170">
        <v>49.721228396056951</v>
      </c>
      <c r="I170">
        <v>44.081919528245777</v>
      </c>
      <c r="J170">
        <v>24.481282924161</v>
      </c>
      <c r="K170">
        <v>8.3515060723571057</v>
      </c>
      <c r="L170">
        <v>0.77620199312339955</v>
      </c>
      <c r="M170">
        <v>19.261014895789401</v>
      </c>
      <c r="N170">
        <v>10.96104651319539</v>
      </c>
      <c r="O170">
        <v>5.0633519352745786</v>
      </c>
      <c r="P170">
        <v>1.34611715681569</v>
      </c>
      <c r="Q170">
        <v>0</v>
      </c>
      <c r="R170">
        <v>51.29161291736802</v>
      </c>
      <c r="S170">
        <v>47.580011872079261</v>
      </c>
      <c r="T170">
        <v>47.715214184048868</v>
      </c>
      <c r="U170">
        <v>30.771204174200509</v>
      </c>
      <c r="V170">
        <v>10.818001082709999</v>
      </c>
      <c r="W170" t="s">
        <v>331</v>
      </c>
      <c r="X170" t="s">
        <v>332</v>
      </c>
      <c r="Y170" t="s">
        <v>333</v>
      </c>
      <c r="Z170" t="s">
        <v>334</v>
      </c>
      <c r="AA170" t="s">
        <v>335</v>
      </c>
      <c r="AB170" t="s">
        <v>336</v>
      </c>
      <c r="AC170" t="s">
        <v>337</v>
      </c>
      <c r="AD170" t="s">
        <v>338</v>
      </c>
      <c r="AE170" t="s">
        <v>339</v>
      </c>
      <c r="AF170" t="s">
        <v>340</v>
      </c>
      <c r="AG170" t="s">
        <v>341</v>
      </c>
      <c r="AH170">
        <v>14.873566950668581</v>
      </c>
      <c r="AI170">
        <v>32.597671453253383</v>
      </c>
      <c r="AJ170">
        <v>7.5969668292798396</v>
      </c>
      <c r="AK170">
        <v>43.163534957070688</v>
      </c>
      <c r="AL170">
        <v>50.201120296517907</v>
      </c>
      <c r="AM170">
        <v>36.308377790575328</v>
      </c>
      <c r="AN170">
        <v>29.900540451060429</v>
      </c>
      <c r="AO170">
        <v>17.10641986542694</v>
      </c>
      <c r="AP170">
        <v>28.273578214212279</v>
      </c>
      <c r="AQ170">
        <v>31.606814045061281</v>
      </c>
      <c r="AR170">
        <v>24.75839828932606</v>
      </c>
      <c r="AS170">
        <v>5839.7025589999894</v>
      </c>
      <c r="AT170">
        <v>5178.5195680000043</v>
      </c>
      <c r="AU170">
        <v>2873.7052640000011</v>
      </c>
      <c r="AV170">
        <v>980.29215099999988</v>
      </c>
      <c r="AW170">
        <v>91.174037999999982</v>
      </c>
      <c r="AX170">
        <v>904.75768999999946</v>
      </c>
      <c r="AY170">
        <v>515.87538299999983</v>
      </c>
      <c r="AZ170">
        <v>238.46599300000011</v>
      </c>
      <c r="BA170">
        <v>63.475195999999997</v>
      </c>
      <c r="BB170">
        <v>0</v>
      </c>
      <c r="BC170">
        <v>3607.491172</v>
      </c>
      <c r="BD170">
        <v>3349.708271999998</v>
      </c>
      <c r="BE170">
        <v>3356.791784999999</v>
      </c>
      <c r="BF170">
        <v>2165.4432839999999</v>
      </c>
      <c r="BG170">
        <v>761.38480499999991</v>
      </c>
      <c r="BH170">
        <v>3114.3421329999951</v>
      </c>
      <c r="BI170">
        <v>2918.650838999999</v>
      </c>
      <c r="BJ170">
        <v>144.791721</v>
      </c>
      <c r="BK170">
        <v>1743.159446000001</v>
      </c>
      <c r="BL170">
        <v>1196.2514699999999</v>
      </c>
      <c r="BM170">
        <v>727.87902200000087</v>
      </c>
      <c r="BN170">
        <v>1766.7474630000011</v>
      </c>
      <c r="BO170">
        <v>380.47940299999999</v>
      </c>
      <c r="BP170">
        <v>805.87093599999923</v>
      </c>
      <c r="BQ170">
        <v>1414.7556509999999</v>
      </c>
      <c r="BR170">
        <v>750.46549600000003</v>
      </c>
    </row>
    <row r="171">
      <c r="A171" t="s">
        <v>473</v>
      </c>
      <c r="B171">
        <v>2012</v>
      </c>
      <c r="C171" t="s">
        <v>478</v>
      </c>
      <c r="D171">
        <v>162</v>
      </c>
      <c r="E171" t="s">
        <v>62</v>
      </c>
      <c r="F171" t="s">
        <v>368</v>
      </c>
      <c r="G171" t="s">
        <v>186</v>
      </c>
      <c r="H171">
        <v>0.039384624378276202</v>
      </c>
      <c r="I171">
        <v>0.026910443909416999</v>
      </c>
      <c r="J171">
        <v>0.023942287929861701</v>
      </c>
      <c r="K171">
        <v>0.0386852389789153</v>
      </c>
      <c r="L171">
        <v>0</v>
      </c>
      <c r="M171">
        <v>0.1247556891685702</v>
      </c>
      <c r="N171">
        <v>0.036894488652794898</v>
      </c>
      <c r="O171">
        <v>0</v>
      </c>
      <c r="P171">
        <v>0</v>
      </c>
      <c r="Q171">
        <v>0</v>
      </c>
      <c r="R171">
        <v>0.054811140794897399</v>
      </c>
      <c r="S171">
        <v>0</v>
      </c>
      <c r="T171">
        <v>0</v>
      </c>
      <c r="U171">
        <v>0.012535796467976699</v>
      </c>
      <c r="V171">
        <v>0.039846104620348398</v>
      </c>
      <c r="W171" t="s">
        <v>331</v>
      </c>
      <c r="X171" t="s">
        <v>332</v>
      </c>
      <c r="Y171" t="s">
        <v>333</v>
      </c>
      <c r="Z171" t="s">
        <v>334</v>
      </c>
      <c r="AA171" t="s">
        <v>335</v>
      </c>
      <c r="AB171" t="s">
        <v>336</v>
      </c>
      <c r="AC171" t="s">
        <v>337</v>
      </c>
      <c r="AD171" t="s">
        <v>338</v>
      </c>
      <c r="AE171" t="s">
        <v>339</v>
      </c>
      <c r="AF171" t="s">
        <v>340</v>
      </c>
      <c r="AG171" t="s">
        <v>341</v>
      </c>
      <c r="AH171">
        <v>0</v>
      </c>
      <c r="AI171">
        <v>0</v>
      </c>
      <c r="AJ171">
        <v>0.39858191421211009</v>
      </c>
      <c r="AK171">
        <v>0</v>
      </c>
      <c r="AL171">
        <v>0</v>
      </c>
      <c r="AM171">
        <v>0.13989129754510929</v>
      </c>
      <c r="AN171">
        <v>0</v>
      </c>
      <c r="AO171">
        <v>0.17332281656733159</v>
      </c>
      <c r="AP171">
        <v>0.030950633002533999</v>
      </c>
      <c r="AQ171">
        <v>0</v>
      </c>
      <c r="AR171">
        <v>0</v>
      </c>
      <c r="AS171">
        <v>4.62568</v>
      </c>
      <c r="AT171">
        <v>3.1613020000000001</v>
      </c>
      <c r="AU171">
        <v>2.8104360000000002</v>
      </c>
      <c r="AV171">
        <v>4.5408379999999999</v>
      </c>
      <c r="AW171">
        <v>0</v>
      </c>
      <c r="AX171">
        <v>5.860214</v>
      </c>
      <c r="AY171">
        <v>1.736418</v>
      </c>
      <c r="AZ171">
        <v>0</v>
      </c>
      <c r="BA171">
        <v>0</v>
      </c>
      <c r="BB171">
        <v>0</v>
      </c>
      <c r="BC171">
        <v>3.8550300000000002</v>
      </c>
      <c r="BD171">
        <v>0</v>
      </c>
      <c r="BE171">
        <v>0</v>
      </c>
      <c r="BF171">
        <v>0.88217400000000001</v>
      </c>
      <c r="BG171">
        <v>2.8044199999999999</v>
      </c>
      <c r="BH171">
        <v>0</v>
      </c>
      <c r="BI171">
        <v>0</v>
      </c>
      <c r="BJ171">
        <v>7.5966319999999996</v>
      </c>
      <c r="BK171">
        <v>0</v>
      </c>
      <c r="BL171">
        <v>0</v>
      </c>
      <c r="BM171">
        <v>2.8044199999999999</v>
      </c>
      <c r="BN171">
        <v>0</v>
      </c>
      <c r="BO171">
        <v>3.8550300000000002</v>
      </c>
      <c r="BP171">
        <v>0.88217400000000001</v>
      </c>
      <c r="BQ171">
        <v>0</v>
      </c>
      <c r="BR171">
        <v>0</v>
      </c>
    </row>
    <row r="172">
      <c r="A172" t="s">
        <v>473</v>
      </c>
      <c r="B172">
        <v>2012</v>
      </c>
      <c r="C172" t="s">
        <v>478</v>
      </c>
      <c r="D172">
        <v>163</v>
      </c>
      <c r="E172" t="s">
        <v>62</v>
      </c>
      <c r="F172" t="s">
        <v>369</v>
      </c>
      <c r="G172" t="s">
        <v>186</v>
      </c>
      <c r="H172">
        <v>0</v>
      </c>
      <c r="I172">
        <v>0</v>
      </c>
      <c r="J172">
        <v>0.014382158724271401</v>
      </c>
      <c r="K172">
        <v>0</v>
      </c>
      <c r="L172">
        <v>0.1565441031145233</v>
      </c>
      <c r="M172">
        <v>0.035940077723515498</v>
      </c>
      <c r="N172">
        <v>0</v>
      </c>
      <c r="O172">
        <v>0</v>
      </c>
      <c r="P172">
        <v>0.3899527234362376</v>
      </c>
      <c r="Q172">
        <v>0</v>
      </c>
      <c r="R172">
        <v>0</v>
      </c>
      <c r="S172">
        <v>0</v>
      </c>
      <c r="T172">
        <v>0</v>
      </c>
      <c r="U172">
        <v>0</v>
      </c>
      <c r="V172">
        <v>0</v>
      </c>
      <c r="W172" t="s">
        <v>331</v>
      </c>
      <c r="X172" t="s">
        <v>332</v>
      </c>
      <c r="Y172" t="s">
        <v>333</v>
      </c>
      <c r="Z172" t="s">
        <v>334</v>
      </c>
      <c r="AA172" t="s">
        <v>335</v>
      </c>
      <c r="AB172" t="s">
        <v>336</v>
      </c>
      <c r="AC172" t="s">
        <v>337</v>
      </c>
      <c r="AD172" t="s">
        <v>338</v>
      </c>
      <c r="AE172" t="s">
        <v>339</v>
      </c>
      <c r="AF172" t="s">
        <v>340</v>
      </c>
      <c r="AG172" t="s">
        <v>341</v>
      </c>
      <c r="AH172">
        <v>0.087817680144257296</v>
      </c>
      <c r="AI172">
        <v>0</v>
      </c>
      <c r="AJ172">
        <v>0.088578562472703598</v>
      </c>
      <c r="AK172">
        <v>0</v>
      </c>
      <c r="AL172">
        <v>0</v>
      </c>
      <c r="AM172">
        <v>0</v>
      </c>
      <c r="AN172">
        <v>0</v>
      </c>
      <c r="AO172">
        <v>0</v>
      </c>
      <c r="AP172">
        <v>0</v>
      </c>
      <c r="AQ172">
        <v>0</v>
      </c>
      <c r="AR172">
        <v>0</v>
      </c>
      <c r="AS172">
        <v>0</v>
      </c>
      <c r="AT172">
        <v>0</v>
      </c>
      <c r="AU172">
        <v>1.688232</v>
      </c>
      <c r="AV172">
        <v>0</v>
      </c>
      <c r="AW172">
        <v>18.387943</v>
      </c>
      <c r="AX172">
        <v>1.688232</v>
      </c>
      <c r="AY172">
        <v>0</v>
      </c>
      <c r="AZ172">
        <v>0</v>
      </c>
      <c r="BA172">
        <v>18.387943</v>
      </c>
      <c r="BB172">
        <v>0</v>
      </c>
      <c r="BC172">
        <v>0</v>
      </c>
      <c r="BD172">
        <v>0</v>
      </c>
      <c r="BE172">
        <v>0</v>
      </c>
      <c r="BF172">
        <v>0</v>
      </c>
      <c r="BG172">
        <v>0</v>
      </c>
      <c r="BH172">
        <v>18.387943</v>
      </c>
      <c r="BI172">
        <v>0</v>
      </c>
      <c r="BJ172">
        <v>1.688232</v>
      </c>
      <c r="BK172">
        <v>0</v>
      </c>
      <c r="BL172">
        <v>0</v>
      </c>
      <c r="BM172">
        <v>0</v>
      </c>
      <c r="BN172">
        <v>0</v>
      </c>
      <c r="BO172">
        <v>0</v>
      </c>
      <c r="BP172">
        <v>0</v>
      </c>
      <c r="BQ172">
        <v>0</v>
      </c>
      <c r="BR172">
        <v>0</v>
      </c>
    </row>
    <row r="173">
      <c r="A173" t="s">
        <v>473</v>
      </c>
      <c r="B173">
        <v>2012</v>
      </c>
      <c r="C173" t="s">
        <v>478</v>
      </c>
      <c r="D173">
        <v>164</v>
      </c>
      <c r="E173" t="s">
        <v>62</v>
      </c>
      <c r="F173" t="s">
        <v>370</v>
      </c>
      <c r="G173" t="s">
        <v>186</v>
      </c>
      <c r="H173">
        <v>0</v>
      </c>
      <c r="I173">
        <v>0</v>
      </c>
      <c r="J173">
        <v>0.18463001445086091</v>
      </c>
      <c r="K173">
        <v>0.30199784436590621</v>
      </c>
      <c r="L173">
        <v>0.24553284831265151</v>
      </c>
      <c r="M173">
        <v>0.4179964058866355</v>
      </c>
      <c r="N173">
        <v>0.3109737579393631</v>
      </c>
      <c r="O173">
        <v>0.58721339633227543</v>
      </c>
      <c r="P173">
        <v>0.28211517094157101</v>
      </c>
      <c r="Q173">
        <v>0.18490772937297709</v>
      </c>
      <c r="R173">
        <v>0</v>
      </c>
      <c r="S173">
        <v>0</v>
      </c>
      <c r="T173">
        <v>0</v>
      </c>
      <c r="U173">
        <v>0.0289574349115128</v>
      </c>
      <c r="V173">
        <v>0</v>
      </c>
      <c r="W173" t="s">
        <v>331</v>
      </c>
      <c r="X173" t="s">
        <v>332</v>
      </c>
      <c r="Y173" t="s">
        <v>333</v>
      </c>
      <c r="Z173" t="s">
        <v>334</v>
      </c>
      <c r="AA173" t="s">
        <v>335</v>
      </c>
      <c r="AB173" t="s">
        <v>336</v>
      </c>
      <c r="AC173" t="s">
        <v>337</v>
      </c>
      <c r="AD173" t="s">
        <v>338</v>
      </c>
      <c r="AE173" t="s">
        <v>339</v>
      </c>
      <c r="AF173" t="s">
        <v>340</v>
      </c>
      <c r="AG173" t="s">
        <v>341</v>
      </c>
      <c r="AH173">
        <v>0.23869957718552481</v>
      </c>
      <c r="AI173">
        <v>0</v>
      </c>
      <c r="AJ173">
        <v>0</v>
      </c>
      <c r="AK173">
        <v>0</v>
      </c>
      <c r="AL173">
        <v>0.1852904391971206</v>
      </c>
      <c r="AM173">
        <v>0.67766285200141874</v>
      </c>
      <c r="AN173">
        <v>0</v>
      </c>
      <c r="AO173">
        <v>0.2360106961672821</v>
      </c>
      <c r="AP173">
        <v>0.37516223388193348</v>
      </c>
      <c r="AQ173">
        <v>0.045526230655276598</v>
      </c>
      <c r="AR173">
        <v>0</v>
      </c>
      <c r="AS173">
        <v>0</v>
      </c>
      <c r="AT173">
        <v>0</v>
      </c>
      <c r="AU173">
        <v>21.672567000000001</v>
      </c>
      <c r="AV173">
        <v>35.448230999999993</v>
      </c>
      <c r="AW173">
        <v>28.840716</v>
      </c>
      <c r="AX173">
        <v>19.634763</v>
      </c>
      <c r="AY173">
        <v>14.635802</v>
      </c>
      <c r="AZ173">
        <v>27.655677000000001</v>
      </c>
      <c r="BA173">
        <v>13.30294</v>
      </c>
      <c r="BB173">
        <v>8.694528</v>
      </c>
      <c r="BC173">
        <v>0</v>
      </c>
      <c r="BD173">
        <v>0</v>
      </c>
      <c r="BE173">
        <v>0</v>
      </c>
      <c r="BF173">
        <v>2.0378039999999999</v>
      </c>
      <c r="BG173">
        <v>0</v>
      </c>
      <c r="BH173">
        <v>49.980758000000009</v>
      </c>
      <c r="BI173">
        <v>0</v>
      </c>
      <c r="BJ173">
        <v>0</v>
      </c>
      <c r="BK173">
        <v>0</v>
      </c>
      <c r="BL173">
        <v>4.4153190000000002</v>
      </c>
      <c r="BM173">
        <v>13.5852</v>
      </c>
      <c r="BN173">
        <v>0</v>
      </c>
      <c r="BO173">
        <v>5.2493280000000002</v>
      </c>
      <c r="BP173">
        <v>10.693104999999999</v>
      </c>
      <c r="BQ173">
        <v>2.0378039999999999</v>
      </c>
      <c r="BR173">
        <v>0</v>
      </c>
    </row>
    <row r="174">
      <c r="A174" t="s">
        <v>473</v>
      </c>
      <c r="B174">
        <v>2012</v>
      </c>
      <c r="C174" t="s">
        <v>478</v>
      </c>
      <c r="D174">
        <v>165</v>
      </c>
      <c r="E174" t="s">
        <v>62</v>
      </c>
      <c r="F174" t="s">
        <v>371</v>
      </c>
      <c r="G174" t="s">
        <v>186</v>
      </c>
      <c r="H174">
        <v>0</v>
      </c>
      <c r="I174">
        <v>0.060961612537977501</v>
      </c>
      <c r="J174">
        <v>0.0231422539843169</v>
      </c>
      <c r="K174">
        <v>0</v>
      </c>
      <c r="L174">
        <v>0</v>
      </c>
      <c r="M174">
        <v>0.037492952582814501</v>
      </c>
      <c r="N174">
        <v>0</v>
      </c>
      <c r="O174">
        <v>0</v>
      </c>
      <c r="P174">
        <v>0</v>
      </c>
      <c r="Q174">
        <v>0</v>
      </c>
      <c r="R174">
        <v>0</v>
      </c>
      <c r="S174">
        <v>0.1017229932139658</v>
      </c>
      <c r="T174">
        <v>0</v>
      </c>
      <c r="U174">
        <v>0.0135756218386453</v>
      </c>
      <c r="V174">
        <v>0</v>
      </c>
      <c r="W174" t="s">
        <v>331</v>
      </c>
      <c r="X174" t="s">
        <v>332</v>
      </c>
      <c r="Y174" t="s">
        <v>333</v>
      </c>
      <c r="Z174" t="s">
        <v>334</v>
      </c>
      <c r="AA174" t="s">
        <v>335</v>
      </c>
      <c r="AB174" t="s">
        <v>336</v>
      </c>
      <c r="AC174" t="s">
        <v>337</v>
      </c>
      <c r="AD174" t="s">
        <v>338</v>
      </c>
      <c r="AE174" t="s">
        <v>339</v>
      </c>
      <c r="AF174" t="s">
        <v>340</v>
      </c>
      <c r="AG174" t="s">
        <v>341</v>
      </c>
      <c r="AH174">
        <v>0</v>
      </c>
      <c r="AI174">
        <v>0.079984531580900103</v>
      </c>
      <c r="AJ174">
        <v>0.0151844661843205</v>
      </c>
      <c r="AK174">
        <v>0.023656034479419899</v>
      </c>
      <c r="AL174">
        <v>0.061763479732373498</v>
      </c>
      <c r="AM174">
        <v>0</v>
      </c>
      <c r="AN174">
        <v>0</v>
      </c>
      <c r="AO174">
        <v>0</v>
      </c>
      <c r="AP174">
        <v>0</v>
      </c>
      <c r="AQ174">
        <v>0</v>
      </c>
      <c r="AR174">
        <v>0</v>
      </c>
      <c r="AS174">
        <v>0</v>
      </c>
      <c r="AT174">
        <v>7.1614599999999999</v>
      </c>
      <c r="AU174">
        <v>2.7165249999999999</v>
      </c>
      <c r="AV174">
        <v>0</v>
      </c>
      <c r="AW174">
        <v>0</v>
      </c>
      <c r="AX174">
        <v>1.7611760000000001</v>
      </c>
      <c r="AY174">
        <v>0</v>
      </c>
      <c r="AZ174">
        <v>0</v>
      </c>
      <c r="BA174">
        <v>0</v>
      </c>
      <c r="BB174">
        <v>0</v>
      </c>
      <c r="BC174">
        <v>0</v>
      </c>
      <c r="BD174">
        <v>7.1614599999999999</v>
      </c>
      <c r="BE174">
        <v>0</v>
      </c>
      <c r="BF174">
        <v>0.955349</v>
      </c>
      <c r="BG174">
        <v>0</v>
      </c>
      <c r="BH174">
        <v>0</v>
      </c>
      <c r="BI174">
        <v>7.1614599999999999</v>
      </c>
      <c r="BJ174">
        <v>0.28940300000000002</v>
      </c>
      <c r="BK174">
        <v>0.955349</v>
      </c>
      <c r="BL174">
        <v>1.471773</v>
      </c>
      <c r="BM174">
        <v>0</v>
      </c>
      <c r="BN174">
        <v>0</v>
      </c>
      <c r="BO174">
        <v>0</v>
      </c>
      <c r="BP174">
        <v>0</v>
      </c>
      <c r="BQ174">
        <v>0</v>
      </c>
      <c r="BR174">
        <v>0</v>
      </c>
    </row>
    <row r="175">
      <c r="A175" t="s">
        <v>473</v>
      </c>
      <c r="B175">
        <v>2012</v>
      </c>
      <c r="C175" t="s">
        <v>478</v>
      </c>
      <c r="D175">
        <v>166</v>
      </c>
      <c r="E175" t="s">
        <v>62</v>
      </c>
      <c r="F175" t="s">
        <v>372</v>
      </c>
      <c r="G175" t="s">
        <v>186</v>
      </c>
      <c r="H175">
        <v>0.097282545865495201</v>
      </c>
      <c r="I175">
        <v>0.7373626789849923</v>
      </c>
      <c r="J175">
        <v>1.701392666082723</v>
      </c>
      <c r="K175">
        <v>1.2798418090393739</v>
      </c>
      <c r="L175">
        <v>0.18629896584948169</v>
      </c>
      <c r="M175">
        <v>5.0172204335700732</v>
      </c>
      <c r="N175">
        <v>2.5421595547805369</v>
      </c>
      <c r="O175">
        <v>0.77040895949035582</v>
      </c>
      <c r="P175">
        <v>0.46407234549878201</v>
      </c>
      <c r="Q175">
        <v>0</v>
      </c>
      <c r="R175">
        <v>0.0080427862939775</v>
      </c>
      <c r="S175">
        <v>0.059516259081702903</v>
      </c>
      <c r="T175">
        <v>0.024122325793704401</v>
      </c>
      <c r="U175">
        <v>0.21818752026287311</v>
      </c>
      <c r="V175">
        <v>0.49128745745502811</v>
      </c>
      <c r="W175" t="s">
        <v>331</v>
      </c>
      <c r="X175" t="s">
        <v>332</v>
      </c>
      <c r="Y175" t="s">
        <v>333</v>
      </c>
      <c r="Z175" t="s">
        <v>334</v>
      </c>
      <c r="AA175" t="s">
        <v>335</v>
      </c>
      <c r="AB175" t="s">
        <v>336</v>
      </c>
      <c r="AC175" t="s">
        <v>337</v>
      </c>
      <c r="AD175" t="s">
        <v>338</v>
      </c>
      <c r="AE175" t="s">
        <v>339</v>
      </c>
      <c r="AF175" t="s">
        <v>340</v>
      </c>
      <c r="AG175" t="s">
        <v>341</v>
      </c>
      <c r="AH175">
        <v>0.31042082077418243</v>
      </c>
      <c r="AI175">
        <v>0.028405394888469999</v>
      </c>
      <c r="AJ175">
        <v>20.53894849785566</v>
      </c>
      <c r="AK175">
        <v>0.16556582065649911</v>
      </c>
      <c r="AL175">
        <v>0</v>
      </c>
      <c r="AM175">
        <v>0.20900934684341579</v>
      </c>
      <c r="AN175">
        <v>0</v>
      </c>
      <c r="AO175">
        <v>0</v>
      </c>
      <c r="AP175">
        <v>0</v>
      </c>
      <c r="AQ175">
        <v>0</v>
      </c>
      <c r="AR175">
        <v>0</v>
      </c>
      <c r="AS175">
        <v>11.425725999999999</v>
      </c>
      <c r="AT175">
        <v>86.621615000000006</v>
      </c>
      <c r="AU175">
        <v>199.71588399999999</v>
      </c>
      <c r="AV175">
        <v>150.22666200000009</v>
      </c>
      <c r="AW175">
        <v>21.883001</v>
      </c>
      <c r="AX175">
        <v>235.67650999999981</v>
      </c>
      <c r="AY175">
        <v>119.645285</v>
      </c>
      <c r="AZ175">
        <v>36.283541</v>
      </c>
      <c r="BA175">
        <v>21.883001</v>
      </c>
      <c r="BB175">
        <v>0</v>
      </c>
      <c r="BC175">
        <v>0.56567299999999998</v>
      </c>
      <c r="BD175">
        <v>4.1900389999999996</v>
      </c>
      <c r="BE175">
        <v>1.6970190000000001</v>
      </c>
      <c r="BF175">
        <v>15.354378000000001</v>
      </c>
      <c r="BG175">
        <v>34.577441999999998</v>
      </c>
      <c r="BH175">
        <v>64.998305000000002</v>
      </c>
      <c r="BI175">
        <v>2.5432929999999998</v>
      </c>
      <c r="BJ175">
        <v>391.4548749999999</v>
      </c>
      <c r="BK175">
        <v>6.6863760000000001</v>
      </c>
      <c r="BL175">
        <v>0</v>
      </c>
      <c r="BM175">
        <v>4.1900389999999996</v>
      </c>
      <c r="BN175">
        <v>0</v>
      </c>
      <c r="BO175">
        <v>0</v>
      </c>
      <c r="BP175">
        <v>0</v>
      </c>
      <c r="BQ175">
        <v>0</v>
      </c>
      <c r="BR175">
        <v>0</v>
      </c>
    </row>
    <row r="176">
      <c r="A176" t="s">
        <v>473</v>
      </c>
      <c r="B176">
        <v>2012</v>
      </c>
      <c r="C176" t="s">
        <v>478</v>
      </c>
      <c r="D176">
        <v>167</v>
      </c>
      <c r="E176" t="s">
        <v>62</v>
      </c>
      <c r="F176" t="s">
        <v>46</v>
      </c>
      <c r="G176" t="s">
        <v>186</v>
      </c>
      <c r="H176">
        <v>0.0269816963378413</v>
      </c>
      <c r="I176">
        <v>0.1168376711008576</v>
      </c>
      <c r="J176">
        <v>0.23868790545510651</v>
      </c>
      <c r="K176">
        <v>0.55660530445611833</v>
      </c>
      <c r="L176">
        <v>0.022363443302074799</v>
      </c>
      <c r="M176">
        <v>0.51569629915791071</v>
      </c>
      <c r="N176">
        <v>0.94166724224114073</v>
      </c>
      <c r="O176">
        <v>0.44620738749358158</v>
      </c>
      <c r="P176">
        <v>0.055707531919462497</v>
      </c>
      <c r="Q176">
        <v>0</v>
      </c>
      <c r="R176">
        <v>0.045056682008909402</v>
      </c>
      <c r="S176">
        <v>0.064030603438060801</v>
      </c>
      <c r="T176">
        <v>0.044868644091141503</v>
      </c>
      <c r="U176">
        <v>0.14004241622116151</v>
      </c>
      <c r="V176">
        <v>0</v>
      </c>
      <c r="W176" t="s">
        <v>331</v>
      </c>
      <c r="X176" t="s">
        <v>332</v>
      </c>
      <c r="Y176" t="s">
        <v>333</v>
      </c>
      <c r="Z176" t="s">
        <v>334</v>
      </c>
      <c r="AA176" t="s">
        <v>335</v>
      </c>
      <c r="AB176" t="s">
        <v>336</v>
      </c>
      <c r="AC176" t="s">
        <v>337</v>
      </c>
      <c r="AD176" t="s">
        <v>338</v>
      </c>
      <c r="AE176" t="s">
        <v>339</v>
      </c>
      <c r="AF176" t="s">
        <v>340</v>
      </c>
      <c r="AG176" t="s">
        <v>341</v>
      </c>
      <c r="AH176">
        <v>0.3381585470331423</v>
      </c>
      <c r="AI176">
        <v>0</v>
      </c>
      <c r="AJ176">
        <v>0.74944370141458161</v>
      </c>
      <c r="AK176">
        <v>0</v>
      </c>
      <c r="AL176">
        <v>0.1891737874607419</v>
      </c>
      <c r="AM176">
        <v>0</v>
      </c>
      <c r="AN176">
        <v>0</v>
      </c>
      <c r="AO176">
        <v>0.054251822458036003</v>
      </c>
      <c r="AP176">
        <v>0.45414375680444591</v>
      </c>
      <c r="AQ176">
        <v>0.13332738644296119</v>
      </c>
      <c r="AR176">
        <v>0.1041363345847942</v>
      </c>
      <c r="AS176">
        <v>3.1689699999999998</v>
      </c>
      <c r="AT176">
        <v>13.725495</v>
      </c>
      <c r="AU176">
        <v>28.018086</v>
      </c>
      <c r="AV176">
        <v>65.333821999999984</v>
      </c>
      <c r="AW176">
        <v>2.626849</v>
      </c>
      <c r="AX176">
        <v>24.224070999999999</v>
      </c>
      <c r="AY176">
        <v>44.319029999999998</v>
      </c>
      <c r="AZ176">
        <v>21.014792</v>
      </c>
      <c r="BA176">
        <v>2.626849</v>
      </c>
      <c r="BB176">
        <v>0</v>
      </c>
      <c r="BC176">
        <v>3.1689699999999998</v>
      </c>
      <c r="BD176">
        <v>4.5078560000000003</v>
      </c>
      <c r="BE176">
        <v>3.1565340000000002</v>
      </c>
      <c r="BF176">
        <v>9.8551199999999994</v>
      </c>
      <c r="BG176">
        <v>0</v>
      </c>
      <c r="BH176">
        <v>70.806244000000007</v>
      </c>
      <c r="BI176">
        <v>0</v>
      </c>
      <c r="BJ176">
        <v>14.283759</v>
      </c>
      <c r="BK176">
        <v>0</v>
      </c>
      <c r="BL176">
        <v>4.5078560000000003</v>
      </c>
      <c r="BM176">
        <v>0</v>
      </c>
      <c r="BN176">
        <v>0</v>
      </c>
      <c r="BO176">
        <v>1.206664</v>
      </c>
      <c r="BP176">
        <v>12.944285000000001</v>
      </c>
      <c r="BQ176">
        <v>5.9678799999999992</v>
      </c>
      <c r="BR176">
        <v>3.1565340000000002</v>
      </c>
    </row>
    <row r="177">
      <c r="A177" t="s">
        <v>473</v>
      </c>
      <c r="B177">
        <v>2012</v>
      </c>
      <c r="C177" t="s">
        <v>478</v>
      </c>
      <c r="D177">
        <v>222</v>
      </c>
      <c r="E177" t="s">
        <v>36</v>
      </c>
      <c r="F177" t="s">
        <v>15</v>
      </c>
      <c r="G177" t="s">
        <v>502</v>
      </c>
      <c r="H177">
        <v>15.456445595705629</v>
      </c>
      <c r="I177">
        <v>18.249383654435309</v>
      </c>
      <c r="J177">
        <v>22.432004629822011</v>
      </c>
      <c r="K177">
        <v>27.350938181432781</v>
      </c>
      <c r="L177">
        <v>45.863924734102959</v>
      </c>
      <c r="M177">
        <v>21.009858306275952</v>
      </c>
      <c r="N177">
        <v>23.49088612502193</v>
      </c>
      <c r="O177">
        <v>32.121322274361148</v>
      </c>
      <c r="P177">
        <v>42.601909148574741</v>
      </c>
      <c r="Q177">
        <v>54.597392916904809</v>
      </c>
      <c r="R177">
        <v>16.18010776708201</v>
      </c>
      <c r="S177">
        <v>15.265902392229339</v>
      </c>
      <c r="T177">
        <v>19.017991782204369</v>
      </c>
      <c r="U177">
        <v>20.6496944994581</v>
      </c>
      <c r="V177">
        <v>28.795050949248971</v>
      </c>
      <c r="W177" t="s">
        <v>331</v>
      </c>
      <c r="X177" t="s">
        <v>332</v>
      </c>
      <c r="Y177" t="s">
        <v>333</v>
      </c>
      <c r="Z177" t="s">
        <v>334</v>
      </c>
      <c r="AA177" t="s">
        <v>335</v>
      </c>
      <c r="AB177" t="s">
        <v>336</v>
      </c>
      <c r="AC177" t="s">
        <v>337</v>
      </c>
      <c r="AD177" t="s">
        <v>338</v>
      </c>
      <c r="AE177" t="s">
        <v>339</v>
      </c>
      <c r="AF177" t="s">
        <v>340</v>
      </c>
      <c r="AG177" t="s">
        <v>341</v>
      </c>
      <c r="AH177">
        <v>33.071222397276159</v>
      </c>
      <c r="AI177">
        <v>22.241965317529019</v>
      </c>
      <c r="AJ177">
        <v>21.898898167338881</v>
      </c>
      <c r="AK177">
        <v>19.05229592916173</v>
      </c>
      <c r="AL177">
        <v>17.90669854812219</v>
      </c>
      <c r="AM177">
        <v>18.652301555379449</v>
      </c>
      <c r="AN177">
        <v>27.034200784125922</v>
      </c>
      <c r="AO177">
        <v>20.422538227748749</v>
      </c>
      <c r="AP177">
        <v>16.450095580835502</v>
      </c>
      <c r="AQ177">
        <v>26.19449867263938</v>
      </c>
      <c r="AR177">
        <v>18.980813320109981</v>
      </c>
      <c r="AS177">
        <v>1534.506854000002</v>
      </c>
      <c r="AT177">
        <v>1794.1688580000009</v>
      </c>
      <c r="AU177">
        <v>2225.3047420000012</v>
      </c>
      <c r="AV177">
        <v>2713.9672409999998</v>
      </c>
      <c r="AW177">
        <v>4657.8308829999978</v>
      </c>
      <c r="AX177">
        <v>839.75169299999902</v>
      </c>
      <c r="AY177">
        <v>981.65245299999981</v>
      </c>
      <c r="AZ177">
        <v>1307.704582000001</v>
      </c>
      <c r="BA177">
        <v>1743.532594</v>
      </c>
      <c r="BB177">
        <v>2194.6677550000009</v>
      </c>
      <c r="BC177">
        <v>972.04317800000013</v>
      </c>
      <c r="BD177">
        <v>899.44385499999942</v>
      </c>
      <c r="BE177">
        <v>1100.828778000001</v>
      </c>
      <c r="BF177">
        <v>1232.12409</v>
      </c>
      <c r="BG177">
        <v>1654.0295999999989</v>
      </c>
      <c r="BH177">
        <v>6017.2640209999836</v>
      </c>
      <c r="BI177">
        <v>1551.7395759999999</v>
      </c>
      <c r="BJ177">
        <v>385.55605899999949</v>
      </c>
      <c r="BK177">
        <v>611.4751399999999</v>
      </c>
      <c r="BL177">
        <v>389.8687690000001</v>
      </c>
      <c r="BM177">
        <v>315.46986399999992</v>
      </c>
      <c r="BN177">
        <v>1355.1602780000001</v>
      </c>
      <c r="BO177">
        <v>360.11418500000008</v>
      </c>
      <c r="BP177">
        <v>365.49002999999988</v>
      </c>
      <c r="BQ177">
        <v>1061.8474630000001</v>
      </c>
      <c r="BR177">
        <v>511.79319299999969</v>
      </c>
    </row>
    <row r="178">
      <c r="A178" t="s">
        <v>473</v>
      </c>
      <c r="B178">
        <v>2012</v>
      </c>
      <c r="C178" t="s">
        <v>478</v>
      </c>
      <c r="D178">
        <v>223</v>
      </c>
      <c r="E178" t="s">
        <v>36</v>
      </c>
      <c r="F178" t="s">
        <v>16</v>
      </c>
      <c r="G178" t="s">
        <v>503</v>
      </c>
      <c r="H178">
        <v>51.077967392179133</v>
      </c>
      <c r="I178">
        <v>56.866914003270431</v>
      </c>
      <c r="J178">
        <v>56.028322400590902</v>
      </c>
      <c r="K178">
        <v>47.067516679923777</v>
      </c>
      <c r="L178">
        <v>31.966235978398611</v>
      </c>
      <c r="M178">
        <v>57.898381658198787</v>
      </c>
      <c r="N178">
        <v>51.86442497566437</v>
      </c>
      <c r="O178">
        <v>43.976608313742389</v>
      </c>
      <c r="P178">
        <v>36.56836298188216</v>
      </c>
      <c r="Q178">
        <v>25.813663999990851</v>
      </c>
      <c r="R178">
        <v>46.977784488710192</v>
      </c>
      <c r="S178">
        <v>56.689283701248357</v>
      </c>
      <c r="T178">
        <v>55.969220684594909</v>
      </c>
      <c r="U178">
        <v>56.526079558408313</v>
      </c>
      <c r="V178">
        <v>44.494871431109203</v>
      </c>
      <c r="W178" t="s">
        <v>331</v>
      </c>
      <c r="X178" t="s">
        <v>332</v>
      </c>
      <c r="Y178" t="s">
        <v>333</v>
      </c>
      <c r="Z178" t="s">
        <v>334</v>
      </c>
      <c r="AA178" t="s">
        <v>335</v>
      </c>
      <c r="AB178" t="s">
        <v>336</v>
      </c>
      <c r="AC178" t="s">
        <v>337</v>
      </c>
      <c r="AD178" t="s">
        <v>338</v>
      </c>
      <c r="AE178" t="s">
        <v>339</v>
      </c>
      <c r="AF178" t="s">
        <v>340</v>
      </c>
      <c r="AG178" t="s">
        <v>341</v>
      </c>
      <c r="AH178">
        <v>42.027496379919441</v>
      </c>
      <c r="AI178">
        <v>44.716596399357719</v>
      </c>
      <c r="AJ178">
        <v>45.852861266886521</v>
      </c>
      <c r="AK178">
        <v>62.597691639589968</v>
      </c>
      <c r="AL178">
        <v>45.612235098076361</v>
      </c>
      <c r="AM178">
        <v>54.116178845605162</v>
      </c>
      <c r="AN178">
        <v>55.9963371342618</v>
      </c>
      <c r="AO178">
        <v>57.993499676504143</v>
      </c>
      <c r="AP178">
        <v>59.238553875884193</v>
      </c>
      <c r="AQ178">
        <v>49.639149807443452</v>
      </c>
      <c r="AR178">
        <v>55.167687576529197</v>
      </c>
      <c r="AS178">
        <v>5070.9906469999933</v>
      </c>
      <c r="AT178">
        <v>5590.8105220000116</v>
      </c>
      <c r="AU178">
        <v>5558.1341739999953</v>
      </c>
      <c r="AV178">
        <v>4670.3954919999951</v>
      </c>
      <c r="AW178">
        <v>3246.414737000001</v>
      </c>
      <c r="AX178">
        <v>2314.164299000005</v>
      </c>
      <c r="AY178">
        <v>2167.344379000001</v>
      </c>
      <c r="AZ178">
        <v>1790.3500890000021</v>
      </c>
      <c r="BA178">
        <v>1496.602712000001</v>
      </c>
      <c r="BB178">
        <v>1037.6395829999999</v>
      </c>
      <c r="BC178">
        <v>2822.2577739999979</v>
      </c>
      <c r="BD178">
        <v>3340.046762999993</v>
      </c>
      <c r="BE178">
        <v>3239.6968889999962</v>
      </c>
      <c r="BF178">
        <v>3372.7929649999992</v>
      </c>
      <c r="BG178">
        <v>2555.850118999997</v>
      </c>
      <c r="BH178">
        <v>7646.845913999995</v>
      </c>
      <c r="BI178">
        <v>3119.711380999996</v>
      </c>
      <c r="BJ178">
        <v>807.29397199999869</v>
      </c>
      <c r="BK178">
        <v>2009.04565</v>
      </c>
      <c r="BL178">
        <v>993.08009799999945</v>
      </c>
      <c r="BM178">
        <v>915.27705200000037</v>
      </c>
      <c r="BN178">
        <v>2806.963386999993</v>
      </c>
      <c r="BO178">
        <v>1022.609513000001</v>
      </c>
      <c r="BP178">
        <v>1316.1686950000001</v>
      </c>
      <c r="BQ178">
        <v>2012.2242439999991</v>
      </c>
      <c r="BR178">
        <v>1487.5256660000009</v>
      </c>
    </row>
    <row r="179">
      <c r="A179" t="s">
        <v>473</v>
      </c>
      <c r="B179">
        <v>2012</v>
      </c>
      <c r="C179" t="s">
        <v>478</v>
      </c>
      <c r="D179">
        <v>224</v>
      </c>
      <c r="E179" t="s">
        <v>36</v>
      </c>
      <c r="F179" t="s">
        <v>20</v>
      </c>
      <c r="G179" t="s">
        <v>504</v>
      </c>
      <c r="H179">
        <v>33.465587012115428</v>
      </c>
      <c r="I179">
        <v>24.883702342294331</v>
      </c>
      <c r="J179">
        <v>21.539672969586942</v>
      </c>
      <c r="K179">
        <v>25.581545138643371</v>
      </c>
      <c r="L179">
        <v>22.169839287498611</v>
      </c>
      <c r="M179">
        <v>21.091760035525059</v>
      </c>
      <c r="N179">
        <v>24.644688899313739</v>
      </c>
      <c r="O179">
        <v>23.90206941189642</v>
      </c>
      <c r="P179">
        <v>20.829727869543088</v>
      </c>
      <c r="Q179">
        <v>19.588943083104361</v>
      </c>
      <c r="R179">
        <v>36.842107744207823</v>
      </c>
      <c r="S179">
        <v>28.044813906522219</v>
      </c>
      <c r="T179">
        <v>25.012787533200491</v>
      </c>
      <c r="U179">
        <v>22.82422594213357</v>
      </c>
      <c r="V179">
        <v>26.710077619641801</v>
      </c>
      <c r="W179" t="s">
        <v>331</v>
      </c>
      <c r="X179" t="s">
        <v>332</v>
      </c>
      <c r="Y179" t="s">
        <v>333</v>
      </c>
      <c r="Z179" t="s">
        <v>334</v>
      </c>
      <c r="AA179" t="s">
        <v>335</v>
      </c>
      <c r="AB179" t="s">
        <v>336</v>
      </c>
      <c r="AC179" t="s">
        <v>337</v>
      </c>
      <c r="AD179" t="s">
        <v>338</v>
      </c>
      <c r="AE179" t="s">
        <v>339</v>
      </c>
      <c r="AF179" t="s">
        <v>340</v>
      </c>
      <c r="AG179" t="s">
        <v>341</v>
      </c>
      <c r="AH179">
        <v>24.901281222804428</v>
      </c>
      <c r="AI179">
        <v>33.041438283113237</v>
      </c>
      <c r="AJ179">
        <v>32.24824056577426</v>
      </c>
      <c r="AK179">
        <v>18.350012431248299</v>
      </c>
      <c r="AL179">
        <v>36.481066353801218</v>
      </c>
      <c r="AM179">
        <v>27.23151959901562</v>
      </c>
      <c r="AN179">
        <v>16.969462081612281</v>
      </c>
      <c r="AO179">
        <v>21.583962095746671</v>
      </c>
      <c r="AP179">
        <v>24.31135054328001</v>
      </c>
      <c r="AQ179">
        <v>24.166351519917018</v>
      </c>
      <c r="AR179">
        <v>25.851499103360869</v>
      </c>
      <c r="AS179">
        <v>3322.4438519999949</v>
      </c>
      <c r="AT179">
        <v>2446.414884999996</v>
      </c>
      <c r="AU179">
        <v>2136.783457</v>
      </c>
      <c r="AV179">
        <v>2538.3946619999979</v>
      </c>
      <c r="AW179">
        <v>2251.5160380000002</v>
      </c>
      <c r="AX179">
        <v>843.02525700000103</v>
      </c>
      <c r="AY179">
        <v>1029.868314999999</v>
      </c>
      <c r="AZ179">
        <v>973.08714199999918</v>
      </c>
      <c r="BA179">
        <v>852.48079699999948</v>
      </c>
      <c r="BB179">
        <v>787.42261199999928</v>
      </c>
      <c r="BC179">
        <v>2213.3424579999992</v>
      </c>
      <c r="BD179">
        <v>1652.357973000001</v>
      </c>
      <c r="BE179">
        <v>1447.8288059999991</v>
      </c>
      <c r="BF179">
        <v>1361.8738340000009</v>
      </c>
      <c r="BG179">
        <v>1534.2656999999981</v>
      </c>
      <c r="BH179">
        <v>4530.7543149999992</v>
      </c>
      <c r="BI179">
        <v>2305.1788229999979</v>
      </c>
      <c r="BJ179">
        <v>567.76849899999968</v>
      </c>
      <c r="BK179">
        <v>588.93565700000022</v>
      </c>
      <c r="BL179">
        <v>794.27418699999873</v>
      </c>
      <c r="BM179">
        <v>460.57178300000021</v>
      </c>
      <c r="BN179">
        <v>850.6388310000001</v>
      </c>
      <c r="BO179">
        <v>380.59377499999999</v>
      </c>
      <c r="BP179">
        <v>540.15225599999997</v>
      </c>
      <c r="BQ179">
        <v>979.6323790000007</v>
      </c>
      <c r="BR179">
        <v>697.05238899999995</v>
      </c>
    </row>
    <row r="180">
      <c r="A180" t="s">
        <v>473</v>
      </c>
      <c r="B180">
        <v>2012</v>
      </c>
      <c r="C180" t="s">
        <v>478</v>
      </c>
      <c r="D180">
        <v>225</v>
      </c>
      <c r="E180" t="s">
        <v>373</v>
      </c>
      <c r="F180" t="s">
        <v>374</v>
      </c>
      <c r="G180" t="s">
        <v>186</v>
      </c>
      <c r="H180">
        <v>56.241468910198464</v>
      </c>
      <c r="I180">
        <v>62.864311406405172</v>
      </c>
      <c r="J180">
        <v>66.229233150221333</v>
      </c>
      <c r="K180">
        <v>62.910378444045037</v>
      </c>
      <c r="L180">
        <v>67.292085981547558</v>
      </c>
      <c r="M180">
        <v>66.993746353368934</v>
      </c>
      <c r="N180">
        <v>66.908214431036214</v>
      </c>
      <c r="O180">
        <v>65.781040376664066</v>
      </c>
      <c r="P180">
        <v>68.71348181123939</v>
      </c>
      <c r="Q180">
        <v>68.741927164440895</v>
      </c>
      <c r="R180">
        <v>53.947690082382039</v>
      </c>
      <c r="S180">
        <v>60.218681018323792</v>
      </c>
      <c r="T180">
        <v>61.698527980717898</v>
      </c>
      <c r="U180">
        <v>65.404169122465234</v>
      </c>
      <c r="V180">
        <v>59.81532998707646</v>
      </c>
      <c r="W180" t="s">
        <v>331</v>
      </c>
      <c r="X180" t="s">
        <v>332</v>
      </c>
      <c r="Y180" t="s">
        <v>333</v>
      </c>
      <c r="Z180" t="s">
        <v>334</v>
      </c>
      <c r="AA180" t="s">
        <v>335</v>
      </c>
      <c r="AB180" t="s">
        <v>336</v>
      </c>
      <c r="AC180" t="s">
        <v>337</v>
      </c>
      <c r="AD180" t="s">
        <v>338</v>
      </c>
      <c r="AE180" t="s">
        <v>339</v>
      </c>
      <c r="AF180" t="s">
        <v>340</v>
      </c>
      <c r="AG180" t="s">
        <v>341</v>
      </c>
      <c r="AH180">
        <v>65.257458962527608</v>
      </c>
      <c r="AI180">
        <v>52.17425170269636</v>
      </c>
      <c r="AJ180">
        <v>62.246279577642191</v>
      </c>
      <c r="AK180">
        <v>64.888465013598918</v>
      </c>
      <c r="AL180">
        <v>58.035943258820133</v>
      </c>
      <c r="AM180">
        <v>61.392652680012823</v>
      </c>
      <c r="AN180">
        <v>70.440031534743468</v>
      </c>
      <c r="AO180">
        <v>62.167496977133041</v>
      </c>
      <c r="AP180">
        <v>59.000154201987598</v>
      </c>
      <c r="AQ180">
        <v>68.624120063859934</v>
      </c>
      <c r="AR180">
        <v>65.958971974486388</v>
      </c>
      <c r="AS180"/>
      <c r="AT180"/>
      <c r="AU180"/>
      <c r="AV180"/>
      <c r="AW180"/>
      <c r="AX180"/>
      <c r="AY180"/>
      <c r="AZ180"/>
      <c r="BA180"/>
      <c r="BB180"/>
      <c r="BC180"/>
      <c r="BD180"/>
      <c r="BE180"/>
      <c r="BF180"/>
      <c r="BG180"/>
      <c r="BH180"/>
      <c r="BI180"/>
      <c r="BJ180"/>
      <c r="BK180"/>
      <c r="BL180"/>
      <c r="BM180"/>
      <c r="BN180"/>
      <c r="BO180"/>
      <c r="BP180"/>
      <c r="BQ180"/>
      <c r="BR180"/>
    </row>
    <row r="181">
      <c r="A181" t="s">
        <v>473</v>
      </c>
      <c r="B181">
        <v>2012</v>
      </c>
      <c r="C181" t="s">
        <v>478</v>
      </c>
      <c r="D181">
        <v>226</v>
      </c>
      <c r="E181" t="s">
        <v>373</v>
      </c>
      <c r="F181" t="s">
        <v>375</v>
      </c>
      <c r="G181" t="s">
        <v>186</v>
      </c>
      <c r="H181">
        <v>28.288425297239069</v>
      </c>
      <c r="I181">
        <v>20.824998858683919</v>
      </c>
      <c r="J181">
        <v>18.18187709731734</v>
      </c>
      <c r="K181">
        <v>21.62561274422756</v>
      </c>
      <c r="L181">
        <v>19.168079801893828</v>
      </c>
      <c r="M181">
        <v>17.90707817842905</v>
      </c>
      <c r="N181">
        <v>21.88209570601116</v>
      </c>
      <c r="O181">
        <v>20.66157359232561</v>
      </c>
      <c r="P181">
        <v>18.0785424703157</v>
      </c>
      <c r="Q181">
        <v>16.746225584857349</v>
      </c>
      <c r="R181">
        <v>31.469489236857338</v>
      </c>
      <c r="S181">
        <v>23.47046536244304</v>
      </c>
      <c r="T181">
        <v>20.58020455389244</v>
      </c>
      <c r="U181">
        <v>19.34285145607171</v>
      </c>
      <c r="V181">
        <v>21.79934232305148</v>
      </c>
      <c r="W181" t="s">
        <v>331</v>
      </c>
      <c r="X181" t="s">
        <v>332</v>
      </c>
      <c r="Y181" t="s">
        <v>333</v>
      </c>
      <c r="Z181" t="s">
        <v>334</v>
      </c>
      <c r="AA181" t="s">
        <v>335</v>
      </c>
      <c r="AB181" t="s">
        <v>336</v>
      </c>
      <c r="AC181" t="s">
        <v>337</v>
      </c>
      <c r="AD181" t="s">
        <v>338</v>
      </c>
      <c r="AE181" t="s">
        <v>339</v>
      </c>
      <c r="AF181" t="s">
        <v>340</v>
      </c>
      <c r="AG181" t="s">
        <v>341</v>
      </c>
      <c r="AH181">
        <v>21.638109996690961</v>
      </c>
      <c r="AI181">
        <v>25.745957998489899</v>
      </c>
      <c r="AJ181">
        <v>29.627761919496692</v>
      </c>
      <c r="AK181">
        <v>14.58302903771483</v>
      </c>
      <c r="AL181">
        <v>33.332000010002822</v>
      </c>
      <c r="AM181">
        <v>22.974441894058138</v>
      </c>
      <c r="AN181">
        <v>14.39626279828893</v>
      </c>
      <c r="AO181">
        <v>17.11156205035843</v>
      </c>
      <c r="AP181">
        <v>18.950971396738929</v>
      </c>
      <c r="AQ181">
        <v>21.868849006306121</v>
      </c>
      <c r="AR181">
        <v>22.996261343623779</v>
      </c>
      <c r="AS181"/>
      <c r="AT181"/>
      <c r="AU181"/>
      <c r="AV181"/>
      <c r="AW181"/>
      <c r="AX181"/>
      <c r="AY181"/>
      <c r="AZ181"/>
      <c r="BA181"/>
      <c r="BB181"/>
      <c r="BC181"/>
      <c r="BD181"/>
      <c r="BE181"/>
      <c r="BF181"/>
      <c r="BG181"/>
      <c r="BH181"/>
      <c r="BI181"/>
      <c r="BJ181"/>
      <c r="BK181"/>
      <c r="BL181"/>
      <c r="BM181"/>
      <c r="BN181"/>
      <c r="BO181"/>
      <c r="BP181"/>
      <c r="BQ181"/>
      <c r="BR181"/>
    </row>
    <row r="182">
      <c r="A182" t="s">
        <v>473</v>
      </c>
      <c r="B182">
        <v>2012</v>
      </c>
      <c r="C182" t="s">
        <v>478</v>
      </c>
      <c r="D182">
        <v>227</v>
      </c>
      <c r="E182" t="s">
        <v>373</v>
      </c>
      <c r="F182" t="s">
        <v>376</v>
      </c>
      <c r="G182" t="s">
        <v>186</v>
      </c>
      <c r="H182">
        <v>2.771413125265267</v>
      </c>
      <c r="I182">
        <v>5.4725947964898749</v>
      </c>
      <c r="J182">
        <v>3.9775272941265278</v>
      </c>
      <c r="K182">
        <v>5.3591274431576013</v>
      </c>
      <c r="L182">
        <v>5.4762767336378371</v>
      </c>
      <c r="M182">
        <v>2.1029830421549631</v>
      </c>
      <c r="N182">
        <v>3.2965437597276348</v>
      </c>
      <c r="O182">
        <v>6.1758256321663074</v>
      </c>
      <c r="P182">
        <v>5.5051038070038798</v>
      </c>
      <c r="Q182">
        <v>6.4046271525278851</v>
      </c>
      <c r="R182">
        <v>2.187180447759816</v>
      </c>
      <c r="S182">
        <v>3.9128325619387319</v>
      </c>
      <c r="T182">
        <v>6.3966121657881629</v>
      </c>
      <c r="U182">
        <v>5.0106083034684596</v>
      </c>
      <c r="V182">
        <v>5.2613748242585707</v>
      </c>
      <c r="W182" t="s">
        <v>331</v>
      </c>
      <c r="X182" t="s">
        <v>332</v>
      </c>
      <c r="Y182" t="s">
        <v>333</v>
      </c>
      <c r="Z182" t="s">
        <v>334</v>
      </c>
      <c r="AA182" t="s">
        <v>335</v>
      </c>
      <c r="AB182" t="s">
        <v>336</v>
      </c>
      <c r="AC182" t="s">
        <v>337</v>
      </c>
      <c r="AD182" t="s">
        <v>338</v>
      </c>
      <c r="AE182" t="s">
        <v>339</v>
      </c>
      <c r="AF182" t="s">
        <v>340</v>
      </c>
      <c r="AG182" t="s">
        <v>341</v>
      </c>
      <c r="AH182">
        <v>5.8064533932092077</v>
      </c>
      <c r="AI182">
        <v>6.005064333869262</v>
      </c>
      <c r="AJ182">
        <v>2.102335436880765</v>
      </c>
      <c r="AK182">
        <v>3.236284127648116</v>
      </c>
      <c r="AL182">
        <v>1.0136099625224311</v>
      </c>
      <c r="AM182">
        <v>2.3299949073276549</v>
      </c>
      <c r="AN182">
        <v>4.7470655629659566</v>
      </c>
      <c r="AO182">
        <v>1.328455592750807</v>
      </c>
      <c r="AP182">
        <v>5.8880348882056426</v>
      </c>
      <c r="AQ182">
        <v>3.167844954910279</v>
      </c>
      <c r="AR182">
        <v>3.0700822137625159</v>
      </c>
      <c r="AS182"/>
      <c r="AT182"/>
      <c r="AU182"/>
      <c r="AV182"/>
      <c r="AW182"/>
      <c r="AX182"/>
      <c r="AY182"/>
      <c r="AZ182"/>
      <c r="BA182"/>
      <c r="BB182"/>
      <c r="BC182"/>
      <c r="BD182"/>
      <c r="BE182"/>
      <c r="BF182"/>
      <c r="BG182"/>
      <c r="BH182"/>
      <c r="BI182"/>
      <c r="BJ182"/>
      <c r="BK182"/>
      <c r="BL182"/>
      <c r="BM182"/>
      <c r="BN182"/>
      <c r="BO182"/>
      <c r="BP182"/>
      <c r="BQ182"/>
      <c r="BR182"/>
    </row>
    <row r="183">
      <c r="A183" t="s">
        <v>473</v>
      </c>
      <c r="B183">
        <v>2012</v>
      </c>
      <c r="C183" t="s">
        <v>478</v>
      </c>
      <c r="D183">
        <v>228</v>
      </c>
      <c r="E183" t="s">
        <v>373</v>
      </c>
      <c r="F183" t="s">
        <v>377</v>
      </c>
      <c r="G183" t="s">
        <v>186</v>
      </c>
      <c r="H183">
        <v>12.698692667297079</v>
      </c>
      <c r="I183">
        <v>10.818979350393191</v>
      </c>
      <c r="J183">
        <v>11.6113624583344</v>
      </c>
      <c r="K183">
        <v>10.075001130836011</v>
      </c>
      <c r="L183">
        <v>8.0635574829204639</v>
      </c>
      <c r="M183">
        <v>12.94849258522054</v>
      </c>
      <c r="N183">
        <v>7.9131461032249026</v>
      </c>
      <c r="O183">
        <v>7.3815603988437486</v>
      </c>
      <c r="P183">
        <v>7.7028719114410356</v>
      </c>
      <c r="Q183">
        <v>8.1072200981738778</v>
      </c>
      <c r="R183">
        <v>12.395640233001011</v>
      </c>
      <c r="S183">
        <v>12.39802105729455</v>
      </c>
      <c r="T183">
        <v>11.324655299601281</v>
      </c>
      <c r="U183">
        <v>10.242371117994599</v>
      </c>
      <c r="V183">
        <v>13.07411980194019</v>
      </c>
      <c r="W183" t="s">
        <v>331</v>
      </c>
      <c r="X183" t="s">
        <v>332</v>
      </c>
      <c r="Y183" t="s">
        <v>333</v>
      </c>
      <c r="Z183" t="s">
        <v>334</v>
      </c>
      <c r="AA183" t="s">
        <v>335</v>
      </c>
      <c r="AB183" t="s">
        <v>336</v>
      </c>
      <c r="AC183" t="s">
        <v>337</v>
      </c>
      <c r="AD183" t="s">
        <v>338</v>
      </c>
      <c r="AE183" t="s">
        <v>339</v>
      </c>
      <c r="AF183" t="s">
        <v>340</v>
      </c>
      <c r="AG183" t="s">
        <v>341</v>
      </c>
      <c r="AH183">
        <v>7.2979776475721199</v>
      </c>
      <c r="AI183">
        <v>16.074725964944509</v>
      </c>
      <c r="AJ183">
        <v>6.0236230659801224</v>
      </c>
      <c r="AK183">
        <v>17.292221821038389</v>
      </c>
      <c r="AL183">
        <v>7.5242092784887014</v>
      </c>
      <c r="AM183">
        <v>13.302910518601539</v>
      </c>
      <c r="AN183">
        <v>10.41664010400158</v>
      </c>
      <c r="AO183">
        <v>19.39248537975751</v>
      </c>
      <c r="AP183">
        <v>16.037787122735299</v>
      </c>
      <c r="AQ183">
        <v>6.3391859749236001</v>
      </c>
      <c r="AR183">
        <v>7.9746844681275313</v>
      </c>
      <c r="AS183"/>
      <c r="AT183"/>
      <c r="AU183"/>
      <c r="AV183"/>
      <c r="AW183"/>
      <c r="AX183"/>
      <c r="AY183"/>
      <c r="AZ183"/>
      <c r="BA183"/>
      <c r="BB183"/>
      <c r="BC183"/>
      <c r="BD183"/>
      <c r="BE183"/>
      <c r="BF183"/>
      <c r="BG183"/>
      <c r="BH183"/>
      <c r="BI183"/>
      <c r="BJ183"/>
      <c r="BK183"/>
      <c r="BL183"/>
      <c r="BM183"/>
      <c r="BN183"/>
      <c r="BO183"/>
      <c r="BP183"/>
      <c r="BQ183"/>
      <c r="BR183"/>
    </row>
    <row r="184">
      <c r="A184" t="s">
        <v>473</v>
      </c>
      <c r="B184">
        <v>2012</v>
      </c>
      <c r="C184" t="s">
        <v>478</v>
      </c>
      <c r="D184">
        <v>229</v>
      </c>
      <c r="E184" t="s">
        <v>373</v>
      </c>
      <c r="F184" t="s">
        <v>174</v>
      </c>
      <c r="G184" t="s">
        <v>186</v>
      </c>
      <c r="H184">
        <v>0</v>
      </c>
      <c r="I184">
        <v>0.019115588027931101</v>
      </c>
      <c r="J184">
        <v>0</v>
      </c>
      <c r="K184">
        <v>0.029880237733505201</v>
      </c>
      <c r="L184">
        <v>0</v>
      </c>
      <c r="M184">
        <v>0.047699840826520498</v>
      </c>
      <c r="N184">
        <v>0</v>
      </c>
      <c r="O184">
        <v>0</v>
      </c>
      <c r="P184">
        <v>0</v>
      </c>
      <c r="Q184">
        <v>0</v>
      </c>
      <c r="R184">
        <v>0</v>
      </c>
      <c r="S184">
        <v>0</v>
      </c>
      <c r="T184">
        <v>0</v>
      </c>
      <c r="U184">
        <v>0</v>
      </c>
      <c r="V184">
        <v>0.049833063673243402</v>
      </c>
      <c r="W184" t="s">
        <v>331</v>
      </c>
      <c r="X184" t="s">
        <v>332</v>
      </c>
      <c r="Y184" t="s">
        <v>333</v>
      </c>
      <c r="Z184" t="s">
        <v>334</v>
      </c>
      <c r="AA184" t="s">
        <v>335</v>
      </c>
      <c r="AB184" t="s">
        <v>336</v>
      </c>
      <c r="AC184" t="s">
        <v>337</v>
      </c>
      <c r="AD184" t="s">
        <v>338</v>
      </c>
      <c r="AE184" t="s">
        <v>339</v>
      </c>
      <c r="AF184" t="s">
        <v>340</v>
      </c>
      <c r="AG184" t="s">
        <v>341</v>
      </c>
      <c r="AH184">
        <v>0</v>
      </c>
      <c r="AI184">
        <v>0</v>
      </c>
      <c r="AJ184">
        <v>0</v>
      </c>
      <c r="AK184">
        <v>0</v>
      </c>
      <c r="AL184">
        <v>0.094237490165927404</v>
      </c>
      <c r="AM184">
        <v>0</v>
      </c>
      <c r="AN184">
        <v>0</v>
      </c>
      <c r="AO184">
        <v>0</v>
      </c>
      <c r="AP184">
        <v>0.1230523903326128</v>
      </c>
      <c r="AQ184">
        <v>0</v>
      </c>
      <c r="AR184">
        <v>0</v>
      </c>
      <c r="AS184"/>
      <c r="AT184"/>
      <c r="AU184"/>
      <c r="AV184"/>
      <c r="AW184"/>
      <c r="AX184"/>
      <c r="AY184"/>
      <c r="AZ184"/>
      <c r="BA184"/>
      <c r="BB184"/>
      <c r="BC184"/>
      <c r="BD184"/>
      <c r="BE184"/>
      <c r="BF184"/>
      <c r="BG184"/>
      <c r="BH184"/>
      <c r="BI184"/>
      <c r="BJ184"/>
      <c r="BK184"/>
      <c r="BL184"/>
      <c r="BM184"/>
      <c r="BN184"/>
      <c r="BO184"/>
      <c r="BP184"/>
      <c r="BQ184"/>
      <c r="BR184"/>
    </row>
    <row r="185">
      <c r="A185" t="s">
        <v>473</v>
      </c>
      <c r="B185">
        <v>2017</v>
      </c>
      <c r="C185" t="s">
        <v>479</v>
      </c>
      <c r="D185">
        <v>16</v>
      </c>
      <c r="E185" t="s">
        <v>13</v>
      </c>
      <c r="F185" t="s">
        <v>14</v>
      </c>
      <c r="G185" t="s">
        <v>484</v>
      </c>
      <c r="H185">
        <v>41.656008980853613</v>
      </c>
      <c r="I185">
        <v>59.649262692943083</v>
      </c>
      <c r="J185">
        <v>79.679226176705896</v>
      </c>
      <c r="K185">
        <v>95.195641146861348</v>
      </c>
      <c r="L185">
        <v>98.561867642572409</v>
      </c>
      <c r="M185">
        <v>92.476655933282046</v>
      </c>
      <c r="N185">
        <v>97.180370830546508</v>
      </c>
      <c r="O185">
        <v>98.502233146274406</v>
      </c>
      <c r="P185">
        <v>99.426823824478276</v>
      </c>
      <c r="Q185">
        <v>99.484216385708066</v>
      </c>
      <c r="R185">
        <v>38.80963143446391</v>
      </c>
      <c r="S185">
        <v>47.8874347579832</v>
      </c>
      <c r="T185">
        <v>56.295968310518973</v>
      </c>
      <c r="U185">
        <v>69.642618253534167</v>
      </c>
      <c r="V185">
        <v>89.331963389547127</v>
      </c>
      <c r="W185" t="s">
        <v>380</v>
      </c>
      <c r="X185" t="s">
        <v>332</v>
      </c>
      <c r="Y185" t="s">
        <v>334</v>
      </c>
      <c r="Z185" t="s">
        <v>335</v>
      </c>
      <c r="AA185" t="s">
        <v>336</v>
      </c>
      <c r="AB185" t="s">
        <v>337</v>
      </c>
      <c r="AC185" t="s">
        <v>338</v>
      </c>
      <c r="AD185" t="s">
        <v>339</v>
      </c>
      <c r="AE185" t="s">
        <v>381</v>
      </c>
      <c r="AF185" t="s">
        <v>340</v>
      </c>
      <c r="AG185" t="s">
        <v>341</v>
      </c>
      <c r="AH185">
        <v>99.134838711728094</v>
      </c>
      <c r="AI185">
        <v>62.21225830670312</v>
      </c>
      <c r="AJ185">
        <v>62.31640883945515</v>
      </c>
      <c r="AK185">
        <v>52.859407751155892</v>
      </c>
      <c r="AL185">
        <v>76.468005750338961</v>
      </c>
      <c r="AM185">
        <v>73.645502897029658</v>
      </c>
      <c r="AN185">
        <v>79.26279454563047</v>
      </c>
      <c r="AO185">
        <v>67.33453420538001</v>
      </c>
      <c r="AP185">
        <v>71.604785655333018</v>
      </c>
      <c r="AQ185">
        <v>72.032394224573494</v>
      </c>
      <c r="AR185">
        <v>74.125161639343091</v>
      </c>
      <c r="AS185"/>
      <c r="AT185"/>
      <c r="AU185"/>
      <c r="AV185"/>
      <c r="AW185"/>
      <c r="AX185"/>
      <c r="AY185"/>
      <c r="AZ185"/>
      <c r="BA185"/>
      <c r="BB185"/>
      <c r="BC185"/>
      <c r="BD185"/>
      <c r="BE185"/>
      <c r="BF185"/>
      <c r="BG185"/>
      <c r="BH185"/>
      <c r="BI185"/>
      <c r="BJ185"/>
      <c r="BK185"/>
      <c r="BL185"/>
      <c r="BM185"/>
      <c r="BN185"/>
      <c r="BO185"/>
      <c r="BP185"/>
      <c r="BQ185"/>
      <c r="BR185"/>
    </row>
    <row r="186">
      <c r="A186" t="s">
        <v>473</v>
      </c>
      <c r="B186">
        <v>2017</v>
      </c>
      <c r="C186" t="s">
        <v>479</v>
      </c>
      <c r="D186">
        <v>17</v>
      </c>
      <c r="E186" t="s">
        <v>13</v>
      </c>
      <c r="F186" t="s">
        <v>51</v>
      </c>
      <c r="G186" t="s">
        <v>186</v>
      </c>
      <c r="H186">
        <v>58.343991019147133</v>
      </c>
      <c r="I186">
        <v>40.350737307056853</v>
      </c>
      <c r="J186">
        <v>20.320773823294079</v>
      </c>
      <c r="K186">
        <v>4.8043588531386661</v>
      </c>
      <c r="L186">
        <v>1.438132357427657</v>
      </c>
      <c r="M186">
        <v>7.5233440667182379</v>
      </c>
      <c r="N186">
        <v>2.8196291694534699</v>
      </c>
      <c r="O186">
        <v>1.4977668537255759</v>
      </c>
      <c r="P186">
        <v>0.57317617552171185</v>
      </c>
      <c r="Q186">
        <v>0.51578361429194797</v>
      </c>
      <c r="R186">
        <v>61.19036856553619</v>
      </c>
      <c r="S186">
        <v>52.112565242017162</v>
      </c>
      <c r="T186">
        <v>43.704031689481219</v>
      </c>
      <c r="U186">
        <v>30.35738174646615</v>
      </c>
      <c r="V186">
        <v>10.66803661045293</v>
      </c>
      <c r="W186" t="s">
        <v>380</v>
      </c>
      <c r="X186" t="s">
        <v>332</v>
      </c>
      <c r="Y186" t="s">
        <v>334</v>
      </c>
      <c r="Z186" t="s">
        <v>335</v>
      </c>
      <c r="AA186" t="s">
        <v>336</v>
      </c>
      <c r="AB186" t="s">
        <v>337</v>
      </c>
      <c r="AC186" t="s">
        <v>338</v>
      </c>
      <c r="AD186" t="s">
        <v>339</v>
      </c>
      <c r="AE186" t="s">
        <v>381</v>
      </c>
      <c r="AF186" t="s">
        <v>340</v>
      </c>
      <c r="AG186" t="s">
        <v>341</v>
      </c>
      <c r="AH186">
        <v>0.8651612882719053</v>
      </c>
      <c r="AI186">
        <v>37.787741693297058</v>
      </c>
      <c r="AJ186">
        <v>37.683591160544857</v>
      </c>
      <c r="AK186">
        <v>47.140592248844207</v>
      </c>
      <c r="AL186">
        <v>23.531994249661061</v>
      </c>
      <c r="AM186">
        <v>26.354497102970111</v>
      </c>
      <c r="AN186">
        <v>20.737205454369459</v>
      </c>
      <c r="AO186">
        <v>32.665465794620047</v>
      </c>
      <c r="AP186">
        <v>28.39521434466732</v>
      </c>
      <c r="AQ186">
        <v>27.967605775426481</v>
      </c>
      <c r="AR186">
        <v>25.874838360656788</v>
      </c>
      <c r="AS186"/>
      <c r="AT186"/>
      <c r="AU186"/>
      <c r="AV186"/>
      <c r="AW186"/>
      <c r="AX186"/>
      <c r="AY186"/>
      <c r="AZ186"/>
      <c r="BA186"/>
      <c r="BB186"/>
      <c r="BC186"/>
      <c r="BD186"/>
      <c r="BE186"/>
      <c r="BF186"/>
      <c r="BG186"/>
      <c r="BH186"/>
      <c r="BI186"/>
      <c r="BJ186"/>
      <c r="BK186"/>
      <c r="BL186"/>
      <c r="BM186"/>
      <c r="BN186"/>
      <c r="BO186"/>
      <c r="BP186"/>
      <c r="BQ186"/>
      <c r="BR186"/>
    </row>
    <row r="187">
      <c r="A187" t="s">
        <v>473</v>
      </c>
      <c r="B187">
        <v>2017</v>
      </c>
      <c r="C187" t="s">
        <v>479</v>
      </c>
      <c r="D187">
        <v>18</v>
      </c>
      <c r="E187" t="s">
        <v>60</v>
      </c>
      <c r="F187" t="s">
        <v>15</v>
      </c>
      <c r="G187" t="s">
        <v>485</v>
      </c>
      <c r="H187">
        <v>28.219752851508431</v>
      </c>
      <c r="I187">
        <v>41.481498500447998</v>
      </c>
      <c r="J187">
        <v>67.520447201920987</v>
      </c>
      <c r="K187">
        <v>88.997634076654563</v>
      </c>
      <c r="L187">
        <v>95.189064885150941</v>
      </c>
      <c r="M187">
        <v>79.154592858776056</v>
      </c>
      <c r="N187">
        <v>89.643541857600539</v>
      </c>
      <c r="O187">
        <v>93.759845015021313</v>
      </c>
      <c r="P187">
        <v>97.407854078539501</v>
      </c>
      <c r="Q187">
        <v>97.335098822439363</v>
      </c>
      <c r="R187">
        <v>26.08163553163573</v>
      </c>
      <c r="S187">
        <v>31.110215720423259</v>
      </c>
      <c r="T187">
        <v>39.031552230852022</v>
      </c>
      <c r="U187">
        <v>57.057080390377259</v>
      </c>
      <c r="V187">
        <v>80.079190306308803</v>
      </c>
      <c r="W187" t="s">
        <v>380</v>
      </c>
      <c r="X187" t="s">
        <v>332</v>
      </c>
      <c r="Y187" t="s">
        <v>334</v>
      </c>
      <c r="Z187" t="s">
        <v>335</v>
      </c>
      <c r="AA187" t="s">
        <v>336</v>
      </c>
      <c r="AB187" t="s">
        <v>337</v>
      </c>
      <c r="AC187" t="s">
        <v>338</v>
      </c>
      <c r="AD187" t="s">
        <v>339</v>
      </c>
      <c r="AE187" t="s">
        <v>381</v>
      </c>
      <c r="AF187" t="s">
        <v>340</v>
      </c>
      <c r="AG187" t="s">
        <v>341</v>
      </c>
      <c r="AH187">
        <v>92.438180482769241</v>
      </c>
      <c r="AI187">
        <v>55.045244718242628</v>
      </c>
      <c r="AJ187">
        <v>52.008939389492888</v>
      </c>
      <c r="AK187">
        <v>42.317664213778997</v>
      </c>
      <c r="AL187">
        <v>66.861687845640375</v>
      </c>
      <c r="AM187">
        <v>64.140757261311094</v>
      </c>
      <c r="AN187">
        <v>73.530868864124997</v>
      </c>
      <c r="AO187">
        <v>51.532769451881229</v>
      </c>
      <c r="AP187">
        <v>57.923095907279468</v>
      </c>
      <c r="AQ187">
        <v>58.241626496446017</v>
      </c>
      <c r="AR187">
        <v>51.198324605578193</v>
      </c>
      <c r="AS187"/>
      <c r="AT187"/>
      <c r="AU187"/>
      <c r="AV187"/>
      <c r="AW187"/>
      <c r="AX187"/>
      <c r="AY187"/>
      <c r="AZ187"/>
      <c r="BA187"/>
      <c r="BB187"/>
      <c r="BC187"/>
      <c r="BD187"/>
      <c r="BE187"/>
      <c r="BF187"/>
      <c r="BG187"/>
      <c r="BH187"/>
      <c r="BI187"/>
      <c r="BJ187"/>
      <c r="BK187"/>
      <c r="BL187"/>
      <c r="BM187"/>
      <c r="BN187"/>
      <c r="BO187"/>
      <c r="BP187"/>
      <c r="BQ187"/>
      <c r="BR187"/>
    </row>
    <row r="188">
      <c r="A188" t="s">
        <v>473</v>
      </c>
      <c r="B188">
        <v>2017</v>
      </c>
      <c r="C188" t="s">
        <v>479</v>
      </c>
      <c r="D188">
        <v>19</v>
      </c>
      <c r="E188" t="s">
        <v>60</v>
      </c>
      <c r="F188" t="s">
        <v>16</v>
      </c>
      <c r="G188" t="s">
        <v>486</v>
      </c>
      <c r="H188">
        <v>13.436256129345191</v>
      </c>
      <c r="I188">
        <v>18.167764192495131</v>
      </c>
      <c r="J188">
        <v>12.158778974784759</v>
      </c>
      <c r="K188">
        <v>6.1980070702068781</v>
      </c>
      <c r="L188">
        <v>3.3728027574214861</v>
      </c>
      <c r="M188">
        <v>13.322063074506129</v>
      </c>
      <c r="N188">
        <v>7.5368289729460374</v>
      </c>
      <c r="O188">
        <v>4.7423881312531249</v>
      </c>
      <c r="P188">
        <v>2.018969745938751</v>
      </c>
      <c r="Q188">
        <v>2.1491175632687272</v>
      </c>
      <c r="R188">
        <v>12.727995902828139</v>
      </c>
      <c r="S188">
        <v>16.777219037559899</v>
      </c>
      <c r="T188">
        <v>17.264416079667001</v>
      </c>
      <c r="U188">
        <v>12.58553786315681</v>
      </c>
      <c r="V188">
        <v>9.2527730832384414</v>
      </c>
      <c r="W188" t="s">
        <v>380</v>
      </c>
      <c r="X188" t="s">
        <v>332</v>
      </c>
      <c r="Y188" t="s">
        <v>334</v>
      </c>
      <c r="Z188" t="s">
        <v>335</v>
      </c>
      <c r="AA188" t="s">
        <v>336</v>
      </c>
      <c r="AB188" t="s">
        <v>337</v>
      </c>
      <c r="AC188" t="s">
        <v>338</v>
      </c>
      <c r="AD188" t="s">
        <v>339</v>
      </c>
      <c r="AE188" t="s">
        <v>381</v>
      </c>
      <c r="AF188" t="s">
        <v>340</v>
      </c>
      <c r="AG188" t="s">
        <v>341</v>
      </c>
      <c r="AH188">
        <v>6.6966582289587269</v>
      </c>
      <c r="AI188">
        <v>7.1670135884604544</v>
      </c>
      <c r="AJ188">
        <v>10.307469449962181</v>
      </c>
      <c r="AK188">
        <v>10.54174353737687</v>
      </c>
      <c r="AL188">
        <v>9.6063179046985905</v>
      </c>
      <c r="AM188">
        <v>9.5047456357185531</v>
      </c>
      <c r="AN188">
        <v>5.7319256815054453</v>
      </c>
      <c r="AO188">
        <v>15.80176475349875</v>
      </c>
      <c r="AP188">
        <v>13.681689748053721</v>
      </c>
      <c r="AQ188">
        <v>13.790767728127509</v>
      </c>
      <c r="AR188">
        <v>22.926837033765029</v>
      </c>
      <c r="AS188"/>
      <c r="AT188"/>
      <c r="AU188"/>
      <c r="AV188"/>
      <c r="AW188"/>
      <c r="AX188"/>
      <c r="AY188"/>
      <c r="AZ188"/>
      <c r="BA188"/>
      <c r="BB188"/>
      <c r="BC188"/>
      <c r="BD188"/>
      <c r="BE188"/>
      <c r="BF188"/>
      <c r="BG188"/>
      <c r="BH188"/>
      <c r="BI188"/>
      <c r="BJ188"/>
      <c r="BK188"/>
      <c r="BL188"/>
      <c r="BM188"/>
      <c r="BN188"/>
      <c r="BO188"/>
      <c r="BP188"/>
      <c r="BQ188"/>
      <c r="BR188"/>
    </row>
    <row r="189">
      <c r="A189" t="s">
        <v>473</v>
      </c>
      <c r="B189">
        <v>2017</v>
      </c>
      <c r="C189" t="s">
        <v>479</v>
      </c>
      <c r="D189">
        <v>20</v>
      </c>
      <c r="E189" t="s">
        <v>60</v>
      </c>
      <c r="F189" t="s">
        <v>22</v>
      </c>
      <c r="G189" t="s">
        <v>487</v>
      </c>
      <c r="H189">
        <v>55.164635148772028</v>
      </c>
      <c r="I189">
        <v>37.729536687467679</v>
      </c>
      <c r="J189">
        <v>19.67688743252485</v>
      </c>
      <c r="K189">
        <v>4.5014414967597087</v>
      </c>
      <c r="L189">
        <v>1.3770303914893831</v>
      </c>
      <c r="M189">
        <v>7.1671235162215403</v>
      </c>
      <c r="N189">
        <v>2.6975010885204611</v>
      </c>
      <c r="O189">
        <v>1.4977668537255631</v>
      </c>
      <c r="P189">
        <v>0.41762974193189079</v>
      </c>
      <c r="Q189">
        <v>0.51578361429191011</v>
      </c>
      <c r="R189">
        <v>58.148540357443608</v>
      </c>
      <c r="S189">
        <v>48.534215952712152</v>
      </c>
      <c r="T189">
        <v>41.153392983023217</v>
      </c>
      <c r="U189">
        <v>29.238090718454639</v>
      </c>
      <c r="V189">
        <v>10.147021819070799</v>
      </c>
      <c r="W189" t="s">
        <v>380</v>
      </c>
      <c r="X189" t="s">
        <v>332</v>
      </c>
      <c r="Y189" t="s">
        <v>334</v>
      </c>
      <c r="Z189" t="s">
        <v>335</v>
      </c>
      <c r="AA189" t="s">
        <v>336</v>
      </c>
      <c r="AB189" t="s">
        <v>337</v>
      </c>
      <c r="AC189" t="s">
        <v>338</v>
      </c>
      <c r="AD189" t="s">
        <v>339</v>
      </c>
      <c r="AE189" t="s">
        <v>381</v>
      </c>
      <c r="AF189" t="s">
        <v>340</v>
      </c>
      <c r="AG189" t="s">
        <v>341</v>
      </c>
      <c r="AH189">
        <v>0.86516128827203254</v>
      </c>
      <c r="AI189">
        <v>33.804106443629308</v>
      </c>
      <c r="AJ189">
        <v>35.472287471511848</v>
      </c>
      <c r="AK189">
        <v>45.090040135886113</v>
      </c>
      <c r="AL189">
        <v>21.402966768593881</v>
      </c>
      <c r="AM189">
        <v>26.088355941445791</v>
      </c>
      <c r="AN189">
        <v>19.468233815980479</v>
      </c>
      <c r="AO189">
        <v>29.99819300231297</v>
      </c>
      <c r="AP189">
        <v>28.108160407784691</v>
      </c>
      <c r="AQ189">
        <v>26.521491154636038</v>
      </c>
      <c r="AR189">
        <v>24.690829603005941</v>
      </c>
      <c r="AS189"/>
      <c r="AT189"/>
      <c r="AU189"/>
      <c r="AV189"/>
      <c r="AW189"/>
      <c r="AX189"/>
      <c r="AY189"/>
      <c r="AZ189"/>
      <c r="BA189"/>
      <c r="BB189"/>
      <c r="BC189"/>
      <c r="BD189"/>
      <c r="BE189"/>
      <c r="BF189"/>
      <c r="BG189"/>
      <c r="BH189"/>
      <c r="BI189"/>
      <c r="BJ189"/>
      <c r="BK189"/>
      <c r="BL189"/>
      <c r="BM189"/>
      <c r="BN189"/>
      <c r="BO189"/>
      <c r="BP189"/>
      <c r="BQ189"/>
      <c r="BR189"/>
    </row>
    <row r="190">
      <c r="A190" t="s">
        <v>473</v>
      </c>
      <c r="B190">
        <v>2017</v>
      </c>
      <c r="C190" t="s">
        <v>479</v>
      </c>
      <c r="D190">
        <v>21</v>
      </c>
      <c r="E190" t="s">
        <v>60</v>
      </c>
      <c r="F190" t="s">
        <v>17</v>
      </c>
      <c r="G190" t="s">
        <v>488</v>
      </c>
      <c r="H190">
        <v>3.179355870374355</v>
      </c>
      <c r="I190">
        <v>2.6212006195891879</v>
      </c>
      <c r="J190">
        <v>0.64388639076940291</v>
      </c>
      <c r="K190">
        <v>0.30291735637884959</v>
      </c>
      <c r="L190">
        <v>0.061101965938189597</v>
      </c>
      <c r="M190">
        <v>0.35622055049627283</v>
      </c>
      <c r="N190">
        <v>0.1221280809329625</v>
      </c>
      <c r="O190">
        <v>0</v>
      </c>
      <c r="P190">
        <v>0.15554643358985801</v>
      </c>
      <c r="Q190">
        <v>0</v>
      </c>
      <c r="R190">
        <v>3.041828208092527</v>
      </c>
      <c r="S190">
        <v>3.578349289304684</v>
      </c>
      <c r="T190">
        <v>2.5506387064577569</v>
      </c>
      <c r="U190">
        <v>1.119291028011292</v>
      </c>
      <c r="V190">
        <v>0.52101479138195805</v>
      </c>
      <c r="W190" t="s">
        <v>380</v>
      </c>
      <c r="X190" t="s">
        <v>332</v>
      </c>
      <c r="Y190" t="s">
        <v>334</v>
      </c>
      <c r="Z190" t="s">
        <v>335</v>
      </c>
      <c r="AA190" t="s">
        <v>336</v>
      </c>
      <c r="AB190" t="s">
        <v>337</v>
      </c>
      <c r="AC190" t="s">
        <v>338</v>
      </c>
      <c r="AD190" t="s">
        <v>339</v>
      </c>
      <c r="AE190" t="s">
        <v>381</v>
      </c>
      <c r="AF190" t="s">
        <v>340</v>
      </c>
      <c r="AG190" t="s">
        <v>341</v>
      </c>
      <c r="AH190">
        <v>0</v>
      </c>
      <c r="AI190">
        <v>3.983635249667608</v>
      </c>
      <c r="AJ190">
        <v>2.2113036890330831</v>
      </c>
      <c r="AK190">
        <v>2.0505521129580231</v>
      </c>
      <c r="AL190">
        <v>2.1290274810671521</v>
      </c>
      <c r="AM190">
        <v>0.26614116152455802</v>
      </c>
      <c r="AN190">
        <v>1.268971638389083</v>
      </c>
      <c r="AO190">
        <v>2.6672727923070521</v>
      </c>
      <c r="AP190">
        <v>0.28705393688211561</v>
      </c>
      <c r="AQ190">
        <v>1.446114620790435</v>
      </c>
      <c r="AR190">
        <v>1.184008757650832</v>
      </c>
      <c r="AS190"/>
      <c r="AT190"/>
      <c r="AU190"/>
      <c r="AV190"/>
      <c r="AW190"/>
      <c r="AX190"/>
      <c r="AY190"/>
      <c r="AZ190"/>
      <c r="BA190"/>
      <c r="BB190"/>
      <c r="BC190"/>
      <c r="BD190"/>
      <c r="BE190"/>
      <c r="BF190"/>
      <c r="BG190"/>
      <c r="BH190"/>
      <c r="BI190"/>
      <c r="BJ190"/>
      <c r="BK190"/>
      <c r="BL190"/>
      <c r="BM190"/>
      <c r="BN190"/>
      <c r="BO190"/>
      <c r="BP190"/>
      <c r="BQ190"/>
      <c r="BR190"/>
    </row>
    <row r="191">
      <c r="A191" t="s">
        <v>473</v>
      </c>
      <c r="B191">
        <v>2017</v>
      </c>
      <c r="C191" t="s">
        <v>479</v>
      </c>
      <c r="D191">
        <v>22</v>
      </c>
      <c r="E191" t="s">
        <v>54</v>
      </c>
      <c r="F191" t="s">
        <v>49</v>
      </c>
      <c r="G191" t="s">
        <v>186</v>
      </c>
      <c r="H191">
        <v>32.255265105980037</v>
      </c>
      <c r="I191">
        <v>30.45765089506212</v>
      </c>
      <c r="J191">
        <v>15.25965996183251</v>
      </c>
      <c r="K191">
        <v>6.5108097340770206</v>
      </c>
      <c r="L191">
        <v>3.4220158749961151</v>
      </c>
      <c r="M191">
        <v>14.40586593455264</v>
      </c>
      <c r="N191">
        <v>7.7555054673417656</v>
      </c>
      <c r="O191">
        <v>4.8144980877852239</v>
      </c>
      <c r="P191">
        <v>2.0306087112899331</v>
      </c>
      <c r="Q191">
        <v>2.160259829495395</v>
      </c>
      <c r="R191">
        <v>32.795972114090652</v>
      </c>
      <c r="S191">
        <v>35.034699858845549</v>
      </c>
      <c r="T191">
        <v>30.667233547595139</v>
      </c>
      <c r="U191">
        <v>18.071603536413761</v>
      </c>
      <c r="V191">
        <v>10.357740647533021</v>
      </c>
      <c r="W191" t="s">
        <v>380</v>
      </c>
      <c r="X191" t="s">
        <v>332</v>
      </c>
      <c r="Y191" t="s">
        <v>334</v>
      </c>
      <c r="Z191" t="s">
        <v>335</v>
      </c>
      <c r="AA191" t="s">
        <v>336</v>
      </c>
      <c r="AB191" t="s">
        <v>337</v>
      </c>
      <c r="AC191" t="s">
        <v>338</v>
      </c>
      <c r="AD191" t="s">
        <v>339</v>
      </c>
      <c r="AE191" t="s">
        <v>381</v>
      </c>
      <c r="AF191" t="s">
        <v>340</v>
      </c>
      <c r="AG191" t="s">
        <v>341</v>
      </c>
      <c r="AH191">
        <v>6.7551007455933672</v>
      </c>
      <c r="AI191">
        <v>11.520259485080031</v>
      </c>
      <c r="AJ191">
        <v>16.540538265799562</v>
      </c>
      <c r="AK191">
        <v>19.94298458091663</v>
      </c>
      <c r="AL191">
        <v>12.56253227795993</v>
      </c>
      <c r="AM191">
        <v>12.90607744101902</v>
      </c>
      <c r="AN191">
        <v>7.2315462940253221</v>
      </c>
      <c r="AO191">
        <v>23.467548918213499</v>
      </c>
      <c r="AP191">
        <v>19.107228131245339</v>
      </c>
      <c r="AQ191">
        <v>19.145230248952149</v>
      </c>
      <c r="AR191">
        <v>30.929898197478259</v>
      </c>
      <c r="AS191"/>
      <c r="AT191"/>
      <c r="AU191"/>
      <c r="AV191"/>
      <c r="AW191"/>
      <c r="AX191"/>
      <c r="AY191"/>
      <c r="AZ191"/>
      <c r="BA191"/>
      <c r="BB191"/>
      <c r="BC191"/>
      <c r="BD191"/>
      <c r="BE191"/>
      <c r="BF191"/>
      <c r="BG191"/>
      <c r="BH191"/>
      <c r="BI191"/>
      <c r="BJ191"/>
      <c r="BK191"/>
      <c r="BL191"/>
      <c r="BM191"/>
      <c r="BN191"/>
      <c r="BO191"/>
      <c r="BP191"/>
      <c r="BQ191"/>
      <c r="BR191"/>
    </row>
    <row r="192">
      <c r="A192" t="s">
        <v>473</v>
      </c>
      <c r="B192">
        <v>2017</v>
      </c>
      <c r="C192" t="s">
        <v>479</v>
      </c>
      <c r="D192">
        <v>23</v>
      </c>
      <c r="E192" t="s">
        <v>54</v>
      </c>
      <c r="F192" t="s">
        <v>48</v>
      </c>
      <c r="G192" t="s">
        <v>186</v>
      </c>
      <c r="H192">
        <v>67.74473489401997</v>
      </c>
      <c r="I192">
        <v>69.542349104937955</v>
      </c>
      <c r="J192">
        <v>84.740340038167304</v>
      </c>
      <c r="K192">
        <v>93.489190265923071</v>
      </c>
      <c r="L192">
        <v>96.577984125003908</v>
      </c>
      <c r="M192">
        <v>85.594134065447506</v>
      </c>
      <c r="N192">
        <v>92.244494532658308</v>
      </c>
      <c r="O192">
        <v>95.185501912214804</v>
      </c>
      <c r="P192">
        <v>97.969391288710042</v>
      </c>
      <c r="Q192">
        <v>97.839740170504626</v>
      </c>
      <c r="R192">
        <v>67.204027885909241</v>
      </c>
      <c r="S192">
        <v>64.965300141154358</v>
      </c>
      <c r="T192">
        <v>69.332766452404954</v>
      </c>
      <c r="U192">
        <v>81.928396463586111</v>
      </c>
      <c r="V192">
        <v>89.642259352467107</v>
      </c>
      <c r="W192" t="s">
        <v>380</v>
      </c>
      <c r="X192" t="s">
        <v>332</v>
      </c>
      <c r="Y192" t="s">
        <v>334</v>
      </c>
      <c r="Z192" t="s">
        <v>335</v>
      </c>
      <c r="AA192" t="s">
        <v>336</v>
      </c>
      <c r="AB192" t="s">
        <v>337</v>
      </c>
      <c r="AC192" t="s">
        <v>338</v>
      </c>
      <c r="AD192" t="s">
        <v>339</v>
      </c>
      <c r="AE192" t="s">
        <v>381</v>
      </c>
      <c r="AF192" t="s">
        <v>340</v>
      </c>
      <c r="AG192" t="s">
        <v>341</v>
      </c>
      <c r="AH192">
        <v>93.244899254406505</v>
      </c>
      <c r="AI192">
        <v>88.479740514919911</v>
      </c>
      <c r="AJ192">
        <v>83.459461734200318</v>
      </c>
      <c r="AK192">
        <v>80.057015419083328</v>
      </c>
      <c r="AL192">
        <v>87.437467722040083</v>
      </c>
      <c r="AM192">
        <v>87.093922558980978</v>
      </c>
      <c r="AN192">
        <v>92.768453705974636</v>
      </c>
      <c r="AO192">
        <v>76.532451081786462</v>
      </c>
      <c r="AP192">
        <v>80.892771868754906</v>
      </c>
      <c r="AQ192">
        <v>80.854769751047883</v>
      </c>
      <c r="AR192">
        <v>69.070101802521904</v>
      </c>
      <c r="AS192"/>
      <c r="AT192"/>
      <c r="AU192"/>
      <c r="AV192"/>
      <c r="AW192"/>
      <c r="AX192"/>
      <c r="AY192"/>
      <c r="AZ192"/>
      <c r="BA192"/>
      <c r="BB192"/>
      <c r="BC192"/>
      <c r="BD192"/>
      <c r="BE192"/>
      <c r="BF192"/>
      <c r="BG192"/>
      <c r="BH192"/>
      <c r="BI192"/>
      <c r="BJ192"/>
      <c r="BK192"/>
      <c r="BL192"/>
      <c r="BM192"/>
      <c r="BN192"/>
      <c r="BO192"/>
      <c r="BP192"/>
      <c r="BQ192"/>
      <c r="BR192"/>
    </row>
    <row r="193">
      <c r="A193" t="s">
        <v>473</v>
      </c>
      <c r="B193">
        <v>2017</v>
      </c>
      <c r="C193" t="s">
        <v>479</v>
      </c>
      <c r="D193">
        <v>29</v>
      </c>
      <c r="E193" t="s">
        <v>57</v>
      </c>
      <c r="F193" t="s">
        <v>49</v>
      </c>
      <c r="G193" t="s">
        <v>489</v>
      </c>
      <c r="H193">
        <v>19.054273206614681</v>
      </c>
      <c r="I193">
        <v>29.08896293027815</v>
      </c>
      <c r="J193">
        <v>39.531917810932782</v>
      </c>
      <c r="K193">
        <v>31.94435039491168</v>
      </c>
      <c r="L193">
        <v>14.983794386675751</v>
      </c>
      <c r="M193">
        <v>48.981199660282421</v>
      </c>
      <c r="N193">
        <v>33.611494516126143</v>
      </c>
      <c r="O193">
        <v>22.81212768800367</v>
      </c>
      <c r="P193">
        <v>18.590827779464131</v>
      </c>
      <c r="Q193">
        <v>7.6391129828445923</v>
      </c>
      <c r="R193">
        <v>17.483950438092538</v>
      </c>
      <c r="S193">
        <v>23.12618003683772</v>
      </c>
      <c r="T193">
        <v>26.614781758556131</v>
      </c>
      <c r="U193">
        <v>34.053681952696522</v>
      </c>
      <c r="V193">
        <v>35.26053273104943</v>
      </c>
      <c r="W193" t="s">
        <v>380</v>
      </c>
      <c r="X193" t="s">
        <v>332</v>
      </c>
      <c r="Y193" t="s">
        <v>334</v>
      </c>
      <c r="Z193" t="s">
        <v>335</v>
      </c>
      <c r="AA193" t="s">
        <v>336</v>
      </c>
      <c r="AB193" t="s">
        <v>337</v>
      </c>
      <c r="AC193" t="s">
        <v>338</v>
      </c>
      <c r="AD193" t="s">
        <v>339</v>
      </c>
      <c r="AE193" t="s">
        <v>381</v>
      </c>
      <c r="AF193" t="s">
        <v>340</v>
      </c>
      <c r="AG193" t="s">
        <v>341</v>
      </c>
      <c r="AH193">
        <v>24.108225944022479</v>
      </c>
      <c r="AI193">
        <v>22.432771624045952</v>
      </c>
      <c r="AJ193">
        <v>36.038642653335238</v>
      </c>
      <c r="AK193">
        <v>24.988593586547971</v>
      </c>
      <c r="AL193">
        <v>45.954144800144107</v>
      </c>
      <c r="AM193">
        <v>18.600558616696599</v>
      </c>
      <c r="AN193">
        <v>18.717234881735301</v>
      </c>
      <c r="AO193">
        <v>36.820856177476237</v>
      </c>
      <c r="AP193">
        <v>23.36474200395487</v>
      </c>
      <c r="AQ193">
        <v>36.361626353189571</v>
      </c>
      <c r="AR193">
        <v>36.608727837599439</v>
      </c>
      <c r="AS193"/>
      <c r="AT193"/>
      <c r="AU193"/>
      <c r="AV193"/>
      <c r="AW193"/>
      <c r="AX193"/>
      <c r="AY193"/>
      <c r="AZ193"/>
      <c r="BA193"/>
      <c r="BB193"/>
      <c r="BC193"/>
      <c r="BD193"/>
      <c r="BE193"/>
      <c r="BF193"/>
      <c r="BG193"/>
      <c r="BH193"/>
      <c r="BI193"/>
      <c r="BJ193"/>
      <c r="BK193"/>
      <c r="BL193"/>
      <c r="BM193"/>
      <c r="BN193"/>
      <c r="BO193"/>
      <c r="BP193"/>
      <c r="BQ193"/>
      <c r="BR193"/>
    </row>
    <row r="194">
      <c r="A194" t="s">
        <v>473</v>
      </c>
      <c r="B194">
        <v>2017</v>
      </c>
      <c r="C194" t="s">
        <v>479</v>
      </c>
      <c r="D194">
        <v>30</v>
      </c>
      <c r="E194" t="s">
        <v>57</v>
      </c>
      <c r="F194" t="s">
        <v>48</v>
      </c>
      <c r="G194" t="s">
        <v>186</v>
      </c>
      <c r="H194">
        <v>80.945726793385802</v>
      </c>
      <c r="I194">
        <v>70.911037069721644</v>
      </c>
      <c r="J194">
        <v>60.468082189066862</v>
      </c>
      <c r="K194">
        <v>68.055649605088149</v>
      </c>
      <c r="L194">
        <v>85.016205613324274</v>
      </c>
      <c r="M194">
        <v>51.018800339718027</v>
      </c>
      <c r="N194">
        <v>66.388505483873871</v>
      </c>
      <c r="O194">
        <v>77.187872311996102</v>
      </c>
      <c r="P194">
        <v>81.40917222053578</v>
      </c>
      <c r="Q194">
        <v>92.360887017155349</v>
      </c>
      <c r="R194">
        <v>82.516049561907607</v>
      </c>
      <c r="S194">
        <v>76.87381996316266</v>
      </c>
      <c r="T194">
        <v>73.385218241444036</v>
      </c>
      <c r="U194">
        <v>65.946318047303748</v>
      </c>
      <c r="V194">
        <v>64.739467268950861</v>
      </c>
      <c r="W194" t="s">
        <v>380</v>
      </c>
      <c r="X194" t="s">
        <v>332</v>
      </c>
      <c r="Y194" t="s">
        <v>334</v>
      </c>
      <c r="Z194" t="s">
        <v>335</v>
      </c>
      <c r="AA194" t="s">
        <v>336</v>
      </c>
      <c r="AB194" t="s">
        <v>337</v>
      </c>
      <c r="AC194" t="s">
        <v>338</v>
      </c>
      <c r="AD194" t="s">
        <v>339</v>
      </c>
      <c r="AE194" t="s">
        <v>381</v>
      </c>
      <c r="AF194" t="s">
        <v>340</v>
      </c>
      <c r="AG194" t="s">
        <v>341</v>
      </c>
      <c r="AH194">
        <v>75.891774055977208</v>
      </c>
      <c r="AI194">
        <v>77.567228375954272</v>
      </c>
      <c r="AJ194">
        <v>63.961357346664748</v>
      </c>
      <c r="AK194">
        <v>75.011406413452121</v>
      </c>
      <c r="AL194">
        <v>54.04585519985573</v>
      </c>
      <c r="AM194">
        <v>81.39944138330327</v>
      </c>
      <c r="AN194">
        <v>81.282765118264649</v>
      </c>
      <c r="AO194">
        <v>63.179143822523677</v>
      </c>
      <c r="AP194">
        <v>76.635257996045326</v>
      </c>
      <c r="AQ194">
        <v>63.638373646810329</v>
      </c>
      <c r="AR194">
        <v>63.391272162400668</v>
      </c>
      <c r="AS194"/>
      <c r="AT194"/>
      <c r="AU194"/>
      <c r="AV194"/>
      <c r="AW194"/>
      <c r="AX194"/>
      <c r="AY194"/>
      <c r="AZ194"/>
      <c r="BA194"/>
      <c r="BB194"/>
      <c r="BC194"/>
      <c r="BD194"/>
      <c r="BE194"/>
      <c r="BF194"/>
      <c r="BG194"/>
      <c r="BH194"/>
      <c r="BI194"/>
      <c r="BJ194"/>
      <c r="BK194"/>
      <c r="BL194"/>
      <c r="BM194"/>
      <c r="BN194"/>
      <c r="BO194"/>
      <c r="BP194"/>
      <c r="BQ194"/>
      <c r="BR194"/>
    </row>
    <row r="195">
      <c r="A195" t="s">
        <v>473</v>
      </c>
      <c r="B195">
        <v>2017</v>
      </c>
      <c r="C195" t="s">
        <v>479</v>
      </c>
      <c r="D195">
        <v>31</v>
      </c>
      <c r="E195" t="s">
        <v>103</v>
      </c>
      <c r="F195" t="s">
        <v>49</v>
      </c>
      <c r="G195" t="s">
        <v>490</v>
      </c>
      <c r="H195">
        <v>0.56716678383705843</v>
      </c>
      <c r="I195">
        <v>2.1547737531987412</v>
      </c>
      <c r="J195">
        <v>5.4172180665216052</v>
      </c>
      <c r="K195">
        <v>6.4415649441505201</v>
      </c>
      <c r="L195">
        <v>5.4614129882944784</v>
      </c>
      <c r="M195">
        <v>5.9558756592913946</v>
      </c>
      <c r="N195">
        <v>6.7968685180348807</v>
      </c>
      <c r="O195">
        <v>6.0862710611122601</v>
      </c>
      <c r="P195">
        <v>6.8379063797062507</v>
      </c>
      <c r="Q195">
        <v>4.0104105954155722</v>
      </c>
      <c r="R195">
        <v>0.75350281809626962</v>
      </c>
      <c r="S195">
        <v>0.51825888822686794</v>
      </c>
      <c r="T195">
        <v>1.8888849955628779</v>
      </c>
      <c r="U195">
        <v>4.1848952606879264</v>
      </c>
      <c r="V195">
        <v>6.4483638787933177</v>
      </c>
      <c r="W195" t="s">
        <v>380</v>
      </c>
      <c r="X195" t="s">
        <v>332</v>
      </c>
      <c r="Y195" t="s">
        <v>334</v>
      </c>
      <c r="Z195" t="s">
        <v>335</v>
      </c>
      <c r="AA195" t="s">
        <v>336</v>
      </c>
      <c r="AB195" t="s">
        <v>337</v>
      </c>
      <c r="AC195" t="s">
        <v>338</v>
      </c>
      <c r="AD195" t="s">
        <v>339</v>
      </c>
      <c r="AE195" t="s">
        <v>381</v>
      </c>
      <c r="AF195" t="s">
        <v>340</v>
      </c>
      <c r="AG195" t="s">
        <v>341</v>
      </c>
      <c r="AH195">
        <v>4.2350966517884823</v>
      </c>
      <c r="AI195">
        <v>4.5757547107168213</v>
      </c>
      <c r="AJ195">
        <v>5.8554490341463117</v>
      </c>
      <c r="AK195">
        <v>4.006465445324161</v>
      </c>
      <c r="AL195">
        <v>7.7026348644694691</v>
      </c>
      <c r="AM195">
        <v>3.0940411232651659</v>
      </c>
      <c r="AN195">
        <v>1.790019407543787</v>
      </c>
      <c r="AO195">
        <v>4.3927859671726468</v>
      </c>
      <c r="AP195">
        <v>0.39586025009263343</v>
      </c>
      <c r="AQ195">
        <v>6.6444129921770578</v>
      </c>
      <c r="AR195">
        <v>6.5789838719719187</v>
      </c>
      <c r="AS195"/>
      <c r="AT195"/>
      <c r="AU195"/>
      <c r="AV195"/>
      <c r="AW195"/>
      <c r="AX195"/>
      <c r="AY195"/>
      <c r="AZ195"/>
      <c r="BA195"/>
      <c r="BB195"/>
      <c r="BC195"/>
      <c r="BD195"/>
      <c r="BE195"/>
      <c r="BF195"/>
      <c r="BG195"/>
      <c r="BH195"/>
      <c r="BI195"/>
      <c r="BJ195"/>
      <c r="BK195"/>
      <c r="BL195"/>
      <c r="BM195"/>
      <c r="BN195"/>
      <c r="BO195"/>
      <c r="BP195"/>
      <c r="BQ195"/>
      <c r="BR195"/>
    </row>
    <row r="196">
      <c r="A196" t="s">
        <v>473</v>
      </c>
      <c r="B196">
        <v>2017</v>
      </c>
      <c r="C196" t="s">
        <v>479</v>
      </c>
      <c r="D196">
        <v>32</v>
      </c>
      <c r="E196" t="s">
        <v>103</v>
      </c>
      <c r="F196" t="s">
        <v>48</v>
      </c>
      <c r="G196" t="s">
        <v>186</v>
      </c>
      <c r="H196">
        <v>99.432833216162948</v>
      </c>
      <c r="I196">
        <v>97.845226246801246</v>
      </c>
      <c r="J196">
        <v>94.582781933478316</v>
      </c>
      <c r="K196">
        <v>93.558435055849557</v>
      </c>
      <c r="L196">
        <v>94.53858701170563</v>
      </c>
      <c r="M196">
        <v>94.044124340708791</v>
      </c>
      <c r="N196">
        <v>93.203131481965173</v>
      </c>
      <c r="O196">
        <v>93.913728938887743</v>
      </c>
      <c r="P196">
        <v>93.162093620293646</v>
      </c>
      <c r="Q196">
        <v>95.989589404584422</v>
      </c>
      <c r="R196">
        <v>99.24649718190372</v>
      </c>
      <c r="S196">
        <v>99.481741111773133</v>
      </c>
      <c r="T196">
        <v>98.111115004437139</v>
      </c>
      <c r="U196">
        <v>95.81510473931209</v>
      </c>
      <c r="V196">
        <v>93.551636121206656</v>
      </c>
      <c r="W196" t="s">
        <v>380</v>
      </c>
      <c r="X196" t="s">
        <v>332</v>
      </c>
      <c r="Y196" t="s">
        <v>334</v>
      </c>
      <c r="Z196" t="s">
        <v>335</v>
      </c>
      <c r="AA196" t="s">
        <v>336</v>
      </c>
      <c r="AB196" t="s">
        <v>337</v>
      </c>
      <c r="AC196" t="s">
        <v>338</v>
      </c>
      <c r="AD196" t="s">
        <v>339</v>
      </c>
      <c r="AE196" t="s">
        <v>381</v>
      </c>
      <c r="AF196" t="s">
        <v>340</v>
      </c>
      <c r="AG196" t="s">
        <v>341</v>
      </c>
      <c r="AH196">
        <v>95.764903348211476</v>
      </c>
      <c r="AI196">
        <v>95.424245289283391</v>
      </c>
      <c r="AJ196">
        <v>94.144550965853739</v>
      </c>
      <c r="AK196">
        <v>95.993534554675904</v>
      </c>
      <c r="AL196">
        <v>92.297365135530512</v>
      </c>
      <c r="AM196">
        <v>96.905958876734815</v>
      </c>
      <c r="AN196">
        <v>98.209980592456219</v>
      </c>
      <c r="AO196">
        <v>95.607214032827414</v>
      </c>
      <c r="AP196">
        <v>99.604139749907347</v>
      </c>
      <c r="AQ196">
        <v>93.355587007822876</v>
      </c>
      <c r="AR196">
        <v>93.421016128027972</v>
      </c>
      <c r="AS196"/>
      <c r="AT196"/>
      <c r="AU196"/>
      <c r="AV196"/>
      <c r="AW196"/>
      <c r="AX196"/>
      <c r="AY196"/>
      <c r="AZ196"/>
      <c r="BA196"/>
      <c r="BB196"/>
      <c r="BC196"/>
      <c r="BD196"/>
      <c r="BE196"/>
      <c r="BF196"/>
      <c r="BG196"/>
      <c r="BH196"/>
      <c r="BI196"/>
      <c r="BJ196"/>
      <c r="BK196"/>
      <c r="BL196"/>
      <c r="BM196"/>
      <c r="BN196"/>
      <c r="BO196"/>
      <c r="BP196"/>
      <c r="BQ196"/>
      <c r="BR196"/>
    </row>
    <row r="197">
      <c r="A197" t="s">
        <v>473</v>
      </c>
      <c r="B197">
        <v>2017</v>
      </c>
      <c r="C197" t="s">
        <v>479</v>
      </c>
      <c r="D197">
        <v>35</v>
      </c>
      <c r="E197" t="s">
        <v>55</v>
      </c>
      <c r="F197" t="s">
        <v>49</v>
      </c>
      <c r="G197" t="s">
        <v>186</v>
      </c>
      <c r="H197">
        <v>6.0589939076570269</v>
      </c>
      <c r="I197">
        <v>12.33359061864885</v>
      </c>
      <c r="J197">
        <v>18.772171097158111</v>
      </c>
      <c r="K197">
        <v>17.611753269004218</v>
      </c>
      <c r="L197">
        <v>14.86260798887654</v>
      </c>
      <c r="M197">
        <v>20.985405864797301</v>
      </c>
      <c r="N197">
        <v>18.193805332651021</v>
      </c>
      <c r="O197">
        <v>15.219490455792229</v>
      </c>
      <c r="P197">
        <v>16.72694507816578</v>
      </c>
      <c r="Q197">
        <v>10.95664862040252</v>
      </c>
      <c r="R197">
        <v>5.1669236053873204</v>
      </c>
      <c r="S197">
        <v>6.6341274911231203</v>
      </c>
      <c r="T197">
        <v>13.552194532943849</v>
      </c>
      <c r="U197">
        <v>14.914442651517961</v>
      </c>
      <c r="V197">
        <v>21.31351784258646</v>
      </c>
      <c r="W197" t="s">
        <v>380</v>
      </c>
      <c r="X197" t="s">
        <v>332</v>
      </c>
      <c r="Y197" t="s">
        <v>334</v>
      </c>
      <c r="Z197" t="s">
        <v>335</v>
      </c>
      <c r="AA197" t="s">
        <v>336</v>
      </c>
      <c r="AB197" t="s">
        <v>337</v>
      </c>
      <c r="AC197" t="s">
        <v>338</v>
      </c>
      <c r="AD197" t="s">
        <v>339</v>
      </c>
      <c r="AE197" t="s">
        <v>381</v>
      </c>
      <c r="AF197" t="s">
        <v>340</v>
      </c>
      <c r="AG197" t="s">
        <v>341</v>
      </c>
      <c r="AH197">
        <v>11.16046016616118</v>
      </c>
      <c r="AI197">
        <v>18.07893716589475</v>
      </c>
      <c r="AJ197">
        <v>16.34740044902362</v>
      </c>
      <c r="AK197">
        <v>13.80030990928398</v>
      </c>
      <c r="AL197">
        <v>22.47967366679638</v>
      </c>
      <c r="AM197">
        <v>8.7114070119650346</v>
      </c>
      <c r="AN197">
        <v>15.39777526000516</v>
      </c>
      <c r="AO197">
        <v>13.111998412652079</v>
      </c>
      <c r="AP197">
        <v>10.664251085600849</v>
      </c>
      <c r="AQ197">
        <v>16.291007752463109</v>
      </c>
      <c r="AR197">
        <v>20.650897581351089</v>
      </c>
      <c r="AS197"/>
      <c r="AT197"/>
      <c r="AU197"/>
      <c r="AV197"/>
      <c r="AW197"/>
      <c r="AX197"/>
      <c r="AY197"/>
      <c r="AZ197"/>
      <c r="BA197"/>
      <c r="BB197"/>
      <c r="BC197"/>
      <c r="BD197"/>
      <c r="BE197"/>
      <c r="BF197"/>
      <c r="BG197"/>
      <c r="BH197"/>
      <c r="BI197"/>
      <c r="BJ197"/>
      <c r="BK197"/>
      <c r="BL197"/>
      <c r="BM197"/>
      <c r="BN197"/>
      <c r="BO197"/>
      <c r="BP197"/>
      <c r="BQ197"/>
      <c r="BR197"/>
    </row>
    <row r="198">
      <c r="A198" t="s">
        <v>473</v>
      </c>
      <c r="B198">
        <v>2017</v>
      </c>
      <c r="C198" t="s">
        <v>479</v>
      </c>
      <c r="D198">
        <v>36</v>
      </c>
      <c r="E198" t="s">
        <v>55</v>
      </c>
      <c r="F198" t="s">
        <v>48</v>
      </c>
      <c r="G198" t="s">
        <v>186</v>
      </c>
      <c r="H198">
        <v>93.941006092343173</v>
      </c>
      <c r="I198">
        <v>87.666409381351272</v>
      </c>
      <c r="J198">
        <v>81.227828902841821</v>
      </c>
      <c r="K198">
        <v>82.388246730995775</v>
      </c>
      <c r="L198">
        <v>85.137392011123467</v>
      </c>
      <c r="M198">
        <v>79.014594135203055</v>
      </c>
      <c r="N198">
        <v>81.806194667349047</v>
      </c>
      <c r="O198">
        <v>84.780509544207717</v>
      </c>
      <c r="P198">
        <v>83.273054921834174</v>
      </c>
      <c r="Q198">
        <v>89.043351379597425</v>
      </c>
      <c r="R198">
        <v>94.833076394612675</v>
      </c>
      <c r="S198">
        <v>93.365872508876961</v>
      </c>
      <c r="T198">
        <v>86.447805467056227</v>
      </c>
      <c r="U198">
        <v>85.085557348482183</v>
      </c>
      <c r="V198">
        <v>78.686482157413792</v>
      </c>
      <c r="W198" t="s">
        <v>380</v>
      </c>
      <c r="X198" t="s">
        <v>332</v>
      </c>
      <c r="Y198" t="s">
        <v>334</v>
      </c>
      <c r="Z198" t="s">
        <v>335</v>
      </c>
      <c r="AA198" t="s">
        <v>336</v>
      </c>
      <c r="AB198" t="s">
        <v>337</v>
      </c>
      <c r="AC198" t="s">
        <v>338</v>
      </c>
      <c r="AD198" t="s">
        <v>339</v>
      </c>
      <c r="AE198" t="s">
        <v>381</v>
      </c>
      <c r="AF198" t="s">
        <v>340</v>
      </c>
      <c r="AG198" t="s">
        <v>341</v>
      </c>
      <c r="AH198">
        <v>88.839539833838629</v>
      </c>
      <c r="AI198">
        <v>81.921062834105356</v>
      </c>
      <c r="AJ198">
        <v>83.65259955097649</v>
      </c>
      <c r="AK198">
        <v>86.199690090716118</v>
      </c>
      <c r="AL198">
        <v>77.520326333203585</v>
      </c>
      <c r="AM198">
        <v>91.28859298803485</v>
      </c>
      <c r="AN198">
        <v>84.602224739994739</v>
      </c>
      <c r="AO198">
        <v>86.888001587348043</v>
      </c>
      <c r="AP198">
        <v>89.335748914399161</v>
      </c>
      <c r="AQ198">
        <v>83.708992247536798</v>
      </c>
      <c r="AR198">
        <v>79.349102418648826</v>
      </c>
      <c r="AS198"/>
      <c r="AT198"/>
      <c r="AU198"/>
      <c r="AV198"/>
      <c r="AW198"/>
      <c r="AX198"/>
      <c r="AY198"/>
      <c r="AZ198"/>
      <c r="BA198"/>
      <c r="BB198"/>
      <c r="BC198"/>
      <c r="BD198"/>
      <c r="BE198"/>
      <c r="BF198"/>
      <c r="BG198"/>
      <c r="BH198"/>
      <c r="BI198"/>
      <c r="BJ198"/>
      <c r="BK198"/>
      <c r="BL198"/>
      <c r="BM198"/>
      <c r="BN198"/>
      <c r="BO198"/>
      <c r="BP198"/>
      <c r="BQ198"/>
      <c r="BR198"/>
    </row>
    <row r="199">
      <c r="A199" t="s">
        <v>473</v>
      </c>
      <c r="B199">
        <v>2017</v>
      </c>
      <c r="C199" t="s">
        <v>479</v>
      </c>
      <c r="D199">
        <v>37</v>
      </c>
      <c r="E199" t="s">
        <v>159</v>
      </c>
      <c r="F199" t="s">
        <v>49</v>
      </c>
      <c r="G199" t="s">
        <v>497</v>
      </c>
      <c r="H199">
        <v>10.57712639554738</v>
      </c>
      <c r="I199">
        <v>17.13785209966375</v>
      </c>
      <c r="J199">
        <v>20.84212558436051</v>
      </c>
      <c r="K199">
        <v>18.018342811614701</v>
      </c>
      <c r="L199">
        <v>14.905511622348619</v>
      </c>
      <c r="M199">
        <v>22.520314274103701</v>
      </c>
      <c r="N199">
        <v>18.570075850065159</v>
      </c>
      <c r="O199">
        <v>15.31472217475717</v>
      </c>
      <c r="P199">
        <v>16.801626943461159</v>
      </c>
      <c r="Q199">
        <v>10.773170733501299</v>
      </c>
      <c r="R199">
        <v>9.5402214693753145</v>
      </c>
      <c r="S199">
        <v>10.672989140276909</v>
      </c>
      <c r="T199">
        <v>18.358737875504019</v>
      </c>
      <c r="U199">
        <v>17.749358234943951</v>
      </c>
      <c r="V199">
        <v>22.072806409417549</v>
      </c>
      <c r="W199" t="s">
        <v>380</v>
      </c>
      <c r="X199" t="s">
        <v>332</v>
      </c>
      <c r="Y199" t="s">
        <v>334</v>
      </c>
      <c r="Z199" t="s">
        <v>335</v>
      </c>
      <c r="AA199" t="s">
        <v>336</v>
      </c>
      <c r="AB199" t="s">
        <v>337</v>
      </c>
      <c r="AC199" t="s">
        <v>338</v>
      </c>
      <c r="AD199" t="s">
        <v>339</v>
      </c>
      <c r="AE199" t="s">
        <v>381</v>
      </c>
      <c r="AF199" t="s">
        <v>340</v>
      </c>
      <c r="AG199" t="s">
        <v>341</v>
      </c>
      <c r="AH199">
        <v>11.217037169451819</v>
      </c>
      <c r="AI199">
        <v>22.456415967901339</v>
      </c>
      <c r="AJ199">
        <v>25.450340373562341</v>
      </c>
      <c r="AK199">
        <v>24.587446325098352</v>
      </c>
      <c r="AL199">
        <v>28.902739714255759</v>
      </c>
      <c r="AM199">
        <v>10.61849730146397</v>
      </c>
      <c r="AN199">
        <v>18.33554641596076</v>
      </c>
      <c r="AO199">
        <v>19.382145079434881</v>
      </c>
      <c r="AP199">
        <v>11.545676570129389</v>
      </c>
      <c r="AQ199">
        <v>21.591506331325188</v>
      </c>
      <c r="AR199">
        <v>27.096601627030289</v>
      </c>
      <c r="AS199"/>
      <c r="AT199"/>
      <c r="AU199"/>
      <c r="AV199"/>
      <c r="AW199"/>
      <c r="AX199"/>
      <c r="AY199"/>
      <c r="AZ199"/>
      <c r="BA199"/>
      <c r="BB199"/>
      <c r="BC199"/>
      <c r="BD199"/>
      <c r="BE199"/>
      <c r="BF199"/>
      <c r="BG199"/>
      <c r="BH199"/>
      <c r="BI199"/>
      <c r="BJ199"/>
      <c r="BK199"/>
      <c r="BL199"/>
      <c r="BM199"/>
      <c r="BN199"/>
      <c r="BO199"/>
      <c r="BP199"/>
      <c r="BQ199"/>
      <c r="BR199"/>
    </row>
    <row r="200">
      <c r="A200" t="s">
        <v>473</v>
      </c>
      <c r="B200">
        <v>2017</v>
      </c>
      <c r="C200" t="s">
        <v>479</v>
      </c>
      <c r="D200">
        <v>38</v>
      </c>
      <c r="E200" t="s">
        <v>159</v>
      </c>
      <c r="F200" t="s">
        <v>48</v>
      </c>
      <c r="G200" t="s">
        <v>186</v>
      </c>
      <c r="H200">
        <v>89.422873604452619</v>
      </c>
      <c r="I200">
        <v>82.862147900336353</v>
      </c>
      <c r="J200">
        <v>79.157874415639199</v>
      </c>
      <c r="K200">
        <v>81.981657188385228</v>
      </c>
      <c r="L200">
        <v>85.09448837765143</v>
      </c>
      <c r="M200">
        <v>77.47968572589636</v>
      </c>
      <c r="N200">
        <v>81.429924149934891</v>
      </c>
      <c r="O200">
        <v>84.685277825242792</v>
      </c>
      <c r="P200">
        <v>83.198373056538784</v>
      </c>
      <c r="Q200">
        <v>89.226829266498626</v>
      </c>
      <c r="R200">
        <v>90.45977853062459</v>
      </c>
      <c r="S200">
        <v>89.327010859723117</v>
      </c>
      <c r="T200">
        <v>81.641262124496066</v>
      </c>
      <c r="U200">
        <v>82.25064176505596</v>
      </c>
      <c r="V200">
        <v>77.927193590582718</v>
      </c>
      <c r="W200" t="s">
        <v>380</v>
      </c>
      <c r="X200" t="s">
        <v>332</v>
      </c>
      <c r="Y200" t="s">
        <v>334</v>
      </c>
      <c r="Z200" t="s">
        <v>335</v>
      </c>
      <c r="AA200" t="s">
        <v>336</v>
      </c>
      <c r="AB200" t="s">
        <v>337</v>
      </c>
      <c r="AC200" t="s">
        <v>338</v>
      </c>
      <c r="AD200" t="s">
        <v>339</v>
      </c>
      <c r="AE200" t="s">
        <v>381</v>
      </c>
      <c r="AF200" t="s">
        <v>340</v>
      </c>
      <c r="AG200" t="s">
        <v>341</v>
      </c>
      <c r="AH200">
        <v>88.782962830547973</v>
      </c>
      <c r="AI200">
        <v>77.543584032098806</v>
      </c>
      <c r="AJ200">
        <v>74.549659626437574</v>
      </c>
      <c r="AK200">
        <v>75.412553674901588</v>
      </c>
      <c r="AL200">
        <v>71.097260285744099</v>
      </c>
      <c r="AM200">
        <v>89.381502698536082</v>
      </c>
      <c r="AN200">
        <v>81.664453584039023</v>
      </c>
      <c r="AO200">
        <v>80.617854920565108</v>
      </c>
      <c r="AP200">
        <v>88.454323429870712</v>
      </c>
      <c r="AQ200">
        <v>78.408493668674822</v>
      </c>
      <c r="AR200">
        <v>72.903398372969832</v>
      </c>
      <c r="AS200"/>
      <c r="AT200"/>
      <c r="AU200"/>
      <c r="AV200"/>
      <c r="AW200"/>
      <c r="AX200"/>
      <c r="AY200"/>
      <c r="AZ200"/>
      <c r="BA200"/>
      <c r="BB200"/>
      <c r="BC200"/>
      <c r="BD200"/>
      <c r="BE200"/>
      <c r="BF200"/>
      <c r="BG200"/>
      <c r="BH200"/>
      <c r="BI200"/>
      <c r="BJ200"/>
      <c r="BK200"/>
      <c r="BL200"/>
      <c r="BM200"/>
      <c r="BN200"/>
      <c r="BO200"/>
      <c r="BP200"/>
      <c r="BQ200"/>
      <c r="BR200"/>
    </row>
    <row r="201">
      <c r="A201" t="s">
        <v>473</v>
      </c>
      <c r="B201">
        <v>2017</v>
      </c>
      <c r="C201" t="s">
        <v>479</v>
      </c>
      <c r="D201">
        <v>41</v>
      </c>
      <c r="E201" t="s">
        <v>56</v>
      </c>
      <c r="F201" t="s">
        <v>49</v>
      </c>
      <c r="G201" t="s">
        <v>186</v>
      </c>
      <c r="H201">
        <v>38.934742402598829</v>
      </c>
      <c r="I201">
        <v>33.971024062937083</v>
      </c>
      <c r="J201">
        <v>18.482936935836751</v>
      </c>
      <c r="K201">
        <v>6.9617972956293448</v>
      </c>
      <c r="L201">
        <v>3.4538381133051632</v>
      </c>
      <c r="M201">
        <v>15.456803716483719</v>
      </c>
      <c r="N201">
        <v>7.6345175311929028</v>
      </c>
      <c r="O201">
        <v>4.787190778141146</v>
      </c>
      <c r="P201">
        <v>2.018969745938751</v>
      </c>
      <c r="Q201">
        <v>2.31461067891262</v>
      </c>
      <c r="R201">
        <v>39.896812074514393</v>
      </c>
      <c r="S201">
        <v>39.540346183874433</v>
      </c>
      <c r="T201">
        <v>33.192617736638461</v>
      </c>
      <c r="U201">
        <v>22.902480523728041</v>
      </c>
      <c r="V201">
        <v>11.3684648030292</v>
      </c>
      <c r="W201" t="s">
        <v>380</v>
      </c>
      <c r="X201" t="s">
        <v>332</v>
      </c>
      <c r="Y201" t="s">
        <v>334</v>
      </c>
      <c r="Z201" t="s">
        <v>335</v>
      </c>
      <c r="AA201" t="s">
        <v>336</v>
      </c>
      <c r="AB201" t="s">
        <v>337</v>
      </c>
      <c r="AC201" t="s">
        <v>338</v>
      </c>
      <c r="AD201" t="s">
        <v>339</v>
      </c>
      <c r="AE201" t="s">
        <v>381</v>
      </c>
      <c r="AF201" t="s">
        <v>340</v>
      </c>
      <c r="AG201" t="s">
        <v>341</v>
      </c>
      <c r="AH201">
        <v>6.964401721539816</v>
      </c>
      <c r="AI201">
        <v>18.994360259698741</v>
      </c>
      <c r="AJ201">
        <v>24.311385026191811</v>
      </c>
      <c r="AK201">
        <v>32.440252263004851</v>
      </c>
      <c r="AL201">
        <v>16.98355960614548</v>
      </c>
      <c r="AM201">
        <v>17.306779025750501</v>
      </c>
      <c r="AN201">
        <v>9.2904306010092412</v>
      </c>
      <c r="AO201">
        <v>32.173354697265957</v>
      </c>
      <c r="AP201">
        <v>27.120965033237049</v>
      </c>
      <c r="AQ201">
        <v>25.018275089975951</v>
      </c>
      <c r="AR201">
        <v>35.756338508655283</v>
      </c>
      <c r="AS201"/>
      <c r="AT201"/>
      <c r="AU201"/>
      <c r="AV201"/>
      <c r="AW201"/>
      <c r="AX201"/>
      <c r="AY201"/>
      <c r="AZ201"/>
      <c r="BA201"/>
      <c r="BB201"/>
      <c r="BC201"/>
      <c r="BD201"/>
      <c r="BE201"/>
      <c r="BF201"/>
      <c r="BG201"/>
      <c r="BH201"/>
      <c r="BI201"/>
      <c r="BJ201"/>
      <c r="BK201"/>
      <c r="BL201"/>
      <c r="BM201"/>
      <c r="BN201"/>
      <c r="BO201"/>
      <c r="BP201"/>
      <c r="BQ201"/>
      <c r="BR201"/>
    </row>
    <row r="202">
      <c r="A202" t="s">
        <v>473</v>
      </c>
      <c r="B202">
        <v>2017</v>
      </c>
      <c r="C202" t="s">
        <v>479</v>
      </c>
      <c r="D202">
        <v>42</v>
      </c>
      <c r="E202" t="s">
        <v>56</v>
      </c>
      <c r="F202" t="s">
        <v>48</v>
      </c>
      <c r="G202" t="s">
        <v>491</v>
      </c>
      <c r="H202">
        <v>61.065257597401967</v>
      </c>
      <c r="I202">
        <v>66.028975937062725</v>
      </c>
      <c r="J202">
        <v>81.517063064163167</v>
      </c>
      <c r="K202">
        <v>93.038202704370732</v>
      </c>
      <c r="L202">
        <v>96.546161886694918</v>
      </c>
      <c r="M202">
        <v>84.543196283516721</v>
      </c>
      <c r="N202">
        <v>92.365482468807159</v>
      </c>
      <c r="O202">
        <v>95.212809221858876</v>
      </c>
      <c r="P202">
        <v>97.981030254061196</v>
      </c>
      <c r="Q202">
        <v>97.685389321087413</v>
      </c>
      <c r="R202">
        <v>60.103187925485692</v>
      </c>
      <c r="S202">
        <v>60.459653816125922</v>
      </c>
      <c r="T202">
        <v>66.807382263361689</v>
      </c>
      <c r="U202">
        <v>77.097519476272154</v>
      </c>
      <c r="V202">
        <v>88.631535196970873</v>
      </c>
      <c r="W202" t="s">
        <v>380</v>
      </c>
      <c r="X202" t="s">
        <v>332</v>
      </c>
      <c r="Y202" t="s">
        <v>334</v>
      </c>
      <c r="Z202" t="s">
        <v>335</v>
      </c>
      <c r="AA202" t="s">
        <v>336</v>
      </c>
      <c r="AB202" t="s">
        <v>337</v>
      </c>
      <c r="AC202" t="s">
        <v>338</v>
      </c>
      <c r="AD202" t="s">
        <v>339</v>
      </c>
      <c r="AE202" t="s">
        <v>381</v>
      </c>
      <c r="AF202" t="s">
        <v>340</v>
      </c>
      <c r="AG202" t="s">
        <v>341</v>
      </c>
      <c r="AH202">
        <v>93.0355982784601</v>
      </c>
      <c r="AI202">
        <v>81.005639740301277</v>
      </c>
      <c r="AJ202">
        <v>75.688614973808228</v>
      </c>
      <c r="AK202">
        <v>67.559747736995263</v>
      </c>
      <c r="AL202">
        <v>83.016440393854481</v>
      </c>
      <c r="AM202">
        <v>82.693220974249343</v>
      </c>
      <c r="AN202">
        <v>90.709569398990681</v>
      </c>
      <c r="AO202">
        <v>67.826645302733922</v>
      </c>
      <c r="AP202">
        <v>72.879034966763228</v>
      </c>
      <c r="AQ202">
        <v>74.981724910023971</v>
      </c>
      <c r="AR202">
        <v>64.243661491344838</v>
      </c>
      <c r="AS202"/>
      <c r="AT202"/>
      <c r="AU202"/>
      <c r="AV202"/>
      <c r="AW202"/>
      <c r="AX202"/>
      <c r="AY202"/>
      <c r="AZ202"/>
      <c r="BA202"/>
      <c r="BB202"/>
      <c r="BC202"/>
      <c r="BD202"/>
      <c r="BE202"/>
      <c r="BF202"/>
      <c r="BG202"/>
      <c r="BH202"/>
      <c r="BI202"/>
      <c r="BJ202"/>
      <c r="BK202"/>
      <c r="BL202"/>
      <c r="BM202"/>
      <c r="BN202"/>
      <c r="BO202"/>
      <c r="BP202"/>
      <c r="BQ202"/>
      <c r="BR202"/>
    </row>
    <row r="203">
      <c r="A203" t="s">
        <v>473</v>
      </c>
      <c r="B203">
        <v>2017</v>
      </c>
      <c r="C203" t="s">
        <v>479</v>
      </c>
      <c r="D203">
        <v>43</v>
      </c>
      <c r="E203" t="s">
        <v>53</v>
      </c>
      <c r="F203" t="s">
        <v>49</v>
      </c>
      <c r="G203" t="s">
        <v>505</v>
      </c>
      <c r="H203">
        <v>76.274201140243278</v>
      </c>
      <c r="I203">
        <v>71.906298676001398</v>
      </c>
      <c r="J203">
        <v>68.197045954650775</v>
      </c>
      <c r="K203">
        <v>65.214957461002683</v>
      </c>
      <c r="L203">
        <v>67.468709230433774</v>
      </c>
      <c r="M203">
        <v>57.312195841663247</v>
      </c>
      <c r="N203">
        <v>51.922007150272293</v>
      </c>
      <c r="O203">
        <v>70.441748512930857</v>
      </c>
      <c r="P203">
        <v>58.431959939052902</v>
      </c>
      <c r="Q203">
        <v>69.761223849545246</v>
      </c>
      <c r="R203">
        <v>77.398447818712341</v>
      </c>
      <c r="S203">
        <v>77.102896418956888</v>
      </c>
      <c r="T203">
        <v>72.319997872623716</v>
      </c>
      <c r="U203">
        <v>74.791409986360975</v>
      </c>
      <c r="V203">
        <v>75.927298272221407</v>
      </c>
      <c r="W203" t="s">
        <v>380</v>
      </c>
      <c r="X203" t="s">
        <v>332</v>
      </c>
      <c r="Y203" t="s">
        <v>334</v>
      </c>
      <c r="Z203" t="s">
        <v>335</v>
      </c>
      <c r="AA203" t="s">
        <v>336</v>
      </c>
      <c r="AB203" t="s">
        <v>337</v>
      </c>
      <c r="AC203" t="s">
        <v>338</v>
      </c>
      <c r="AD203" t="s">
        <v>339</v>
      </c>
      <c r="AE203" t="s">
        <v>381</v>
      </c>
      <c r="AF203" t="s">
        <v>340</v>
      </c>
      <c r="AG203" t="s">
        <v>341</v>
      </c>
      <c r="AH203">
        <v>55.639576713058482</v>
      </c>
      <c r="AI203">
        <v>66.230548762189883</v>
      </c>
      <c r="AJ203">
        <v>56.892351986207608</v>
      </c>
      <c r="AK203">
        <v>81.032331809497464</v>
      </c>
      <c r="AL203">
        <v>59.627464079017457</v>
      </c>
      <c r="AM203">
        <v>75.925178590727228</v>
      </c>
      <c r="AN203">
        <v>73.791433553485817</v>
      </c>
      <c r="AO203">
        <v>71.392450799996269</v>
      </c>
      <c r="AP203">
        <v>84.46015094447236</v>
      </c>
      <c r="AQ203">
        <v>76.293025953047916</v>
      </c>
      <c r="AR203">
        <v>68.574982079433923</v>
      </c>
      <c r="AS203"/>
      <c r="AT203"/>
      <c r="AU203"/>
      <c r="AV203"/>
      <c r="AW203"/>
      <c r="AX203"/>
      <c r="AY203"/>
      <c r="AZ203"/>
      <c r="BA203"/>
      <c r="BB203"/>
      <c r="BC203"/>
      <c r="BD203"/>
      <c r="BE203"/>
      <c r="BF203"/>
      <c r="BG203"/>
      <c r="BH203"/>
      <c r="BI203"/>
      <c r="BJ203"/>
      <c r="BK203"/>
      <c r="BL203"/>
      <c r="BM203"/>
      <c r="BN203"/>
      <c r="BO203"/>
      <c r="BP203"/>
      <c r="BQ203"/>
      <c r="BR203"/>
    </row>
    <row r="204">
      <c r="A204" t="s">
        <v>473</v>
      </c>
      <c r="B204">
        <v>2017</v>
      </c>
      <c r="C204" t="s">
        <v>479</v>
      </c>
      <c r="D204">
        <v>44</v>
      </c>
      <c r="E204" t="s">
        <v>53</v>
      </c>
      <c r="F204" t="s">
        <v>48</v>
      </c>
      <c r="G204" t="s">
        <v>186</v>
      </c>
      <c r="H204">
        <v>23.725798859756502</v>
      </c>
      <c r="I204">
        <v>28.093701323998591</v>
      </c>
      <c r="J204">
        <v>31.802954045349239</v>
      </c>
      <c r="K204">
        <v>34.785042538997253</v>
      </c>
      <c r="L204">
        <v>32.531290769566247</v>
      </c>
      <c r="M204">
        <v>42.687804158336682</v>
      </c>
      <c r="N204">
        <v>48.077992849727679</v>
      </c>
      <c r="O204">
        <v>29.558251487069171</v>
      </c>
      <c r="P204">
        <v>41.568040060947119</v>
      </c>
      <c r="Q204">
        <v>30.238776150454729</v>
      </c>
      <c r="R204">
        <v>22.601552181287541</v>
      </c>
      <c r="S204">
        <v>22.89710358104319</v>
      </c>
      <c r="T204">
        <v>27.680002127376302</v>
      </c>
      <c r="U204">
        <v>25.208590013639071</v>
      </c>
      <c r="V204">
        <v>24.072701727778689</v>
      </c>
      <c r="W204" t="s">
        <v>380</v>
      </c>
      <c r="X204" t="s">
        <v>332</v>
      </c>
      <c r="Y204" t="s">
        <v>334</v>
      </c>
      <c r="Z204" t="s">
        <v>335</v>
      </c>
      <c r="AA204" t="s">
        <v>336</v>
      </c>
      <c r="AB204" t="s">
        <v>337</v>
      </c>
      <c r="AC204" t="s">
        <v>338</v>
      </c>
      <c r="AD204" t="s">
        <v>339</v>
      </c>
      <c r="AE204" t="s">
        <v>381</v>
      </c>
      <c r="AF204" t="s">
        <v>340</v>
      </c>
      <c r="AG204" t="s">
        <v>341</v>
      </c>
      <c r="AH204">
        <v>44.360423286941611</v>
      </c>
      <c r="AI204">
        <v>33.769451237810131</v>
      </c>
      <c r="AJ204">
        <v>43.107648013792407</v>
      </c>
      <c r="AK204">
        <v>18.967668190502501</v>
      </c>
      <c r="AL204">
        <v>40.372535920982472</v>
      </c>
      <c r="AM204">
        <v>24.074821409272761</v>
      </c>
      <c r="AN204">
        <v>26.208566446514268</v>
      </c>
      <c r="AO204">
        <v>28.607549200003699</v>
      </c>
      <c r="AP204">
        <v>15.539849055527741</v>
      </c>
      <c r="AQ204">
        <v>23.706974046952201</v>
      </c>
      <c r="AR204">
        <v>31.425017920565988</v>
      </c>
      <c r="AS204"/>
      <c r="AT204"/>
      <c r="AU204"/>
      <c r="AV204"/>
      <c r="AW204"/>
      <c r="AX204"/>
      <c r="AY204"/>
      <c r="AZ204"/>
      <c r="BA204"/>
      <c r="BB204"/>
      <c r="BC204"/>
      <c r="BD204"/>
      <c r="BE204"/>
      <c r="BF204"/>
      <c r="BG204"/>
      <c r="BH204"/>
      <c r="BI204"/>
      <c r="BJ204"/>
      <c r="BK204"/>
      <c r="BL204"/>
      <c r="BM204"/>
      <c r="BN204"/>
      <c r="BO204"/>
      <c r="BP204"/>
      <c r="BQ204"/>
      <c r="BR204"/>
    </row>
    <row r="205">
      <c r="A205" t="s">
        <v>473</v>
      </c>
      <c r="B205">
        <v>2017</v>
      </c>
      <c r="C205" t="s">
        <v>479</v>
      </c>
      <c r="D205">
        <v>45</v>
      </c>
      <c r="E205" t="s">
        <v>52</v>
      </c>
      <c r="F205" t="s">
        <v>49</v>
      </c>
      <c r="G205" t="s">
        <v>186</v>
      </c>
      <c r="H205">
        <v>76.274201140243278</v>
      </c>
      <c r="I205">
        <v>71.906298676001398</v>
      </c>
      <c r="J205">
        <v>68.197045954650775</v>
      </c>
      <c r="K205">
        <v>65.214957461002683</v>
      </c>
      <c r="L205">
        <v>67.468709230433774</v>
      </c>
      <c r="M205">
        <v>57.312195841663247</v>
      </c>
      <c r="N205">
        <v>51.922007150272293</v>
      </c>
      <c r="O205">
        <v>70.441748512930857</v>
      </c>
      <c r="P205">
        <v>58.431959939052902</v>
      </c>
      <c r="Q205">
        <v>69.761223849545246</v>
      </c>
      <c r="R205">
        <v>77.398447818712341</v>
      </c>
      <c r="S205">
        <v>77.102896418956888</v>
      </c>
      <c r="T205">
        <v>72.319997872623716</v>
      </c>
      <c r="U205">
        <v>74.791409986360975</v>
      </c>
      <c r="V205">
        <v>75.927298272221407</v>
      </c>
      <c r="W205" t="s">
        <v>380</v>
      </c>
      <c r="X205" t="s">
        <v>332</v>
      </c>
      <c r="Y205" t="s">
        <v>334</v>
      </c>
      <c r="Z205" t="s">
        <v>335</v>
      </c>
      <c r="AA205" t="s">
        <v>336</v>
      </c>
      <c r="AB205" t="s">
        <v>337</v>
      </c>
      <c r="AC205" t="s">
        <v>338</v>
      </c>
      <c r="AD205" t="s">
        <v>339</v>
      </c>
      <c r="AE205" t="s">
        <v>381</v>
      </c>
      <c r="AF205" t="s">
        <v>340</v>
      </c>
      <c r="AG205" t="s">
        <v>341</v>
      </c>
      <c r="AH205">
        <v>55.639576713058482</v>
      </c>
      <c r="AI205">
        <v>66.230548762189883</v>
      </c>
      <c r="AJ205">
        <v>56.892351986207608</v>
      </c>
      <c r="AK205">
        <v>81.032331809497464</v>
      </c>
      <c r="AL205">
        <v>59.627464079017457</v>
      </c>
      <c r="AM205">
        <v>75.925178590727228</v>
      </c>
      <c r="AN205">
        <v>73.791433553485817</v>
      </c>
      <c r="AO205">
        <v>71.392450799996269</v>
      </c>
      <c r="AP205">
        <v>84.46015094447236</v>
      </c>
      <c r="AQ205">
        <v>76.293025953047916</v>
      </c>
      <c r="AR205">
        <v>68.574982079433923</v>
      </c>
      <c r="AS205"/>
      <c r="AT205"/>
      <c r="AU205"/>
      <c r="AV205"/>
      <c r="AW205"/>
      <c r="AX205"/>
      <c r="AY205"/>
      <c r="AZ205"/>
      <c r="BA205"/>
      <c r="BB205"/>
      <c r="BC205"/>
      <c r="BD205"/>
      <c r="BE205"/>
      <c r="BF205"/>
      <c r="BG205"/>
      <c r="BH205"/>
      <c r="BI205"/>
      <c r="BJ205"/>
      <c r="BK205"/>
      <c r="BL205"/>
      <c r="BM205"/>
      <c r="BN205"/>
      <c r="BO205"/>
      <c r="BP205"/>
      <c r="BQ205"/>
      <c r="BR205"/>
    </row>
    <row r="206">
      <c r="A206" t="s">
        <v>473</v>
      </c>
      <c r="B206">
        <v>2017</v>
      </c>
      <c r="C206" t="s">
        <v>479</v>
      </c>
      <c r="D206">
        <v>46</v>
      </c>
      <c r="E206" t="s">
        <v>52</v>
      </c>
      <c r="F206" t="s">
        <v>48</v>
      </c>
      <c r="G206" t="s">
        <v>186</v>
      </c>
      <c r="H206">
        <v>23.725798859756502</v>
      </c>
      <c r="I206">
        <v>28.093701323998591</v>
      </c>
      <c r="J206">
        <v>31.802954045349239</v>
      </c>
      <c r="K206">
        <v>34.785042538997253</v>
      </c>
      <c r="L206">
        <v>32.531290769566247</v>
      </c>
      <c r="M206">
        <v>42.687804158336682</v>
      </c>
      <c r="N206">
        <v>48.077992849727679</v>
      </c>
      <c r="O206">
        <v>29.558251487069171</v>
      </c>
      <c r="P206">
        <v>41.568040060947119</v>
      </c>
      <c r="Q206">
        <v>30.238776150454729</v>
      </c>
      <c r="R206">
        <v>22.601552181287541</v>
      </c>
      <c r="S206">
        <v>22.89710358104319</v>
      </c>
      <c r="T206">
        <v>27.680002127376302</v>
      </c>
      <c r="U206">
        <v>25.208590013639071</v>
      </c>
      <c r="V206">
        <v>24.072701727778689</v>
      </c>
      <c r="W206" t="s">
        <v>380</v>
      </c>
      <c r="X206" t="s">
        <v>332</v>
      </c>
      <c r="Y206" t="s">
        <v>334</v>
      </c>
      <c r="Z206" t="s">
        <v>335</v>
      </c>
      <c r="AA206" t="s">
        <v>336</v>
      </c>
      <c r="AB206" t="s">
        <v>337</v>
      </c>
      <c r="AC206" t="s">
        <v>338</v>
      </c>
      <c r="AD206" t="s">
        <v>339</v>
      </c>
      <c r="AE206" t="s">
        <v>381</v>
      </c>
      <c r="AF206" t="s">
        <v>340</v>
      </c>
      <c r="AG206" t="s">
        <v>341</v>
      </c>
      <c r="AH206">
        <v>44.360423286941611</v>
      </c>
      <c r="AI206">
        <v>33.769451237810131</v>
      </c>
      <c r="AJ206">
        <v>43.107648013792407</v>
      </c>
      <c r="AK206">
        <v>18.967668190502501</v>
      </c>
      <c r="AL206">
        <v>40.372535920982472</v>
      </c>
      <c r="AM206">
        <v>24.074821409272761</v>
      </c>
      <c r="AN206">
        <v>26.208566446514268</v>
      </c>
      <c r="AO206">
        <v>28.607549200003699</v>
      </c>
      <c r="AP206">
        <v>15.539849055527741</v>
      </c>
      <c r="AQ206">
        <v>23.706974046952201</v>
      </c>
      <c r="AR206">
        <v>31.425017920565988</v>
      </c>
      <c r="AS206"/>
      <c r="AT206"/>
      <c r="AU206"/>
      <c r="AV206"/>
      <c r="AW206"/>
      <c r="AX206"/>
      <c r="AY206"/>
      <c r="AZ206"/>
      <c r="BA206"/>
      <c r="BB206"/>
      <c r="BC206"/>
      <c r="BD206"/>
      <c r="BE206"/>
      <c r="BF206"/>
      <c r="BG206"/>
      <c r="BH206"/>
      <c r="BI206"/>
      <c r="BJ206"/>
      <c r="BK206"/>
      <c r="BL206"/>
      <c r="BM206"/>
      <c r="BN206"/>
      <c r="BO206"/>
      <c r="BP206"/>
      <c r="BQ206"/>
      <c r="BR206"/>
    </row>
    <row r="207">
      <c r="A207" t="s">
        <v>473</v>
      </c>
      <c r="B207">
        <v>2017</v>
      </c>
      <c r="C207" t="s">
        <v>479</v>
      </c>
      <c r="D207">
        <v>58</v>
      </c>
      <c r="E207" t="s">
        <v>342</v>
      </c>
      <c r="F207" t="s">
        <v>382</v>
      </c>
      <c r="G207" t="s">
        <v>186</v>
      </c>
      <c r="H207">
        <v>0.055178625325133998</v>
      </c>
      <c r="I207">
        <v>0.49835389102392158</v>
      </c>
      <c r="J207">
        <v>1.6286130058927659</v>
      </c>
      <c r="K207">
        <v>2.2670472410197631</v>
      </c>
      <c r="L207">
        <v>2.2314850851772512</v>
      </c>
      <c r="M207">
        <v>1.2103478962825871</v>
      </c>
      <c r="N207">
        <v>2.9244839153011499</v>
      </c>
      <c r="O207">
        <v>2.0412441150122329</v>
      </c>
      <c r="P207">
        <v>3.1238336411580492</v>
      </c>
      <c r="Q207">
        <v>1.6621996034426749</v>
      </c>
      <c r="R207">
        <v>0.0095629303213968994</v>
      </c>
      <c r="S207">
        <v>0.27641537028466079</v>
      </c>
      <c r="T207">
        <v>0.32053432624672179</v>
      </c>
      <c r="U207">
        <v>1.5459472197821671</v>
      </c>
      <c r="V207">
        <v>1.754421724269033</v>
      </c>
      <c r="W207" t="s">
        <v>380</v>
      </c>
      <c r="X207" t="s">
        <v>332</v>
      </c>
      <c r="Y207" t="s">
        <v>334</v>
      </c>
      <c r="Z207" t="s">
        <v>335</v>
      </c>
      <c r="AA207" t="s">
        <v>336</v>
      </c>
      <c r="AB207" t="s">
        <v>337</v>
      </c>
      <c r="AC207" t="s">
        <v>338</v>
      </c>
      <c r="AD207" t="s">
        <v>339</v>
      </c>
      <c r="AE207" t="s">
        <v>381</v>
      </c>
      <c r="AF207" t="s">
        <v>340</v>
      </c>
      <c r="AG207" t="s">
        <v>341</v>
      </c>
      <c r="AH207">
        <v>2.1965592478512979</v>
      </c>
      <c r="AI207">
        <v>1.0783631016482069</v>
      </c>
      <c r="AJ207">
        <v>1.9816300594318399</v>
      </c>
      <c r="AK207">
        <v>0.85692270510073443</v>
      </c>
      <c r="AL207">
        <v>2.4566301946003239</v>
      </c>
      <c r="AM207">
        <v>0.87490479514251152</v>
      </c>
      <c r="AN207">
        <v>0.089938781925756398</v>
      </c>
      <c r="AO207">
        <v>1.218024612003209</v>
      </c>
      <c r="AP207">
        <v>0.086700544167581897</v>
      </c>
      <c r="AQ207">
        <v>2.0755211102194711</v>
      </c>
      <c r="AR207">
        <v>2.0904373980322331</v>
      </c>
      <c r="AS207"/>
      <c r="AT207"/>
      <c r="AU207"/>
      <c r="AV207"/>
      <c r="AW207"/>
      <c r="AX207"/>
      <c r="AY207"/>
      <c r="AZ207"/>
      <c r="BA207"/>
      <c r="BB207"/>
      <c r="BC207"/>
      <c r="BD207"/>
      <c r="BE207"/>
      <c r="BF207"/>
      <c r="BG207"/>
      <c r="BH207"/>
      <c r="BI207"/>
      <c r="BJ207"/>
      <c r="BK207"/>
      <c r="BL207"/>
      <c r="BM207"/>
      <c r="BN207"/>
      <c r="BO207"/>
      <c r="BP207"/>
      <c r="BQ207"/>
      <c r="BR207"/>
    </row>
    <row r="208">
      <c r="A208" t="s">
        <v>473</v>
      </c>
      <c r="B208">
        <v>2017</v>
      </c>
      <c r="C208" t="s">
        <v>479</v>
      </c>
      <c r="D208">
        <v>59</v>
      </c>
      <c r="E208" t="s">
        <v>342</v>
      </c>
      <c r="F208" t="s">
        <v>383</v>
      </c>
      <c r="G208" t="s">
        <v>186</v>
      </c>
      <c r="H208">
        <v>0.51198815851192447</v>
      </c>
      <c r="I208">
        <v>1.6564198621748181</v>
      </c>
      <c r="J208">
        <v>3.6399988466433331</v>
      </c>
      <c r="K208">
        <v>4.0308505592593944</v>
      </c>
      <c r="L208">
        <v>2.3280422626571018</v>
      </c>
      <c r="M208">
        <v>4.4059684389518647</v>
      </c>
      <c r="N208">
        <v>3.8069502690133459</v>
      </c>
      <c r="O208">
        <v>3.897549722035119</v>
      </c>
      <c r="P208">
        <v>3.0404160977832388</v>
      </c>
      <c r="Q208">
        <v>1.2621700243548239</v>
      </c>
      <c r="R208">
        <v>0.74393988777487263</v>
      </c>
      <c r="S208">
        <v>0.24184351794220679</v>
      </c>
      <c r="T208">
        <v>1.568350669316156</v>
      </c>
      <c r="U208">
        <v>2.6141650054194789</v>
      </c>
      <c r="V208">
        <v>4.2491586617059243</v>
      </c>
      <c r="W208" t="s">
        <v>380</v>
      </c>
      <c r="X208" t="s">
        <v>332</v>
      </c>
      <c r="Y208" t="s">
        <v>334</v>
      </c>
      <c r="Z208" t="s">
        <v>335</v>
      </c>
      <c r="AA208" t="s">
        <v>336</v>
      </c>
      <c r="AB208" t="s">
        <v>337</v>
      </c>
      <c r="AC208" t="s">
        <v>338</v>
      </c>
      <c r="AD208" t="s">
        <v>339</v>
      </c>
      <c r="AE208" t="s">
        <v>381</v>
      </c>
      <c r="AF208" t="s">
        <v>340</v>
      </c>
      <c r="AG208" t="s">
        <v>341</v>
      </c>
      <c r="AH208">
        <v>1.5279793404100459</v>
      </c>
      <c r="AI208">
        <v>3.3070468130505382</v>
      </c>
      <c r="AJ208">
        <v>3.6406037017873669</v>
      </c>
      <c r="AK208">
        <v>3.1495427402234268</v>
      </c>
      <c r="AL208">
        <v>4.7297985105734544</v>
      </c>
      <c r="AM208">
        <v>2.1168640216211081</v>
      </c>
      <c r="AN208">
        <v>1.663099379303719</v>
      </c>
      <c r="AO208">
        <v>2.7301124845418538</v>
      </c>
      <c r="AP208">
        <v>0.30915970592505149</v>
      </c>
      <c r="AQ208">
        <v>4.4116038208632062</v>
      </c>
      <c r="AR208">
        <v>4.0938725942227023</v>
      </c>
      <c r="AS208"/>
      <c r="AT208"/>
      <c r="AU208"/>
      <c r="AV208"/>
      <c r="AW208"/>
      <c r="AX208"/>
      <c r="AY208"/>
      <c r="AZ208"/>
      <c r="BA208"/>
      <c r="BB208"/>
      <c r="BC208"/>
      <c r="BD208"/>
      <c r="BE208"/>
      <c r="BF208"/>
      <c r="BG208"/>
      <c r="BH208"/>
      <c r="BI208"/>
      <c r="BJ208"/>
      <c r="BK208"/>
      <c r="BL208"/>
      <c r="BM208"/>
      <c r="BN208"/>
      <c r="BO208"/>
      <c r="BP208"/>
      <c r="BQ208"/>
      <c r="BR208"/>
    </row>
    <row r="209">
      <c r="A209" t="s">
        <v>473</v>
      </c>
      <c r="B209">
        <v>2017</v>
      </c>
      <c r="C209" t="s">
        <v>479</v>
      </c>
      <c r="D209">
        <v>60</v>
      </c>
      <c r="E209" t="s">
        <v>342</v>
      </c>
      <c r="F209" t="s">
        <v>384</v>
      </c>
      <c r="G209" t="s">
        <v>186</v>
      </c>
      <c r="H209">
        <v>1.1536415627670851</v>
      </c>
      <c r="I209">
        <v>3.4399373451679351</v>
      </c>
      <c r="J209">
        <v>6.4759654498122456</v>
      </c>
      <c r="K209">
        <v>5.8051103089407956</v>
      </c>
      <c r="L209">
        <v>2.1029577192065312</v>
      </c>
      <c r="M209">
        <v>12.695783949273149</v>
      </c>
      <c r="N209">
        <v>7.5026540108334139</v>
      </c>
      <c r="O209">
        <v>5.0101782875694596</v>
      </c>
      <c r="P209">
        <v>3.7215039459952299</v>
      </c>
      <c r="Q209">
        <v>0.54960214867495893</v>
      </c>
      <c r="R209">
        <v>0.71113408379089216</v>
      </c>
      <c r="S209">
        <v>1.6073705961555009</v>
      </c>
      <c r="T209">
        <v>2.3982656342971662</v>
      </c>
      <c r="U209">
        <v>3.0885602511281212</v>
      </c>
      <c r="V209">
        <v>4.3726137651612627</v>
      </c>
      <c r="W209" t="s">
        <v>380</v>
      </c>
      <c r="X209" t="s">
        <v>332</v>
      </c>
      <c r="Y209" t="s">
        <v>334</v>
      </c>
      <c r="Z209" t="s">
        <v>335</v>
      </c>
      <c r="AA209" t="s">
        <v>336</v>
      </c>
      <c r="AB209" t="s">
        <v>337</v>
      </c>
      <c r="AC209" t="s">
        <v>338</v>
      </c>
      <c r="AD209" t="s">
        <v>339</v>
      </c>
      <c r="AE209" t="s">
        <v>381</v>
      </c>
      <c r="AF209" t="s">
        <v>340</v>
      </c>
      <c r="AG209" t="s">
        <v>341</v>
      </c>
      <c r="AH209">
        <v>3.25404325375598</v>
      </c>
      <c r="AI209">
        <v>4.6409436497067018</v>
      </c>
      <c r="AJ209">
        <v>8.1094200524268949</v>
      </c>
      <c r="AK209">
        <v>4.8569161753790766</v>
      </c>
      <c r="AL209">
        <v>6.881910156689365</v>
      </c>
      <c r="AM209">
        <v>2.2226771235393818</v>
      </c>
      <c r="AN209">
        <v>2.6905060872951152</v>
      </c>
      <c r="AO209">
        <v>3.3714904095866629</v>
      </c>
      <c r="AP209">
        <v>1.216188915599878</v>
      </c>
      <c r="AQ209">
        <v>4.9155437244868114</v>
      </c>
      <c r="AR209">
        <v>5.0962473659282521</v>
      </c>
      <c r="AS209"/>
      <c r="AT209"/>
      <c r="AU209"/>
      <c r="AV209"/>
      <c r="AW209"/>
      <c r="AX209"/>
      <c r="AY209"/>
      <c r="AZ209"/>
      <c r="BA209"/>
      <c r="BB209"/>
      <c r="BC209"/>
      <c r="BD209"/>
      <c r="BE209"/>
      <c r="BF209"/>
      <c r="BG209"/>
      <c r="BH209"/>
      <c r="BI209"/>
      <c r="BJ209"/>
      <c r="BK209"/>
      <c r="BL209"/>
      <c r="BM209"/>
      <c r="BN209"/>
      <c r="BO209"/>
      <c r="BP209"/>
      <c r="BQ209"/>
      <c r="BR209"/>
    </row>
    <row r="210">
      <c r="A210" t="s">
        <v>473</v>
      </c>
      <c r="B210">
        <v>2017</v>
      </c>
      <c r="C210" t="s">
        <v>479</v>
      </c>
      <c r="D210">
        <v>61</v>
      </c>
      <c r="E210" t="s">
        <v>342</v>
      </c>
      <c r="F210" t="s">
        <v>385</v>
      </c>
      <c r="G210" t="s">
        <v>186</v>
      </c>
      <c r="H210">
        <v>17.333464860010551</v>
      </c>
      <c r="I210">
        <v>23.494251831911491</v>
      </c>
      <c r="J210">
        <v>27.280057848707632</v>
      </c>
      <c r="K210">
        <v>19.05481691511703</v>
      </c>
      <c r="L210">
        <v>6.7097393553897673</v>
      </c>
      <c r="M210">
        <v>29.886069702941889</v>
      </c>
      <c r="N210">
        <v>18.541757126686299</v>
      </c>
      <c r="O210">
        <v>11.272497900227011</v>
      </c>
      <c r="P210">
        <v>7.2950603289038458</v>
      </c>
      <c r="Q210">
        <v>2.489160510956232</v>
      </c>
      <c r="R210">
        <v>16.01931353620536</v>
      </c>
      <c r="S210">
        <v>21.00055055245533</v>
      </c>
      <c r="T210">
        <v>22.327631128696101</v>
      </c>
      <c r="U210">
        <v>26.516648858250569</v>
      </c>
      <c r="V210">
        <v>23.815896252825532</v>
      </c>
      <c r="W210" t="s">
        <v>380</v>
      </c>
      <c r="X210" t="s">
        <v>332</v>
      </c>
      <c r="Y210" t="s">
        <v>334</v>
      </c>
      <c r="Z210" t="s">
        <v>335</v>
      </c>
      <c r="AA210" t="s">
        <v>336</v>
      </c>
      <c r="AB210" t="s">
        <v>337</v>
      </c>
      <c r="AC210" t="s">
        <v>338</v>
      </c>
      <c r="AD210" t="s">
        <v>339</v>
      </c>
      <c r="AE210" t="s">
        <v>381</v>
      </c>
      <c r="AF210" t="s">
        <v>340</v>
      </c>
      <c r="AG210" t="s">
        <v>341</v>
      </c>
      <c r="AH210">
        <v>16.262558290401721</v>
      </c>
      <c r="AI210">
        <v>12.960412206333951</v>
      </c>
      <c r="AJ210">
        <v>21.90340492248929</v>
      </c>
      <c r="AK210">
        <v>16.12521196584472</v>
      </c>
      <c r="AL210">
        <v>30.91776208012487</v>
      </c>
      <c r="AM210">
        <v>12.50448019930942</v>
      </c>
      <c r="AN210">
        <v>14.108761117088211</v>
      </c>
      <c r="AO210">
        <v>29.05657980071696</v>
      </c>
      <c r="AP210">
        <v>21.269963950184898</v>
      </c>
      <c r="AQ210">
        <v>24.609827610384428</v>
      </c>
      <c r="AR210">
        <v>24.557494468887199</v>
      </c>
      <c r="AS210"/>
      <c r="AT210"/>
      <c r="AU210"/>
      <c r="AV210"/>
      <c r="AW210"/>
      <c r="AX210"/>
      <c r="AY210"/>
      <c r="AZ210"/>
      <c r="BA210"/>
      <c r="BB210"/>
      <c r="BC210"/>
      <c r="BD210"/>
      <c r="BE210"/>
      <c r="BF210"/>
      <c r="BG210"/>
      <c r="BH210"/>
      <c r="BI210"/>
      <c r="BJ210"/>
      <c r="BK210"/>
      <c r="BL210"/>
      <c r="BM210"/>
      <c r="BN210"/>
      <c r="BO210"/>
      <c r="BP210"/>
      <c r="BQ210"/>
      <c r="BR210"/>
    </row>
    <row r="211">
      <c r="A211" t="s">
        <v>473</v>
      </c>
      <c r="B211">
        <v>2017</v>
      </c>
      <c r="C211" t="s">
        <v>479</v>
      </c>
      <c r="D211">
        <v>62</v>
      </c>
      <c r="E211" t="s">
        <v>342</v>
      </c>
      <c r="F211" t="s">
        <v>386</v>
      </c>
      <c r="G211" t="s">
        <v>186</v>
      </c>
      <c r="H211">
        <v>5.4257520282331546</v>
      </c>
      <c r="I211">
        <v>10.031034908958761</v>
      </c>
      <c r="J211">
        <v>11.56764743983222</v>
      </c>
      <c r="K211">
        <v>5.3424494037133332</v>
      </c>
      <c r="L211">
        <v>2.3358043303454492</v>
      </c>
      <c r="M211">
        <v>11.701950932273631</v>
      </c>
      <c r="N211">
        <v>4.6816229933118434</v>
      </c>
      <c r="O211">
        <v>3.0035525488954411</v>
      </c>
      <c r="P211">
        <v>1.8624967316191099</v>
      </c>
      <c r="Q211">
        <v>0.71833864625095301</v>
      </c>
      <c r="R211">
        <v>4.6892244776238208</v>
      </c>
      <c r="S211">
        <v>7.0411851584372602</v>
      </c>
      <c r="T211">
        <v>9.0137653249815646</v>
      </c>
      <c r="U211">
        <v>13.17834537645189</v>
      </c>
      <c r="V211">
        <v>9.0290134470026437</v>
      </c>
      <c r="W211" t="s">
        <v>380</v>
      </c>
      <c r="X211" t="s">
        <v>332</v>
      </c>
      <c r="Y211" t="s">
        <v>334</v>
      </c>
      <c r="Z211" t="s">
        <v>335</v>
      </c>
      <c r="AA211" t="s">
        <v>336</v>
      </c>
      <c r="AB211" t="s">
        <v>337</v>
      </c>
      <c r="AC211" t="s">
        <v>338</v>
      </c>
      <c r="AD211" t="s">
        <v>339</v>
      </c>
      <c r="AE211" t="s">
        <v>381</v>
      </c>
      <c r="AF211" t="s">
        <v>340</v>
      </c>
      <c r="AG211" t="s">
        <v>341</v>
      </c>
      <c r="AH211">
        <v>1.304160522930226</v>
      </c>
      <c r="AI211">
        <v>5.988742546495085</v>
      </c>
      <c r="AJ211">
        <v>6.6040438342170296</v>
      </c>
      <c r="AK211">
        <v>2.187922817369234</v>
      </c>
      <c r="AL211">
        <v>13.84003164329139</v>
      </c>
      <c r="AM211">
        <v>13.684369529259079</v>
      </c>
      <c r="AN211">
        <v>16.71643326783494</v>
      </c>
      <c r="AO211">
        <v>0.58867010533128639</v>
      </c>
      <c r="AP211">
        <v>7.3141639771432621</v>
      </c>
      <c r="AQ211">
        <v>16.65934537260954</v>
      </c>
      <c r="AR211">
        <v>3.1131809766794651</v>
      </c>
      <c r="AS211"/>
      <c r="AT211"/>
      <c r="AU211"/>
      <c r="AV211"/>
      <c r="AW211"/>
      <c r="AX211"/>
      <c r="AY211"/>
      <c r="AZ211"/>
      <c r="BA211"/>
      <c r="BB211"/>
      <c r="BC211"/>
      <c r="BD211"/>
      <c r="BE211"/>
      <c r="BF211"/>
      <c r="BG211"/>
      <c r="BH211"/>
      <c r="BI211"/>
      <c r="BJ211"/>
      <c r="BK211"/>
      <c r="BL211"/>
      <c r="BM211"/>
      <c r="BN211"/>
      <c r="BO211"/>
      <c r="BP211"/>
      <c r="BQ211"/>
      <c r="BR211"/>
    </row>
    <row r="212">
      <c r="A212" t="s">
        <v>473</v>
      </c>
      <c r="B212">
        <v>2017</v>
      </c>
      <c r="C212" t="s">
        <v>479</v>
      </c>
      <c r="D212">
        <v>63</v>
      </c>
      <c r="E212" t="s">
        <v>342</v>
      </c>
      <c r="F212" t="s">
        <v>387</v>
      </c>
      <c r="G212" t="s">
        <v>186</v>
      </c>
      <c r="H212">
        <v>3.3296125236462828</v>
      </c>
      <c r="I212">
        <v>5.080712194204521</v>
      </c>
      <c r="J212">
        <v>5.7745848821483188</v>
      </c>
      <c r="K212">
        <v>1.8159597643472389</v>
      </c>
      <c r="L212">
        <v>0.70438497236432207</v>
      </c>
      <c r="M212">
        <v>2.3055483651260631</v>
      </c>
      <c r="N212">
        <v>1.279977630675047</v>
      </c>
      <c r="O212">
        <v>1.0906838522226181</v>
      </c>
      <c r="P212">
        <v>0.021621057444583699</v>
      </c>
      <c r="Q212">
        <v>0.43733761538570348</v>
      </c>
      <c r="R212">
        <v>2.7125254823762681</v>
      </c>
      <c r="S212">
        <v>3.744242891975468</v>
      </c>
      <c r="T212">
        <v>6.4412687835059863</v>
      </c>
      <c r="U212">
        <v>7.5953540686539736</v>
      </c>
      <c r="V212">
        <v>3.7022189062304141</v>
      </c>
      <c r="W212" t="s">
        <v>380</v>
      </c>
      <c r="X212" t="s">
        <v>332</v>
      </c>
      <c r="Y212" t="s">
        <v>334</v>
      </c>
      <c r="Z212" t="s">
        <v>335</v>
      </c>
      <c r="AA212" t="s">
        <v>336</v>
      </c>
      <c r="AB212" t="s">
        <v>337</v>
      </c>
      <c r="AC212" t="s">
        <v>338</v>
      </c>
      <c r="AD212" t="s">
        <v>339</v>
      </c>
      <c r="AE212" t="s">
        <v>381</v>
      </c>
      <c r="AF212" t="s">
        <v>340</v>
      </c>
      <c r="AG212" t="s">
        <v>341</v>
      </c>
      <c r="AH212">
        <v>0.6031294700273202</v>
      </c>
      <c r="AI212">
        <v>9.9702356588505925</v>
      </c>
      <c r="AJ212">
        <v>3.1133910919857901</v>
      </c>
      <c r="AK212">
        <v>0.63300418290394689</v>
      </c>
      <c r="AL212">
        <v>1.2117380354080001</v>
      </c>
      <c r="AM212">
        <v>1.5229497243993331</v>
      </c>
      <c r="AN212">
        <v>3.7802785911927552</v>
      </c>
      <c r="AO212">
        <v>0.91988224370786842</v>
      </c>
      <c r="AP212">
        <v>4.2574687465616821</v>
      </c>
      <c r="AQ212">
        <v>4.8067668495116038</v>
      </c>
      <c r="AR212">
        <v>0.50679353049599718</v>
      </c>
      <c r="AS212"/>
      <c r="AT212"/>
      <c r="AU212"/>
      <c r="AV212"/>
      <c r="AW212"/>
      <c r="AX212"/>
      <c r="AY212"/>
      <c r="AZ212"/>
      <c r="BA212"/>
      <c r="BB212"/>
      <c r="BC212"/>
      <c r="BD212"/>
      <c r="BE212"/>
      <c r="BF212"/>
      <c r="BG212"/>
      <c r="BH212"/>
      <c r="BI212"/>
      <c r="BJ212"/>
      <c r="BK212"/>
      <c r="BL212"/>
      <c r="BM212"/>
      <c r="BN212"/>
      <c r="BO212"/>
      <c r="BP212"/>
      <c r="BQ212"/>
      <c r="BR212"/>
    </row>
    <row r="213">
      <c r="A213" t="s">
        <v>473</v>
      </c>
      <c r="B213">
        <v>2017</v>
      </c>
      <c r="C213" t="s">
        <v>479</v>
      </c>
      <c r="D213">
        <v>64</v>
      </c>
      <c r="E213" t="s">
        <v>342</v>
      </c>
      <c r="F213" t="s">
        <v>351</v>
      </c>
      <c r="G213" t="s">
        <v>186</v>
      </c>
      <c r="H213">
        <v>13.271274732203519</v>
      </c>
      <c r="I213">
        <v>12.61435710489431</v>
      </c>
      <c r="J213">
        <v>5.8805838102757031</v>
      </c>
      <c r="K213">
        <v>1.669235279080939</v>
      </c>
      <c r="L213">
        <v>0.73154765428494939</v>
      </c>
      <c r="M213">
        <v>3.1308657649142888</v>
      </c>
      <c r="N213">
        <v>1.2154354136551271</v>
      </c>
      <c r="O213">
        <v>1.0245990970681189</v>
      </c>
      <c r="P213">
        <v>0.62120307757506832</v>
      </c>
      <c r="Q213">
        <v>0.062176979928986902</v>
      </c>
      <c r="R213">
        <v>13.054622426647301</v>
      </c>
      <c r="S213">
        <v>13.72148466190726</v>
      </c>
      <c r="T213">
        <v>13.38849791181393</v>
      </c>
      <c r="U213">
        <v>8.6969831499883981</v>
      </c>
      <c r="V213">
        <v>3.5219851876734611</v>
      </c>
      <c r="W213" t="s">
        <v>380</v>
      </c>
      <c r="X213" t="s">
        <v>332</v>
      </c>
      <c r="Y213" t="s">
        <v>334</v>
      </c>
      <c r="Z213" t="s">
        <v>335</v>
      </c>
      <c r="AA213" t="s">
        <v>336</v>
      </c>
      <c r="AB213" t="s">
        <v>337</v>
      </c>
      <c r="AC213" t="s">
        <v>338</v>
      </c>
      <c r="AD213" t="s">
        <v>339</v>
      </c>
      <c r="AE213" t="s">
        <v>381</v>
      </c>
      <c r="AF213" t="s">
        <v>340</v>
      </c>
      <c r="AG213" t="s">
        <v>341</v>
      </c>
      <c r="AH213">
        <v>0.83174174211586793</v>
      </c>
      <c r="AI213">
        <v>4.6616541915728176</v>
      </c>
      <c r="AJ213">
        <v>10.88719653428878</v>
      </c>
      <c r="AK213">
        <v>8.9482745152965677</v>
      </c>
      <c r="AL213">
        <v>5.1475273364172374</v>
      </c>
      <c r="AM213">
        <v>6.4340641110049779</v>
      </c>
      <c r="AN213">
        <v>7.6183866267074034</v>
      </c>
      <c r="AO213">
        <v>7.5897147008293446</v>
      </c>
      <c r="AP213">
        <v>10.07152724059144</v>
      </c>
      <c r="AQ213">
        <v>10.277570684832909</v>
      </c>
      <c r="AR213">
        <v>13.79776007114301</v>
      </c>
      <c r="AS213"/>
      <c r="AT213"/>
      <c r="AU213"/>
      <c r="AV213"/>
      <c r="AW213"/>
      <c r="AX213"/>
      <c r="AY213"/>
      <c r="AZ213"/>
      <c r="BA213"/>
      <c r="BB213"/>
      <c r="BC213"/>
      <c r="BD213"/>
      <c r="BE213"/>
      <c r="BF213"/>
      <c r="BG213"/>
      <c r="BH213"/>
      <c r="BI213"/>
      <c r="BJ213"/>
      <c r="BK213"/>
      <c r="BL213"/>
      <c r="BM213"/>
      <c r="BN213"/>
      <c r="BO213"/>
      <c r="BP213"/>
      <c r="BQ213"/>
      <c r="BR213"/>
    </row>
    <row r="214">
      <c r="A214" t="s">
        <v>473</v>
      </c>
      <c r="B214">
        <v>2017</v>
      </c>
      <c r="C214" t="s">
        <v>479</v>
      </c>
      <c r="D214">
        <v>65</v>
      </c>
      <c r="E214" t="s">
        <v>342</v>
      </c>
      <c r="F214" t="s">
        <v>352</v>
      </c>
      <c r="G214" t="s">
        <v>186</v>
      </c>
      <c r="H214">
        <v>51.835022625126577</v>
      </c>
      <c r="I214">
        <v>32.60536419493635</v>
      </c>
      <c r="J214">
        <v>13.90230255037636</v>
      </c>
      <c r="K214">
        <v>2.685481732412577</v>
      </c>
      <c r="L214">
        <v>0.67264541912514531</v>
      </c>
      <c r="M214">
        <v>4.861575151095904</v>
      </c>
      <c r="N214">
        <v>1.4175234578454601</v>
      </c>
      <c r="O214">
        <v>0.40708300150295862</v>
      </c>
      <c r="P214">
        <v>0.39600868448727022</v>
      </c>
      <c r="Q214">
        <v>0.078445998906244499</v>
      </c>
      <c r="R214">
        <v>55.4360148750674</v>
      </c>
      <c r="S214">
        <v>44.78997306073699</v>
      </c>
      <c r="T214">
        <v>34.640468672682587</v>
      </c>
      <c r="U214">
        <v>21.642736649800881</v>
      </c>
      <c r="V214">
        <v>6.444802912840558</v>
      </c>
      <c r="W214" t="s">
        <v>380</v>
      </c>
      <c r="X214" t="s">
        <v>332</v>
      </c>
      <c r="Y214" t="s">
        <v>334</v>
      </c>
      <c r="Z214" t="s">
        <v>335</v>
      </c>
      <c r="AA214" t="s">
        <v>336</v>
      </c>
      <c r="AB214" t="s">
        <v>337</v>
      </c>
      <c r="AC214" t="s">
        <v>338</v>
      </c>
      <c r="AD214" t="s">
        <v>339</v>
      </c>
      <c r="AE214" t="s">
        <v>381</v>
      </c>
      <c r="AF214" t="s">
        <v>340</v>
      </c>
      <c r="AG214" t="s">
        <v>341</v>
      </c>
      <c r="AH214">
        <v>0.2620318182445851</v>
      </c>
      <c r="AI214">
        <v>23.775550728389049</v>
      </c>
      <c r="AJ214">
        <v>32.358896379526037</v>
      </c>
      <c r="AK214">
        <v>44.457035952982217</v>
      </c>
      <c r="AL214">
        <v>20.191228733185898</v>
      </c>
      <c r="AM214">
        <v>24.56540621704622</v>
      </c>
      <c r="AN214">
        <v>15.68795522478761</v>
      </c>
      <c r="AO214">
        <v>29.078310758605131</v>
      </c>
      <c r="AP214">
        <v>23.850691661223571</v>
      </c>
      <c r="AQ214">
        <v>21.714724305124399</v>
      </c>
      <c r="AR214">
        <v>24.184036072509969</v>
      </c>
      <c r="AS214"/>
      <c r="AT214"/>
      <c r="AU214"/>
      <c r="AV214"/>
      <c r="AW214"/>
      <c r="AX214"/>
      <c r="AY214"/>
      <c r="AZ214"/>
      <c r="BA214"/>
      <c r="BB214"/>
      <c r="BC214"/>
      <c r="BD214"/>
      <c r="BE214"/>
      <c r="BF214"/>
      <c r="BG214"/>
      <c r="BH214"/>
      <c r="BI214"/>
      <c r="BJ214"/>
      <c r="BK214"/>
      <c r="BL214"/>
      <c r="BM214"/>
      <c r="BN214"/>
      <c r="BO214"/>
      <c r="BP214"/>
      <c r="BQ214"/>
      <c r="BR214"/>
    </row>
    <row r="215">
      <c r="A215" t="s">
        <v>473</v>
      </c>
      <c r="B215">
        <v>2017</v>
      </c>
      <c r="C215" t="s">
        <v>479</v>
      </c>
      <c r="D215">
        <v>66</v>
      </c>
      <c r="E215" t="s">
        <v>342</v>
      </c>
      <c r="F215" t="s">
        <v>353</v>
      </c>
      <c r="G215" t="s">
        <v>186</v>
      </c>
      <c r="H215">
        <v>3.179355870374355</v>
      </c>
      <c r="I215">
        <v>2.6212006195891879</v>
      </c>
      <c r="J215">
        <v>0.64388639076940291</v>
      </c>
      <c r="K215">
        <v>0.30291735637884959</v>
      </c>
      <c r="L215">
        <v>0.061101965938189597</v>
      </c>
      <c r="M215">
        <v>0.35622055049627283</v>
      </c>
      <c r="N215">
        <v>0.1221280809329625</v>
      </c>
      <c r="O215">
        <v>0</v>
      </c>
      <c r="P215">
        <v>0.15554643358985801</v>
      </c>
      <c r="Q215">
        <v>0</v>
      </c>
      <c r="R215">
        <v>3.041828208092527</v>
      </c>
      <c r="S215">
        <v>3.578349289304684</v>
      </c>
      <c r="T215">
        <v>2.5506387064577569</v>
      </c>
      <c r="U215">
        <v>1.119291028011292</v>
      </c>
      <c r="V215">
        <v>0.52101479138195805</v>
      </c>
      <c r="W215" t="s">
        <v>380</v>
      </c>
      <c r="X215" t="s">
        <v>332</v>
      </c>
      <c r="Y215" t="s">
        <v>334</v>
      </c>
      <c r="Z215" t="s">
        <v>335</v>
      </c>
      <c r="AA215" t="s">
        <v>336</v>
      </c>
      <c r="AB215" t="s">
        <v>337</v>
      </c>
      <c r="AC215" t="s">
        <v>338</v>
      </c>
      <c r="AD215" t="s">
        <v>339</v>
      </c>
      <c r="AE215" t="s">
        <v>381</v>
      </c>
      <c r="AF215" t="s">
        <v>340</v>
      </c>
      <c r="AG215" t="s">
        <v>341</v>
      </c>
      <c r="AH215">
        <v>0</v>
      </c>
      <c r="AI215">
        <v>3.983635249667608</v>
      </c>
      <c r="AJ215">
        <v>2.2113036890330831</v>
      </c>
      <c r="AK215">
        <v>2.0505521129580231</v>
      </c>
      <c r="AL215">
        <v>2.1290274810671521</v>
      </c>
      <c r="AM215">
        <v>0.26614116152455802</v>
      </c>
      <c r="AN215">
        <v>1.268971638389083</v>
      </c>
      <c r="AO215">
        <v>2.6672727923070521</v>
      </c>
      <c r="AP215">
        <v>0.28705393688211561</v>
      </c>
      <c r="AQ215">
        <v>1.446114620790435</v>
      </c>
      <c r="AR215">
        <v>1.184008757650832</v>
      </c>
      <c r="AS215"/>
      <c r="AT215"/>
      <c r="AU215"/>
      <c r="AV215"/>
      <c r="AW215"/>
      <c r="AX215"/>
      <c r="AY215"/>
      <c r="AZ215"/>
      <c r="BA215"/>
      <c r="BB215"/>
      <c r="BC215"/>
      <c r="BD215"/>
      <c r="BE215"/>
      <c r="BF215"/>
      <c r="BG215"/>
      <c r="BH215"/>
      <c r="BI215"/>
      <c r="BJ215"/>
      <c r="BK215"/>
      <c r="BL215"/>
      <c r="BM215"/>
      <c r="BN215"/>
      <c r="BO215"/>
      <c r="BP215"/>
      <c r="BQ215"/>
      <c r="BR215"/>
    </row>
    <row r="216">
      <c r="A216" t="s">
        <v>473</v>
      </c>
      <c r="B216">
        <v>2017</v>
      </c>
      <c r="C216" t="s">
        <v>479</v>
      </c>
      <c r="D216">
        <v>67</v>
      </c>
      <c r="E216" t="s">
        <v>342</v>
      </c>
      <c r="F216" t="s">
        <v>354</v>
      </c>
      <c r="G216" t="s">
        <v>186</v>
      </c>
      <c r="H216">
        <v>2.999172144816654</v>
      </c>
      <c r="I216">
        <v>2.9844233348426759</v>
      </c>
      <c r="J216">
        <v>1.7558304568320431</v>
      </c>
      <c r="K216">
        <v>0.66565171640547416</v>
      </c>
      <c r="L216">
        <v>0.36762145772976079</v>
      </c>
      <c r="M216">
        <v>0.27156214289794822</v>
      </c>
      <c r="N216">
        <v>0.31773979364961819</v>
      </c>
      <c r="O216">
        <v>0.17219958397054011</v>
      </c>
      <c r="P216">
        <v>0.21098561198809271</v>
      </c>
      <c r="Q216">
        <v>0.13307543676070849</v>
      </c>
      <c r="R216">
        <v>3.0930803740441228</v>
      </c>
      <c r="S216">
        <v>2.714740777193497</v>
      </c>
      <c r="T216">
        <v>3.6618800401881302</v>
      </c>
      <c r="U216">
        <v>2.6197622618593841</v>
      </c>
      <c r="V216">
        <v>1.6504730314464111</v>
      </c>
      <c r="W216" t="s">
        <v>380</v>
      </c>
      <c r="X216" t="s">
        <v>332</v>
      </c>
      <c r="Y216" t="s">
        <v>334</v>
      </c>
      <c r="Z216" t="s">
        <v>335</v>
      </c>
      <c r="AA216" t="s">
        <v>336</v>
      </c>
      <c r="AB216" t="s">
        <v>337</v>
      </c>
      <c r="AC216" t="s">
        <v>338</v>
      </c>
      <c r="AD216" t="s">
        <v>339</v>
      </c>
      <c r="AE216" t="s">
        <v>381</v>
      </c>
      <c r="AF216" t="s">
        <v>340</v>
      </c>
      <c r="AG216" t="s">
        <v>341</v>
      </c>
      <c r="AH216">
        <v>0.042601677155473597</v>
      </c>
      <c r="AI216">
        <v>0.027892319256613299</v>
      </c>
      <c r="AJ216">
        <v>0.26677903700330008</v>
      </c>
      <c r="AK216">
        <v>6.1564214755780737</v>
      </c>
      <c r="AL216">
        <v>4.643780003685567</v>
      </c>
      <c r="AM216">
        <v>0.1220872068104292</v>
      </c>
      <c r="AN216">
        <v>0.0133790508816393</v>
      </c>
      <c r="AO216">
        <v>0.9981744939984063</v>
      </c>
      <c r="AP216">
        <v>4.4354431833043702</v>
      </c>
      <c r="AQ216">
        <v>0.024694630524894502</v>
      </c>
      <c r="AR216">
        <v>8.6798692955460943</v>
      </c>
      <c r="AS216"/>
      <c r="AT216"/>
      <c r="AU216"/>
      <c r="AV216"/>
      <c r="AW216"/>
      <c r="AX216"/>
      <c r="AY216"/>
      <c r="AZ216"/>
      <c r="BA216"/>
      <c r="BB216"/>
      <c r="BC216"/>
      <c r="BD216"/>
      <c r="BE216"/>
      <c r="BF216"/>
      <c r="BG216"/>
      <c r="BH216"/>
      <c r="BI216"/>
      <c r="BJ216"/>
      <c r="BK216"/>
      <c r="BL216"/>
      <c r="BM216"/>
      <c r="BN216"/>
      <c r="BO216"/>
      <c r="BP216"/>
      <c r="BQ216"/>
      <c r="BR216"/>
    </row>
    <row r="217">
      <c r="A217" t="s">
        <v>473</v>
      </c>
      <c r="B217">
        <v>2017</v>
      </c>
      <c r="C217" t="s">
        <v>479</v>
      </c>
      <c r="D217">
        <v>68</v>
      </c>
      <c r="E217" t="s">
        <v>342</v>
      </c>
      <c r="F217" t="s">
        <v>355</v>
      </c>
      <c r="G217" t="s">
        <v>186</v>
      </c>
      <c r="H217">
        <v>0.18648612066669559</v>
      </c>
      <c r="I217">
        <v>0.57308024389986212</v>
      </c>
      <c r="J217">
        <v>1.2326187460013009</v>
      </c>
      <c r="K217">
        <v>1.0885365700912619</v>
      </c>
      <c r="L217">
        <v>1.0470417628268049</v>
      </c>
      <c r="M217">
        <v>1.7411694335914121</v>
      </c>
      <c r="N217">
        <v>0.87080073642597333</v>
      </c>
      <c r="O217">
        <v>1.6391817218693441</v>
      </c>
      <c r="P217">
        <v>1.0854723825820229</v>
      </c>
      <c r="Q217">
        <v>0.77520472792213024</v>
      </c>
      <c r="R217">
        <v>0.1307627076141839</v>
      </c>
      <c r="S217">
        <v>0.17653650916957209</v>
      </c>
      <c r="T217">
        <v>0.66848127986247974</v>
      </c>
      <c r="U217">
        <v>0.91589505356904732</v>
      </c>
      <c r="V217">
        <v>0.94986162049326439</v>
      </c>
      <c r="W217" t="s">
        <v>380</v>
      </c>
      <c r="X217" t="s">
        <v>332</v>
      </c>
      <c r="Y217" t="s">
        <v>334</v>
      </c>
      <c r="Z217" t="s">
        <v>335</v>
      </c>
      <c r="AA217" t="s">
        <v>336</v>
      </c>
      <c r="AB217" t="s">
        <v>337</v>
      </c>
      <c r="AC217" t="s">
        <v>338</v>
      </c>
      <c r="AD217" t="s">
        <v>339</v>
      </c>
      <c r="AE217" t="s">
        <v>381</v>
      </c>
      <c r="AF217" t="s">
        <v>340</v>
      </c>
      <c r="AG217" t="s">
        <v>341</v>
      </c>
      <c r="AH217">
        <v>1.6424066746317201</v>
      </c>
      <c r="AI217">
        <v>0.51641612687451754</v>
      </c>
      <c r="AJ217">
        <v>0.16232071069865431</v>
      </c>
      <c r="AK217">
        <v>1.793746574177594</v>
      </c>
      <c r="AL217">
        <v>0</v>
      </c>
      <c r="AM217">
        <v>0</v>
      </c>
      <c r="AN217">
        <v>0.3866805391121928</v>
      </c>
      <c r="AO217">
        <v>0.074282158787977795</v>
      </c>
      <c r="AP217">
        <v>1.781734994536641</v>
      </c>
      <c r="AQ217">
        <v>0</v>
      </c>
      <c r="AR217">
        <v>0.2114553534675484</v>
      </c>
      <c r="AS217"/>
      <c r="AT217"/>
      <c r="AU217"/>
      <c r="AV217"/>
      <c r="AW217"/>
      <c r="AX217"/>
      <c r="AY217"/>
      <c r="AZ217"/>
      <c r="BA217"/>
      <c r="BB217"/>
      <c r="BC217"/>
      <c r="BD217"/>
      <c r="BE217"/>
      <c r="BF217"/>
      <c r="BG217"/>
      <c r="BH217"/>
      <c r="BI217"/>
      <c r="BJ217"/>
      <c r="BK217"/>
      <c r="BL217"/>
      <c r="BM217"/>
      <c r="BN217"/>
      <c r="BO217"/>
      <c r="BP217"/>
      <c r="BQ217"/>
      <c r="BR217"/>
    </row>
    <row r="218">
      <c r="A218" t="s">
        <v>473</v>
      </c>
      <c r="B218">
        <v>2017</v>
      </c>
      <c r="C218" t="s">
        <v>479</v>
      </c>
      <c r="D218">
        <v>69</v>
      </c>
      <c r="E218" t="s">
        <v>342</v>
      </c>
      <c r="F218" t="s">
        <v>356</v>
      </c>
      <c r="G218" t="s">
        <v>186</v>
      </c>
      <c r="H218">
        <v>0</v>
      </c>
      <c r="I218">
        <v>0.041804680579753499</v>
      </c>
      <c r="J218">
        <v>0.22246712679479119</v>
      </c>
      <c r="K218">
        <v>0.2786128178752354</v>
      </c>
      <c r="L218">
        <v>0.68873869328234716</v>
      </c>
      <c r="M218">
        <v>0.3558101034676408</v>
      </c>
      <c r="N218">
        <v>0.48890560335736932</v>
      </c>
      <c r="O218">
        <v>0.17222573173025241</v>
      </c>
      <c r="P218">
        <v>1.303374367325336</v>
      </c>
      <c r="Q218">
        <v>0.18763124471465051</v>
      </c>
      <c r="R218">
        <v>0</v>
      </c>
      <c r="S218">
        <v>0</v>
      </c>
      <c r="T218">
        <v>0</v>
      </c>
      <c r="U218">
        <v>0.047926482804616297</v>
      </c>
      <c r="V218">
        <v>0.35756753488544751</v>
      </c>
      <c r="W218" t="s">
        <v>380</v>
      </c>
      <c r="X218" t="s">
        <v>332</v>
      </c>
      <c r="Y218" t="s">
        <v>334</v>
      </c>
      <c r="Z218" t="s">
        <v>335</v>
      </c>
      <c r="AA218" t="s">
        <v>336</v>
      </c>
      <c r="AB218" t="s">
        <v>337</v>
      </c>
      <c r="AC218" t="s">
        <v>338</v>
      </c>
      <c r="AD218" t="s">
        <v>339</v>
      </c>
      <c r="AE218" t="s">
        <v>381</v>
      </c>
      <c r="AF218" t="s">
        <v>340</v>
      </c>
      <c r="AG218" t="s">
        <v>341</v>
      </c>
      <c r="AH218">
        <v>0.63628889866501492</v>
      </c>
      <c r="AI218">
        <v>0.1518488072660282</v>
      </c>
      <c r="AJ218">
        <v>0</v>
      </c>
      <c r="AK218">
        <v>0.053486160304933202</v>
      </c>
      <c r="AL218">
        <v>0.17908713449524971</v>
      </c>
      <c r="AM218">
        <v>0.090080162560317895</v>
      </c>
      <c r="AN218">
        <v>0.2015729545082818</v>
      </c>
      <c r="AO218">
        <v>0.15900578844939239</v>
      </c>
      <c r="AP218">
        <v>0.0451723439298128</v>
      </c>
      <c r="AQ218">
        <v>0.29141431205670182</v>
      </c>
      <c r="AR218">
        <v>0.50243208613115842</v>
      </c>
      <c r="AS218"/>
      <c r="AT218"/>
      <c r="AU218"/>
      <c r="AV218"/>
      <c r="AW218"/>
      <c r="AX218"/>
      <c r="AY218"/>
      <c r="AZ218"/>
      <c r="BA218"/>
      <c r="BB218"/>
      <c r="BC218"/>
      <c r="BD218"/>
      <c r="BE218"/>
      <c r="BF218"/>
      <c r="BG218"/>
      <c r="BH218"/>
      <c r="BI218"/>
      <c r="BJ218"/>
      <c r="BK218"/>
      <c r="BL218"/>
      <c r="BM218"/>
      <c r="BN218"/>
      <c r="BO218"/>
      <c r="BP218"/>
      <c r="BQ218"/>
      <c r="BR218"/>
    </row>
    <row r="219">
      <c r="A219" t="s">
        <v>473</v>
      </c>
      <c r="B219">
        <v>2017</v>
      </c>
      <c r="C219" t="s">
        <v>479</v>
      </c>
      <c r="D219">
        <v>70</v>
      </c>
      <c r="E219" t="s">
        <v>342</v>
      </c>
      <c r="F219" t="s">
        <v>357</v>
      </c>
      <c r="G219" t="s">
        <v>186</v>
      </c>
      <c r="H219">
        <v>0.71905074831887661</v>
      </c>
      <c r="I219">
        <v>4.3155994894896743</v>
      </c>
      <c r="J219">
        <v>19.99544344591374</v>
      </c>
      <c r="K219">
        <v>54.993330335358081</v>
      </c>
      <c r="L219">
        <v>80.018889321672347</v>
      </c>
      <c r="M219">
        <v>27.077127568687761</v>
      </c>
      <c r="N219">
        <v>56.830020968312411</v>
      </c>
      <c r="O219">
        <v>70.269004437896697</v>
      </c>
      <c r="P219">
        <v>77.162477639548172</v>
      </c>
      <c r="Q219">
        <v>91.64465706270191</v>
      </c>
      <c r="R219">
        <v>0.35799101044191312</v>
      </c>
      <c r="S219">
        <v>1.107307614437868</v>
      </c>
      <c r="T219">
        <v>2.9485619951167932</v>
      </c>
      <c r="U219">
        <v>10.418384594280401</v>
      </c>
      <c r="V219">
        <v>39.630972164084433</v>
      </c>
      <c r="W219" t="s">
        <v>380</v>
      </c>
      <c r="X219" t="s">
        <v>332</v>
      </c>
      <c r="Y219" t="s">
        <v>334</v>
      </c>
      <c r="Z219" t="s">
        <v>335</v>
      </c>
      <c r="AA219" t="s">
        <v>336</v>
      </c>
      <c r="AB219" t="s">
        <v>337</v>
      </c>
      <c r="AC219" t="s">
        <v>338</v>
      </c>
      <c r="AD219" t="s">
        <v>339</v>
      </c>
      <c r="AE219" t="s">
        <v>381</v>
      </c>
      <c r="AF219" t="s">
        <v>340</v>
      </c>
      <c r="AG219" t="s">
        <v>341</v>
      </c>
      <c r="AH219">
        <v>71.436499063810345</v>
      </c>
      <c r="AI219">
        <v>28.87893854449873</v>
      </c>
      <c r="AJ219">
        <v>8.7610099871119278</v>
      </c>
      <c r="AK219">
        <v>8.7309626218814493</v>
      </c>
      <c r="AL219">
        <v>7.671478690461436</v>
      </c>
      <c r="AM219">
        <v>35.59597574778234</v>
      </c>
      <c r="AN219">
        <v>35.774036740973081</v>
      </c>
      <c r="AO219">
        <v>21.548479651134901</v>
      </c>
      <c r="AP219">
        <v>25.074730799950331</v>
      </c>
      <c r="AQ219">
        <v>8.766872958595652</v>
      </c>
      <c r="AR219">
        <v>11.982412029305459</v>
      </c>
      <c r="AS219"/>
      <c r="AT219"/>
      <c r="AU219"/>
      <c r="AV219"/>
      <c r="AW219"/>
      <c r="AX219"/>
      <c r="AY219"/>
      <c r="AZ219"/>
      <c r="BA219"/>
      <c r="BB219"/>
      <c r="BC219"/>
      <c r="BD219"/>
      <c r="BE219"/>
      <c r="BF219"/>
      <c r="BG219"/>
      <c r="BH219"/>
      <c r="BI219"/>
      <c r="BJ219"/>
      <c r="BK219"/>
      <c r="BL219"/>
      <c r="BM219"/>
      <c r="BN219"/>
      <c r="BO219"/>
      <c r="BP219"/>
      <c r="BQ219"/>
      <c r="BR219"/>
    </row>
    <row r="220">
      <c r="A220" t="s">
        <v>473</v>
      </c>
      <c r="B220">
        <v>2017</v>
      </c>
      <c r="C220" t="s">
        <v>479</v>
      </c>
      <c r="D220">
        <v>71</v>
      </c>
      <c r="E220" t="s">
        <v>342</v>
      </c>
      <c r="F220" t="s">
        <v>46</v>
      </c>
      <c r="G220" t="s">
        <v>186</v>
      </c>
      <c r="H220">
        <v>0</v>
      </c>
      <c r="I220">
        <v>0.043460298326790998</v>
      </c>
      <c r="J220">
        <v>0</v>
      </c>
      <c r="K220">
        <v>0</v>
      </c>
      <c r="L220">
        <v>0</v>
      </c>
      <c r="M220">
        <v>0</v>
      </c>
      <c r="N220">
        <v>0</v>
      </c>
      <c r="O220">
        <v>0</v>
      </c>
      <c r="P220">
        <v>0</v>
      </c>
      <c r="Q220">
        <v>0</v>
      </c>
      <c r="R220">
        <v>0</v>
      </c>
      <c r="S220">
        <v>0</v>
      </c>
      <c r="T220">
        <v>0.071655526834897301</v>
      </c>
      <c r="U220">
        <v>0</v>
      </c>
      <c r="V220">
        <v>0</v>
      </c>
      <c r="W220" t="s">
        <v>380</v>
      </c>
      <c r="X220" t="s">
        <v>332</v>
      </c>
      <c r="Y220" t="s">
        <v>334</v>
      </c>
      <c r="Z220" t="s">
        <v>335</v>
      </c>
      <c r="AA220" t="s">
        <v>336</v>
      </c>
      <c r="AB220" t="s">
        <v>337</v>
      </c>
      <c r="AC220" t="s">
        <v>338</v>
      </c>
      <c r="AD220" t="s">
        <v>339</v>
      </c>
      <c r="AE220" t="s">
        <v>381</v>
      </c>
      <c r="AF220" t="s">
        <v>340</v>
      </c>
      <c r="AG220" t="s">
        <v>341</v>
      </c>
      <c r="AH220">
        <v>0</v>
      </c>
      <c r="AI220">
        <v>0.058320056389754703</v>
      </c>
      <c r="AJ220">
        <v>0</v>
      </c>
      <c r="AK220">
        <v>0</v>
      </c>
      <c r="AL220">
        <v>0</v>
      </c>
      <c r="AM220">
        <v>0</v>
      </c>
      <c r="AN220">
        <v>0</v>
      </c>
      <c r="AO220">
        <v>0</v>
      </c>
      <c r="AP220">
        <v>0</v>
      </c>
      <c r="AQ220">
        <v>0</v>
      </c>
      <c r="AR220">
        <v>0</v>
      </c>
      <c r="AS220"/>
      <c r="AT220"/>
      <c r="AU220"/>
      <c r="AV220"/>
      <c r="AW220"/>
      <c r="AX220"/>
      <c r="AY220"/>
      <c r="AZ220"/>
      <c r="BA220"/>
      <c r="BB220"/>
      <c r="BC220"/>
      <c r="BD220"/>
      <c r="BE220"/>
      <c r="BF220"/>
      <c r="BG220"/>
      <c r="BH220"/>
      <c r="BI220"/>
      <c r="BJ220"/>
      <c r="BK220"/>
      <c r="BL220"/>
      <c r="BM220"/>
      <c r="BN220"/>
      <c r="BO220"/>
      <c r="BP220"/>
      <c r="BQ220"/>
      <c r="BR220"/>
    </row>
    <row r="221">
      <c r="A221" t="s">
        <v>473</v>
      </c>
      <c r="B221">
        <v>2017</v>
      </c>
      <c r="C221" t="s">
        <v>479</v>
      </c>
      <c r="D221">
        <v>122</v>
      </c>
      <c r="E221" t="s">
        <v>18</v>
      </c>
      <c r="F221" t="s">
        <v>14</v>
      </c>
      <c r="G221" t="s">
        <v>492</v>
      </c>
      <c r="H221">
        <v>16.751619393757458</v>
      </c>
      <c r="I221">
        <v>32.897625397221248</v>
      </c>
      <c r="J221">
        <v>53.122080177471673</v>
      </c>
      <c r="K221">
        <v>78.751929078931639</v>
      </c>
      <c r="L221">
        <v>93.248130304335149</v>
      </c>
      <c r="M221">
        <v>47.247440922603218</v>
      </c>
      <c r="N221">
        <v>78.024350903474655</v>
      </c>
      <c r="O221">
        <v>84.256334988432201</v>
      </c>
      <c r="P221">
        <v>91.003600716928517</v>
      </c>
      <c r="Q221">
        <v>96.981138803928758</v>
      </c>
      <c r="R221">
        <v>14.385015626310279</v>
      </c>
      <c r="S221">
        <v>22.180537271393749</v>
      </c>
      <c r="T221">
        <v>33.111471728676477</v>
      </c>
      <c r="U221">
        <v>50.232439680241427</v>
      </c>
      <c r="V221">
        <v>75.327109977522937</v>
      </c>
      <c r="W221" t="s">
        <v>380</v>
      </c>
      <c r="X221" t="s">
        <v>332</v>
      </c>
      <c r="Y221" t="s">
        <v>334</v>
      </c>
      <c r="Z221" t="s">
        <v>335</v>
      </c>
      <c r="AA221" t="s">
        <v>336</v>
      </c>
      <c r="AB221" t="s">
        <v>337</v>
      </c>
      <c r="AC221" t="s">
        <v>338</v>
      </c>
      <c r="AD221" t="s">
        <v>339</v>
      </c>
      <c r="AE221" t="s">
        <v>381</v>
      </c>
      <c r="AF221" t="s">
        <v>340</v>
      </c>
      <c r="AG221" t="s">
        <v>341</v>
      </c>
      <c r="AH221">
        <v>85.089397494744105</v>
      </c>
      <c r="AI221">
        <v>43.87673230104766</v>
      </c>
      <c r="AJ221">
        <v>39.625435929299023</v>
      </c>
      <c r="AK221">
        <v>31.409254274751369</v>
      </c>
      <c r="AL221">
        <v>45.092953643526783</v>
      </c>
      <c r="AM221">
        <v>50.366543477151012</v>
      </c>
      <c r="AN221">
        <v>49.452697558554512</v>
      </c>
      <c r="AO221">
        <v>46.335149392382696</v>
      </c>
      <c r="AP221">
        <v>54.39254255104354</v>
      </c>
      <c r="AQ221">
        <v>45.906795272127269</v>
      </c>
      <c r="AR221">
        <v>53.180450066373957</v>
      </c>
      <c r="AS221">
        <v>1962.416098000002</v>
      </c>
      <c r="AT221">
        <v>3859.0511820000002</v>
      </c>
      <c r="AU221">
        <v>6220.2425319999893</v>
      </c>
      <c r="AV221">
        <v>9235.1504910000222</v>
      </c>
      <c r="AW221">
        <v>10921.62505700001</v>
      </c>
      <c r="AX221">
        <v>2175.7347930000001</v>
      </c>
      <c r="AY221">
        <v>3595.2975830000009</v>
      </c>
      <c r="AZ221">
        <v>3886.1126580000032</v>
      </c>
      <c r="BA221">
        <v>4186.9794800000018</v>
      </c>
      <c r="BB221">
        <v>4470.3847590000069</v>
      </c>
      <c r="BC221">
        <v>1022.957609000001</v>
      </c>
      <c r="BD221">
        <v>1576.5096560000011</v>
      </c>
      <c r="BE221">
        <v>2355.7949250000011</v>
      </c>
      <c r="BF221">
        <v>3575.7630159999999</v>
      </c>
      <c r="BG221">
        <v>5352.9508809999979</v>
      </c>
      <c r="BH221">
        <v>10270.557055000039</v>
      </c>
      <c r="BI221">
        <v>3835.5268889999988</v>
      </c>
      <c r="BJ221">
        <v>1741.199747999997</v>
      </c>
      <c r="BK221">
        <v>829.47054900000057</v>
      </c>
      <c r="BL221">
        <v>859.02204799999856</v>
      </c>
      <c r="BM221">
        <v>3187.5713409999971</v>
      </c>
      <c r="BN221">
        <v>1054.614777</v>
      </c>
      <c r="BO221">
        <v>1425.9807920000001</v>
      </c>
      <c r="BP221">
        <v>5127.5189259999916</v>
      </c>
      <c r="BQ221">
        <v>2029.869173000001</v>
      </c>
      <c r="BR221">
        <v>1837.154062000003</v>
      </c>
    </row>
    <row r="222">
      <c r="A222" t="s">
        <v>473</v>
      </c>
      <c r="B222">
        <v>2017</v>
      </c>
      <c r="C222" t="s">
        <v>479</v>
      </c>
      <c r="D222">
        <v>123</v>
      </c>
      <c r="E222" t="s">
        <v>18</v>
      </c>
      <c r="F222" t="s">
        <v>51</v>
      </c>
      <c r="G222" t="s">
        <v>186</v>
      </c>
      <c r="H222">
        <v>83.248380606243074</v>
      </c>
      <c r="I222">
        <v>67.102374602778639</v>
      </c>
      <c r="J222">
        <v>46.877919822528028</v>
      </c>
      <c r="K222">
        <v>21.24807092106845</v>
      </c>
      <c r="L222">
        <v>6.7518696956649364</v>
      </c>
      <c r="M222">
        <v>52.752559077397173</v>
      </c>
      <c r="N222">
        <v>21.975649096525419</v>
      </c>
      <c r="O222">
        <v>15.743665011567741</v>
      </c>
      <c r="P222">
        <v>8.9963992830713693</v>
      </c>
      <c r="Q222">
        <v>3.0188611960712839</v>
      </c>
      <c r="R222">
        <v>85.614984373689907</v>
      </c>
      <c r="S222">
        <v>77.819462728606638</v>
      </c>
      <c r="T222">
        <v>66.88852827132375</v>
      </c>
      <c r="U222">
        <v>49.767560319758744</v>
      </c>
      <c r="V222">
        <v>24.672890022477311</v>
      </c>
      <c r="W222" t="s">
        <v>380</v>
      </c>
      <c r="X222" t="s">
        <v>332</v>
      </c>
      <c r="Y222" t="s">
        <v>334</v>
      </c>
      <c r="Z222" t="s">
        <v>335</v>
      </c>
      <c r="AA222" t="s">
        <v>336</v>
      </c>
      <c r="AB222" t="s">
        <v>337</v>
      </c>
      <c r="AC222" t="s">
        <v>338</v>
      </c>
      <c r="AD222" t="s">
        <v>339</v>
      </c>
      <c r="AE222" t="s">
        <v>381</v>
      </c>
      <c r="AF222" t="s">
        <v>340</v>
      </c>
      <c r="AG222" t="s">
        <v>341</v>
      </c>
      <c r="AH222">
        <v>14.91060250525587</v>
      </c>
      <c r="AI222">
        <v>56.123267698952581</v>
      </c>
      <c r="AJ222">
        <v>60.374564070700877</v>
      </c>
      <c r="AK222">
        <v>68.590745725248709</v>
      </c>
      <c r="AL222">
        <v>54.907046356473067</v>
      </c>
      <c r="AM222">
        <v>49.633456522848732</v>
      </c>
      <c r="AN222">
        <v>50.547302441445211</v>
      </c>
      <c r="AO222">
        <v>53.66485060761724</v>
      </c>
      <c r="AP222">
        <v>45.607457448956893</v>
      </c>
      <c r="AQ222">
        <v>54.093204727872617</v>
      </c>
      <c r="AR222">
        <v>46.819549933626178</v>
      </c>
      <c r="AS222">
        <v>9752.3683169999767</v>
      </c>
      <c r="AT222">
        <v>7871.4343329999856</v>
      </c>
      <c r="AU222">
        <v>5489.0928539999886</v>
      </c>
      <c r="AV222">
        <v>2491.7374710000008</v>
      </c>
      <c r="AW222">
        <v>790.80823400000031</v>
      </c>
      <c r="AX222">
        <v>2429.244334999999</v>
      </c>
      <c r="AY222">
        <v>1012.619742</v>
      </c>
      <c r="AZ222">
        <v>726.13716100000045</v>
      </c>
      <c r="BA222">
        <v>413.91482200000007</v>
      </c>
      <c r="BB222">
        <v>139.15562600000001</v>
      </c>
      <c r="BC222">
        <v>6088.3145340000146</v>
      </c>
      <c r="BD222">
        <v>5531.116443000009</v>
      </c>
      <c r="BE222">
        <v>4758.9444749999984</v>
      </c>
      <c r="BF222">
        <v>3542.670885999999</v>
      </c>
      <c r="BG222">
        <v>1753.323185000002</v>
      </c>
      <c r="BH222">
        <v>1799.7564709999999</v>
      </c>
      <c r="BI222">
        <v>4906.0695969999988</v>
      </c>
      <c r="BJ222">
        <v>2652.9468579999989</v>
      </c>
      <c r="BK222">
        <v>1811.3770870000019</v>
      </c>
      <c r="BL222">
        <v>1045.980792999999</v>
      </c>
      <c r="BM222">
        <v>3141.1761189999988</v>
      </c>
      <c r="BN222">
        <v>1077.958022999999</v>
      </c>
      <c r="BO222">
        <v>1651.5549679999981</v>
      </c>
      <c r="BP222">
        <v>4299.3596229999948</v>
      </c>
      <c r="BQ222">
        <v>2391.8491389999931</v>
      </c>
      <c r="BR222">
        <v>1617.4125310000049</v>
      </c>
    </row>
    <row r="223">
      <c r="A223" t="s">
        <v>473</v>
      </c>
      <c r="B223">
        <v>2017</v>
      </c>
      <c r="C223" t="s">
        <v>479</v>
      </c>
      <c r="D223">
        <v>124</v>
      </c>
      <c r="E223" t="s">
        <v>50</v>
      </c>
      <c r="F223" t="s">
        <v>15</v>
      </c>
      <c r="G223" t="s">
        <v>493</v>
      </c>
      <c r="H223">
        <v>9.7852154541762335</v>
      </c>
      <c r="I223">
        <v>20.217557209949799</v>
      </c>
      <c r="J223">
        <v>28.968091152769681</v>
      </c>
      <c r="K223">
        <v>39.723970733711297</v>
      </c>
      <c r="L223">
        <v>68.143441475418456</v>
      </c>
      <c r="M223">
        <v>19.489645578259051</v>
      </c>
      <c r="N223">
        <v>33.710362587722877</v>
      </c>
      <c r="O223">
        <v>43.656810299069292</v>
      </c>
      <c r="P223">
        <v>54.824197067589857</v>
      </c>
      <c r="Q223">
        <v>83.062411763640426</v>
      </c>
      <c r="R223">
        <v>8.8355758627306962</v>
      </c>
      <c r="S223">
        <v>12.98369322114227</v>
      </c>
      <c r="T223">
        <v>21.939183141409291</v>
      </c>
      <c r="U223">
        <v>30.507567224721299</v>
      </c>
      <c r="V223">
        <v>48.551681133543418</v>
      </c>
      <c r="W223" t="s">
        <v>380</v>
      </c>
      <c r="X223" t="s">
        <v>332</v>
      </c>
      <c r="Y223" t="s">
        <v>334</v>
      </c>
      <c r="Z223" t="s">
        <v>335</v>
      </c>
      <c r="AA223" t="s">
        <v>336</v>
      </c>
      <c r="AB223" t="s">
        <v>337</v>
      </c>
      <c r="AC223" t="s">
        <v>338</v>
      </c>
      <c r="AD223" t="s">
        <v>339</v>
      </c>
      <c r="AE223" t="s">
        <v>381</v>
      </c>
      <c r="AF223" t="s">
        <v>340</v>
      </c>
      <c r="AG223" t="s">
        <v>341</v>
      </c>
      <c r="AH223">
        <v>49.178183484742618</v>
      </c>
      <c r="AI223">
        <v>26.110235134456701</v>
      </c>
      <c r="AJ223">
        <v>25.004314205168779</v>
      </c>
      <c r="AK223">
        <v>20.70504240934558</v>
      </c>
      <c r="AL223">
        <v>30.241853639314289</v>
      </c>
      <c r="AM223">
        <v>32.668531934121361</v>
      </c>
      <c r="AN223">
        <v>30.74720980216944</v>
      </c>
      <c r="AO223">
        <v>25.095969672826829</v>
      </c>
      <c r="AP223">
        <v>31.839883641212442</v>
      </c>
      <c r="AQ223">
        <v>30.78503529512037</v>
      </c>
      <c r="AR223">
        <v>36.219394975200572</v>
      </c>
      <c r="AS223">
        <v>1146.3168949999999</v>
      </c>
      <c r="AT223">
        <v>2371.6176199999991</v>
      </c>
      <c r="AU223">
        <v>3391.9709479999992</v>
      </c>
      <c r="AV223">
        <v>4658.3855419999991</v>
      </c>
      <c r="AW223">
        <v>7981.2551250000124</v>
      </c>
      <c r="AX223">
        <v>897.49411100000077</v>
      </c>
      <c r="AY223">
        <v>1553.345638</v>
      </c>
      <c r="AZ223">
        <v>2013.5611539999991</v>
      </c>
      <c r="BA223">
        <v>2522.4033589999972</v>
      </c>
      <c r="BB223">
        <v>3828.795415000001</v>
      </c>
      <c r="BC223">
        <v>628.32184500000005</v>
      </c>
      <c r="BD223">
        <v>922.83236799999952</v>
      </c>
      <c r="BE223">
        <v>1560.915707000001</v>
      </c>
      <c r="BF223">
        <v>2171.6610079999969</v>
      </c>
      <c r="BG223">
        <v>3450.215525000001</v>
      </c>
      <c r="BH223">
        <v>5935.9609330000067</v>
      </c>
      <c r="BI223">
        <v>2282.451396999998</v>
      </c>
      <c r="BJ223">
        <v>1098.726224</v>
      </c>
      <c r="BK223">
        <v>546.78862300000026</v>
      </c>
      <c r="BL223">
        <v>576.10817099999929</v>
      </c>
      <c r="BM223">
        <v>2067.5088849999988</v>
      </c>
      <c r="BN223">
        <v>655.70663300000047</v>
      </c>
      <c r="BO223">
        <v>772.33744100000047</v>
      </c>
      <c r="BP223">
        <v>3001.507161</v>
      </c>
      <c r="BQ223">
        <v>1361.227543</v>
      </c>
      <c r="BR223">
        <v>1251.223119</v>
      </c>
    </row>
    <row r="224">
      <c r="A224" t="s">
        <v>473</v>
      </c>
      <c r="B224">
        <v>2017</v>
      </c>
      <c r="C224" t="s">
        <v>479</v>
      </c>
      <c r="D224">
        <v>125</v>
      </c>
      <c r="E224" t="s">
        <v>50</v>
      </c>
      <c r="F224" t="s">
        <v>16</v>
      </c>
      <c r="G224" t="s">
        <v>494</v>
      </c>
      <c r="H224">
        <v>6.9664039395812178</v>
      </c>
      <c r="I224">
        <v>12.68006818727145</v>
      </c>
      <c r="J224">
        <v>24.153989024702099</v>
      </c>
      <c r="K224">
        <v>39.027958345220213</v>
      </c>
      <c r="L224">
        <v>25.104688828916721</v>
      </c>
      <c r="M224">
        <v>27.75779534434416</v>
      </c>
      <c r="N224">
        <v>44.313988315751708</v>
      </c>
      <c r="O224">
        <v>40.599524689362809</v>
      </c>
      <c r="P224">
        <v>36.179403649338539</v>
      </c>
      <c r="Q224">
        <v>13.91872704028818</v>
      </c>
      <c r="R224">
        <v>5.5494397635795822</v>
      </c>
      <c r="S224">
        <v>9.1968440502514657</v>
      </c>
      <c r="T224">
        <v>11.172288587267181</v>
      </c>
      <c r="U224">
        <v>19.724872455520121</v>
      </c>
      <c r="V224">
        <v>26.775428843979611</v>
      </c>
      <c r="W224" t="s">
        <v>380</v>
      </c>
      <c r="X224" t="s">
        <v>332</v>
      </c>
      <c r="Y224" t="s">
        <v>334</v>
      </c>
      <c r="Z224" t="s">
        <v>335</v>
      </c>
      <c r="AA224" t="s">
        <v>336</v>
      </c>
      <c r="AB224" t="s">
        <v>337</v>
      </c>
      <c r="AC224" t="s">
        <v>338</v>
      </c>
      <c r="AD224" t="s">
        <v>339</v>
      </c>
      <c r="AE224" t="s">
        <v>381</v>
      </c>
      <c r="AF224" t="s">
        <v>340</v>
      </c>
      <c r="AG224" t="s">
        <v>341</v>
      </c>
      <c r="AH224">
        <v>35.911214010001267</v>
      </c>
      <c r="AI224">
        <v>17.766497166590948</v>
      </c>
      <c r="AJ224">
        <v>14.621121724130299</v>
      </c>
      <c r="AK224">
        <v>10.704211865405769</v>
      </c>
      <c r="AL224">
        <v>14.85110000421253</v>
      </c>
      <c r="AM224">
        <v>17.698011543029679</v>
      </c>
      <c r="AN224">
        <v>18.705487756385121</v>
      </c>
      <c r="AO224">
        <v>21.23917971955586</v>
      </c>
      <c r="AP224">
        <v>22.55265890983117</v>
      </c>
      <c r="AQ224">
        <v>15.121759977006869</v>
      </c>
      <c r="AR224">
        <v>16.96105509117335</v>
      </c>
      <c r="AS224">
        <v>816.09920300000067</v>
      </c>
      <c r="AT224">
        <v>1487.4335619999999</v>
      </c>
      <c r="AU224">
        <v>2828.2715840000019</v>
      </c>
      <c r="AV224">
        <v>4576.7649490000076</v>
      </c>
      <c r="AW224">
        <v>2940.3699320000001</v>
      </c>
      <c r="AX224">
        <v>1278.240681999999</v>
      </c>
      <c r="AY224">
        <v>2041.951944999998</v>
      </c>
      <c r="AZ224">
        <v>1872.551503999998</v>
      </c>
      <c r="BA224">
        <v>1664.5761210000001</v>
      </c>
      <c r="BB224">
        <v>641.58934399999976</v>
      </c>
      <c r="BC224">
        <v>394.63576399999999</v>
      </c>
      <c r="BD224">
        <v>653.67728800000032</v>
      </c>
      <c r="BE224">
        <v>794.8792179999997</v>
      </c>
      <c r="BF224">
        <v>1404.102008000001</v>
      </c>
      <c r="BG224">
        <v>1902.735356000002</v>
      </c>
      <c r="BH224">
        <v>4334.5961220000054</v>
      </c>
      <c r="BI224">
        <v>1553.0754919999999</v>
      </c>
      <c r="BJ224">
        <v>642.47352400000034</v>
      </c>
      <c r="BK224">
        <v>282.68192599999992</v>
      </c>
      <c r="BL224">
        <v>282.91387700000001</v>
      </c>
      <c r="BM224">
        <v>1120.0624560000001</v>
      </c>
      <c r="BN224">
        <v>398.90814399999999</v>
      </c>
      <c r="BO224">
        <v>653.64335099999937</v>
      </c>
      <c r="BP224">
        <v>2126.0117650000002</v>
      </c>
      <c r="BQ224">
        <v>668.64162999999974</v>
      </c>
      <c r="BR224">
        <v>585.93094300000052</v>
      </c>
    </row>
    <row r="225">
      <c r="A225" t="s">
        <v>473</v>
      </c>
      <c r="B225">
        <v>2017</v>
      </c>
      <c r="C225" t="s">
        <v>479</v>
      </c>
      <c r="D225">
        <v>126</v>
      </c>
      <c r="E225" t="s">
        <v>50</v>
      </c>
      <c r="F225" t="s">
        <v>22</v>
      </c>
      <c r="G225" t="s">
        <v>495</v>
      </c>
      <c r="H225">
        <v>26.302053361345909</v>
      </c>
      <c r="I225">
        <v>29.878924316629121</v>
      </c>
      <c r="J225">
        <v>22.852575170059339</v>
      </c>
      <c r="K225">
        <v>13.968567255934049</v>
      </c>
      <c r="L225">
        <v>5.5814247966928932</v>
      </c>
      <c r="M225">
        <v>20.21559438433971</v>
      </c>
      <c r="N225">
        <v>13.709753917948181</v>
      </c>
      <c r="O225">
        <v>12.093591802036061</v>
      </c>
      <c r="P225">
        <v>7.2994124610518032</v>
      </c>
      <c r="Q225">
        <v>3.01886119607139</v>
      </c>
      <c r="R225">
        <v>25.843903018239448</v>
      </c>
      <c r="S225">
        <v>28.620597027271689</v>
      </c>
      <c r="T225">
        <v>30.761553093567759</v>
      </c>
      <c r="U225">
        <v>25.69370201619931</v>
      </c>
      <c r="V225">
        <v>15.039497225605331</v>
      </c>
      <c r="W225" t="s">
        <v>380</v>
      </c>
      <c r="X225" t="s">
        <v>332</v>
      </c>
      <c r="Y225" t="s">
        <v>334</v>
      </c>
      <c r="Z225" t="s">
        <v>335</v>
      </c>
      <c r="AA225" t="s">
        <v>336</v>
      </c>
      <c r="AB225" t="s">
        <v>337</v>
      </c>
      <c r="AC225" t="s">
        <v>338</v>
      </c>
      <c r="AD225" t="s">
        <v>339</v>
      </c>
      <c r="AE225" t="s">
        <v>381</v>
      </c>
      <c r="AF225" t="s">
        <v>340</v>
      </c>
      <c r="AG225" t="s">
        <v>341</v>
      </c>
      <c r="AH225">
        <v>7.6834710631362064</v>
      </c>
      <c r="AI225">
        <v>28.223336903633651</v>
      </c>
      <c r="AJ225">
        <v>25.269490541891159</v>
      </c>
      <c r="AK225">
        <v>20.57621979369657</v>
      </c>
      <c r="AL225">
        <v>18.151291302982461</v>
      </c>
      <c r="AM225">
        <v>21.334303865555309</v>
      </c>
      <c r="AN225">
        <v>34.1899979217592</v>
      </c>
      <c r="AO225">
        <v>21.58635716388881</v>
      </c>
      <c r="AP225">
        <v>18.292191036903532</v>
      </c>
      <c r="AQ225">
        <v>19.053997553700349</v>
      </c>
      <c r="AR225">
        <v>24.581171216113869</v>
      </c>
      <c r="AS225">
        <v>3081.2288480000038</v>
      </c>
      <c r="AT225">
        <v>3504.9428889999999</v>
      </c>
      <c r="AU225">
        <v>2675.8846709999962</v>
      </c>
      <c r="AV225">
        <v>1638.078232000001</v>
      </c>
      <c r="AW225">
        <v>653.72065600000008</v>
      </c>
      <c r="AX225">
        <v>930.92390200000045</v>
      </c>
      <c r="AY225">
        <v>631.7341260000004</v>
      </c>
      <c r="AZ225">
        <v>557.78666600000031</v>
      </c>
      <c r="BA225">
        <v>335.8382519999999</v>
      </c>
      <c r="BB225">
        <v>139.15562600000001</v>
      </c>
      <c r="BC225">
        <v>1837.8302759999999</v>
      </c>
      <c r="BD225">
        <v>2034.245023999998</v>
      </c>
      <c r="BE225">
        <v>2188.6043379999992</v>
      </c>
      <c r="BF225">
        <v>1828.9891950000001</v>
      </c>
      <c r="BG225">
        <v>1068.747891</v>
      </c>
      <c r="BH225">
        <v>927.41904700000009</v>
      </c>
      <c r="BI225">
        <v>2467.170226999996</v>
      </c>
      <c r="BJ225">
        <v>1110.378461</v>
      </c>
      <c r="BK225">
        <v>543.38661400000046</v>
      </c>
      <c r="BL225">
        <v>345.78261499999979</v>
      </c>
      <c r="BM225">
        <v>1350.194213999999</v>
      </c>
      <c r="BN225">
        <v>729.12659599999984</v>
      </c>
      <c r="BO225">
        <v>664.32786100000101</v>
      </c>
      <c r="BP225">
        <v>1724.3826330000029</v>
      </c>
      <c r="BQ225">
        <v>842.51409900000044</v>
      </c>
      <c r="BR225">
        <v>849.17292899999916</v>
      </c>
    </row>
    <row r="226">
      <c r="A226" t="s">
        <v>473</v>
      </c>
      <c r="B226">
        <v>2017</v>
      </c>
      <c r="C226" t="s">
        <v>479</v>
      </c>
      <c r="D226">
        <v>127</v>
      </c>
      <c r="E226" t="s">
        <v>50</v>
      </c>
      <c r="F226" t="s">
        <v>19</v>
      </c>
      <c r="G226" t="s">
        <v>496</v>
      </c>
      <c r="H226">
        <v>56.946327244896644</v>
      </c>
      <c r="I226">
        <v>37.223450286149642</v>
      </c>
      <c r="J226">
        <v>24.025344652468871</v>
      </c>
      <c r="K226">
        <v>7.2795036651344418</v>
      </c>
      <c r="L226">
        <v>1.1704448989719329</v>
      </c>
      <c r="M226">
        <v>32.536964693057072</v>
      </c>
      <c r="N226">
        <v>8.2658951785772352</v>
      </c>
      <c r="O226">
        <v>3.6500732095318398</v>
      </c>
      <c r="P226">
        <v>1.6969868220197999</v>
      </c>
      <c r="Q226">
        <v>0</v>
      </c>
      <c r="R226">
        <v>59.771081355450271</v>
      </c>
      <c r="S226">
        <v>49.198865701334569</v>
      </c>
      <c r="T226">
        <v>36.126975177755781</v>
      </c>
      <c r="U226">
        <v>24.07385830355927</v>
      </c>
      <c r="V226">
        <v>9.6333927968716448</v>
      </c>
      <c r="W226" t="s">
        <v>380</v>
      </c>
      <c r="X226" t="s">
        <v>332</v>
      </c>
      <c r="Y226" t="s">
        <v>334</v>
      </c>
      <c r="Z226" t="s">
        <v>335</v>
      </c>
      <c r="AA226" t="s">
        <v>336</v>
      </c>
      <c r="AB226" t="s">
        <v>337</v>
      </c>
      <c r="AC226" t="s">
        <v>338</v>
      </c>
      <c r="AD226" t="s">
        <v>339</v>
      </c>
      <c r="AE226" t="s">
        <v>381</v>
      </c>
      <c r="AF226" t="s">
        <v>340</v>
      </c>
      <c r="AG226" t="s">
        <v>341</v>
      </c>
      <c r="AH226">
        <v>7.2271314421199024</v>
      </c>
      <c r="AI226">
        <v>27.899930795318699</v>
      </c>
      <c r="AJ226">
        <v>35.105073528809747</v>
      </c>
      <c r="AK226">
        <v>48.014525931552079</v>
      </c>
      <c r="AL226">
        <v>36.755755053490716</v>
      </c>
      <c r="AM226">
        <v>28.29915265729365</v>
      </c>
      <c r="AN226">
        <v>16.357304519686231</v>
      </c>
      <c r="AO226">
        <v>32.078493443728497</v>
      </c>
      <c r="AP226">
        <v>27.315266412052871</v>
      </c>
      <c r="AQ226">
        <v>35.039207174172411</v>
      </c>
      <c r="AR226">
        <v>22.238378717512219</v>
      </c>
      <c r="AS226">
        <v>6671.1394690000016</v>
      </c>
      <c r="AT226">
        <v>4366.4914440000084</v>
      </c>
      <c r="AU226">
        <v>2813.2081829999988</v>
      </c>
      <c r="AV226">
        <v>853.65923900000053</v>
      </c>
      <c r="AW226">
        <v>137.08757800000001</v>
      </c>
      <c r="AX226">
        <v>1498.320433000001</v>
      </c>
      <c r="AY226">
        <v>380.88561600000003</v>
      </c>
      <c r="AZ226">
        <v>168.350495</v>
      </c>
      <c r="BA226">
        <v>78.07656999999999</v>
      </c>
      <c r="BB226">
        <v>0</v>
      </c>
      <c r="BC226">
        <v>4250.4842580000031</v>
      </c>
      <c r="BD226">
        <v>3496.871419000006</v>
      </c>
      <c r="BE226">
        <v>2570.3401370000051</v>
      </c>
      <c r="BF226">
        <v>1713.681691000002</v>
      </c>
      <c r="BG226">
        <v>684.57529399999999</v>
      </c>
      <c r="BH226">
        <v>872.3374240000004</v>
      </c>
      <c r="BI226">
        <v>2438.8993700000051</v>
      </c>
      <c r="BJ226">
        <v>1542.5683969999991</v>
      </c>
      <c r="BK226">
        <v>1267.9904730000001</v>
      </c>
      <c r="BL226">
        <v>700.19817799999964</v>
      </c>
      <c r="BM226">
        <v>1790.9819049999981</v>
      </c>
      <c r="BN226">
        <v>348.83142699999991</v>
      </c>
      <c r="BO226">
        <v>987.22710699999971</v>
      </c>
      <c r="BP226">
        <v>2574.9769899999992</v>
      </c>
      <c r="BQ226">
        <v>1549.335039999999</v>
      </c>
      <c r="BR226">
        <v>768.23960199999954</v>
      </c>
    </row>
    <row r="227">
      <c r="A227" t="s">
        <v>473</v>
      </c>
      <c r="B227">
        <v>2017</v>
      </c>
      <c r="C227" t="s">
        <v>479</v>
      </c>
      <c r="D227">
        <v>128</v>
      </c>
      <c r="E227" t="s">
        <v>175</v>
      </c>
      <c r="F227" t="s">
        <v>49</v>
      </c>
      <c r="G227" t="s">
        <v>498</v>
      </c>
      <c r="H227">
        <v>41.586450693699902</v>
      </c>
      <c r="I227">
        <v>38.544022658676433</v>
      </c>
      <c r="J227">
        <v>45.468831310836848</v>
      </c>
      <c r="K227">
        <v>49.55809819731931</v>
      </c>
      <c r="L227">
        <v>26.92245812005261</v>
      </c>
      <c r="M227">
        <v>58.749838726323077</v>
      </c>
      <c r="N227">
        <v>56.795074617888652</v>
      </c>
      <c r="O227">
        <v>48.18572359566415</v>
      </c>
      <c r="P227">
        <v>39.756013349270077</v>
      </c>
      <c r="Q227">
        <v>14.35199381235182</v>
      </c>
      <c r="R227">
        <v>38.577919605659808</v>
      </c>
      <c r="S227">
        <v>41.46357654786226</v>
      </c>
      <c r="T227">
        <v>33.741443686996632</v>
      </c>
      <c r="U227">
        <v>39.267199803713211</v>
      </c>
      <c r="V227">
        <v>35.545541109926027</v>
      </c>
      <c r="W227" t="s">
        <v>380</v>
      </c>
      <c r="X227" t="s">
        <v>332</v>
      </c>
      <c r="Y227" t="s">
        <v>334</v>
      </c>
      <c r="Z227" t="s">
        <v>335</v>
      </c>
      <c r="AA227" t="s">
        <v>336</v>
      </c>
      <c r="AB227" t="s">
        <v>337</v>
      </c>
      <c r="AC227" t="s">
        <v>338</v>
      </c>
      <c r="AD227" t="s">
        <v>339</v>
      </c>
      <c r="AE227" t="s">
        <v>381</v>
      </c>
      <c r="AF227" t="s">
        <v>340</v>
      </c>
      <c r="AG227" t="s">
        <v>341</v>
      </c>
      <c r="AH227">
        <v>42.204099532164953</v>
      </c>
      <c r="AI227">
        <v>40.491842110509069</v>
      </c>
      <c r="AJ227">
        <v>36.898323971041677</v>
      </c>
      <c r="AK227">
        <v>34.079802633233648</v>
      </c>
      <c r="AL227">
        <v>32.934413925543438</v>
      </c>
      <c r="AM227">
        <v>35.138427855503821</v>
      </c>
      <c r="AN227">
        <v>37.825009918289837</v>
      </c>
      <c r="AO227">
        <v>45.838159578800223</v>
      </c>
      <c r="AP227">
        <v>41.462777528127312</v>
      </c>
      <c r="AQ227">
        <v>32.940134216226127</v>
      </c>
      <c r="AR227">
        <v>31.893402688402279</v>
      </c>
      <c r="AS227"/>
      <c r="AT227"/>
      <c r="AU227"/>
      <c r="AV227"/>
      <c r="AW227"/>
      <c r="AX227"/>
      <c r="AY227"/>
      <c r="AZ227"/>
      <c r="BA227"/>
      <c r="BB227"/>
      <c r="BC227"/>
      <c r="BD227"/>
      <c r="BE227"/>
      <c r="BF227"/>
      <c r="BG227"/>
      <c r="BH227"/>
      <c r="BI227"/>
      <c r="BJ227"/>
      <c r="BK227"/>
      <c r="BL227"/>
      <c r="BM227"/>
      <c r="BN227"/>
      <c r="BO227"/>
      <c r="BP227"/>
      <c r="BQ227"/>
      <c r="BR227"/>
    </row>
    <row r="228">
      <c r="A228" t="s">
        <v>473</v>
      </c>
      <c r="B228">
        <v>2017</v>
      </c>
      <c r="C228" t="s">
        <v>479</v>
      </c>
      <c r="D228">
        <v>129</v>
      </c>
      <c r="E228" t="s">
        <v>175</v>
      </c>
      <c r="F228" t="s">
        <v>48</v>
      </c>
      <c r="G228" t="s">
        <v>186</v>
      </c>
      <c r="H228">
        <v>58.413549306300027</v>
      </c>
      <c r="I228">
        <v>61.455977341323567</v>
      </c>
      <c r="J228">
        <v>54.531168689163337</v>
      </c>
      <c r="K228">
        <v>50.441901802680519</v>
      </c>
      <c r="L228">
        <v>73.077541879947418</v>
      </c>
      <c r="M228">
        <v>41.250161273676923</v>
      </c>
      <c r="N228">
        <v>43.204925382111263</v>
      </c>
      <c r="O228">
        <v>51.814276404335722</v>
      </c>
      <c r="P228">
        <v>60.243986650729788</v>
      </c>
      <c r="Q228">
        <v>85.648006187648036</v>
      </c>
      <c r="R228">
        <v>61.422080394340149</v>
      </c>
      <c r="S228">
        <v>58.53642345213769</v>
      </c>
      <c r="T228">
        <v>66.258556313003353</v>
      </c>
      <c r="U228">
        <v>60.73280019628676</v>
      </c>
      <c r="V228">
        <v>64.454458890074079</v>
      </c>
      <c r="W228" t="s">
        <v>380</v>
      </c>
      <c r="X228" t="s">
        <v>332</v>
      </c>
      <c r="Y228" t="s">
        <v>334</v>
      </c>
      <c r="Z228" t="s">
        <v>335</v>
      </c>
      <c r="AA228" t="s">
        <v>336</v>
      </c>
      <c r="AB228" t="s">
        <v>337</v>
      </c>
      <c r="AC228" t="s">
        <v>338</v>
      </c>
      <c r="AD228" t="s">
        <v>339</v>
      </c>
      <c r="AE228" t="s">
        <v>381</v>
      </c>
      <c r="AF228" t="s">
        <v>340</v>
      </c>
      <c r="AG228" t="s">
        <v>341</v>
      </c>
      <c r="AH228">
        <v>57.795900467834812</v>
      </c>
      <c r="AI228">
        <v>59.50815788949091</v>
      </c>
      <c r="AJ228">
        <v>63.101676028958487</v>
      </c>
      <c r="AK228">
        <v>65.920197366766288</v>
      </c>
      <c r="AL228">
        <v>67.065586074456647</v>
      </c>
      <c r="AM228">
        <v>64.861572144496222</v>
      </c>
      <c r="AN228">
        <v>62.174990081710263</v>
      </c>
      <c r="AO228">
        <v>54.161840421199763</v>
      </c>
      <c r="AP228">
        <v>58.537222471872823</v>
      </c>
      <c r="AQ228">
        <v>67.059865783773802</v>
      </c>
      <c r="AR228">
        <v>68.106597311597611</v>
      </c>
      <c r="AS228"/>
      <c r="AT228"/>
      <c r="AU228"/>
      <c r="AV228"/>
      <c r="AW228"/>
      <c r="AX228"/>
      <c r="AY228"/>
      <c r="AZ228"/>
      <c r="BA228"/>
      <c r="BB228"/>
      <c r="BC228"/>
      <c r="BD228"/>
      <c r="BE228"/>
      <c r="BF228"/>
      <c r="BG228"/>
      <c r="BH228"/>
      <c r="BI228"/>
      <c r="BJ228"/>
      <c r="BK228"/>
      <c r="BL228"/>
      <c r="BM228"/>
      <c r="BN228"/>
      <c r="BO228"/>
      <c r="BP228"/>
      <c r="BQ228"/>
      <c r="BR228"/>
    </row>
    <row r="229">
      <c r="A229" t="s">
        <v>473</v>
      </c>
      <c r="B229">
        <v>2017</v>
      </c>
      <c r="C229" t="s">
        <v>479</v>
      </c>
      <c r="D229">
        <v>135</v>
      </c>
      <c r="E229" t="s">
        <v>45</v>
      </c>
      <c r="F229" t="s">
        <v>44</v>
      </c>
      <c r="G229" t="s">
        <v>499</v>
      </c>
      <c r="H229">
        <v>0</v>
      </c>
      <c r="I229">
        <v>0</v>
      </c>
      <c r="J229">
        <v>0.068347833042417497</v>
      </c>
      <c r="K229">
        <v>0.66450919674949926</v>
      </c>
      <c r="L229">
        <v>0.60406183960394944</v>
      </c>
      <c r="M229">
        <v>0.082649429980218</v>
      </c>
      <c r="N229">
        <v>0.995705928816768</v>
      </c>
      <c r="O229">
        <v>0.89580323315960309</v>
      </c>
      <c r="P229">
        <v>0.48871520456850442</v>
      </c>
      <c r="Q229">
        <v>0.70026920916107693</v>
      </c>
      <c r="R229">
        <v>0</v>
      </c>
      <c r="S229">
        <v>0</v>
      </c>
      <c r="T229">
        <v>0</v>
      </c>
      <c r="U229">
        <v>0</v>
      </c>
      <c r="V229">
        <v>0.15354355740661391</v>
      </c>
      <c r="W229" t="s">
        <v>380</v>
      </c>
      <c r="X229" t="s">
        <v>332</v>
      </c>
      <c r="Y229" t="s">
        <v>334</v>
      </c>
      <c r="Z229" t="s">
        <v>335</v>
      </c>
      <c r="AA229" t="s">
        <v>336</v>
      </c>
      <c r="AB229" t="s">
        <v>337</v>
      </c>
      <c r="AC229" t="s">
        <v>338</v>
      </c>
      <c r="AD229" t="s">
        <v>339</v>
      </c>
      <c r="AE229" t="s">
        <v>381</v>
      </c>
      <c r="AF229" t="s">
        <v>340</v>
      </c>
      <c r="AG229" t="s">
        <v>341</v>
      </c>
      <c r="AH229">
        <v>1.118070278036285</v>
      </c>
      <c r="AI229">
        <v>0</v>
      </c>
      <c r="AJ229">
        <v>0</v>
      </c>
      <c r="AK229">
        <v>0.059048995433979699</v>
      </c>
      <c r="AL229">
        <v>0</v>
      </c>
      <c r="AM229">
        <v>0</v>
      </c>
      <c r="AN229">
        <v>0</v>
      </c>
      <c r="AO229">
        <v>0.057561963146774302</v>
      </c>
      <c r="AP229">
        <v>0.080996535176641404</v>
      </c>
      <c r="AQ229">
        <v>0.24331601972025399</v>
      </c>
      <c r="AR229">
        <v>0</v>
      </c>
      <c r="AS229"/>
      <c r="AT229"/>
      <c r="AU229"/>
      <c r="AV229"/>
      <c r="AW229"/>
      <c r="AX229"/>
      <c r="AY229"/>
      <c r="AZ229"/>
      <c r="BA229"/>
      <c r="BB229"/>
      <c r="BC229"/>
      <c r="BD229"/>
      <c r="BE229"/>
      <c r="BF229"/>
      <c r="BG229"/>
      <c r="BH229"/>
      <c r="BI229"/>
      <c r="BJ229"/>
      <c r="BK229"/>
      <c r="BL229"/>
      <c r="BM229"/>
      <c r="BN229"/>
      <c r="BO229"/>
      <c r="BP229"/>
      <c r="BQ229"/>
      <c r="BR229"/>
    </row>
    <row r="230">
      <c r="A230" t="s">
        <v>473</v>
      </c>
      <c r="B230">
        <v>2017</v>
      </c>
      <c r="C230" t="s">
        <v>479</v>
      </c>
      <c r="D230">
        <v>136</v>
      </c>
      <c r="E230" t="s">
        <v>45</v>
      </c>
      <c r="F230" t="s">
        <v>43</v>
      </c>
      <c r="G230" t="s">
        <v>500</v>
      </c>
      <c r="H230">
        <v>0.027220432634824699</v>
      </c>
      <c r="I230">
        <v>0.18481501019099131</v>
      </c>
      <c r="J230">
        <v>1.1442496656146239</v>
      </c>
      <c r="K230">
        <v>9.589971377267247</v>
      </c>
      <c r="L230">
        <v>46.537106291895327</v>
      </c>
      <c r="M230">
        <v>1.4272695309380401</v>
      </c>
      <c r="N230">
        <v>7.5223545596057386</v>
      </c>
      <c r="O230">
        <v>14.523277885785291</v>
      </c>
      <c r="P230">
        <v>34.949385520571717</v>
      </c>
      <c r="Q230">
        <v>65.945501202068186</v>
      </c>
      <c r="R230">
        <v>0</v>
      </c>
      <c r="S230">
        <v>0.044864698221093201</v>
      </c>
      <c r="T230">
        <v>0.16984298820558391</v>
      </c>
      <c r="U230">
        <v>0.26404347162258779</v>
      </c>
      <c r="V230">
        <v>13.650596712012639</v>
      </c>
      <c r="W230" t="s">
        <v>380</v>
      </c>
      <c r="X230" t="s">
        <v>332</v>
      </c>
      <c r="Y230" t="s">
        <v>334</v>
      </c>
      <c r="Z230" t="s">
        <v>335</v>
      </c>
      <c r="AA230" t="s">
        <v>336</v>
      </c>
      <c r="AB230" t="s">
        <v>337</v>
      </c>
      <c r="AC230" t="s">
        <v>338</v>
      </c>
      <c r="AD230" t="s">
        <v>339</v>
      </c>
      <c r="AE230" t="s">
        <v>381</v>
      </c>
      <c r="AF230" t="s">
        <v>340</v>
      </c>
      <c r="AG230" t="s">
        <v>341</v>
      </c>
      <c r="AH230">
        <v>35.145470222145967</v>
      </c>
      <c r="AI230">
        <v>4.6457720125884236</v>
      </c>
      <c r="AJ230">
        <v>3.4587289552987648</v>
      </c>
      <c r="AK230">
        <v>3.4878153795920088</v>
      </c>
      <c r="AL230">
        <v>3.852112365432423</v>
      </c>
      <c r="AM230">
        <v>10.801744157445009</v>
      </c>
      <c r="AN230">
        <v>4.0323941110005634</v>
      </c>
      <c r="AO230">
        <v>3.3004072063162648</v>
      </c>
      <c r="AP230">
        <v>6.0740598600450229</v>
      </c>
      <c r="AQ230">
        <v>4.4173839041241951</v>
      </c>
      <c r="AR230">
        <v>3.7408815120791599</v>
      </c>
      <c r="AS230"/>
      <c r="AT230"/>
      <c r="AU230"/>
      <c r="AV230"/>
      <c r="AW230"/>
      <c r="AX230"/>
      <c r="AY230"/>
      <c r="AZ230"/>
      <c r="BA230"/>
      <c r="BB230"/>
      <c r="BC230"/>
      <c r="BD230"/>
      <c r="BE230"/>
      <c r="BF230"/>
      <c r="BG230"/>
      <c r="BH230"/>
      <c r="BI230"/>
      <c r="BJ230"/>
      <c r="BK230"/>
      <c r="BL230"/>
      <c r="BM230"/>
      <c r="BN230"/>
      <c r="BO230"/>
      <c r="BP230"/>
      <c r="BQ230"/>
      <c r="BR230"/>
    </row>
    <row r="231">
      <c r="A231" t="s">
        <v>473</v>
      </c>
      <c r="B231">
        <v>2017</v>
      </c>
      <c r="C231" t="s">
        <v>479</v>
      </c>
      <c r="D231">
        <v>137</v>
      </c>
      <c r="E231" t="s">
        <v>45</v>
      </c>
      <c r="F231" t="s">
        <v>42</v>
      </c>
      <c r="G231" t="s">
        <v>501</v>
      </c>
      <c r="H231">
        <v>16.724398961122631</v>
      </c>
      <c r="I231">
        <v>32.712810387030252</v>
      </c>
      <c r="J231">
        <v>51.909482678814669</v>
      </c>
      <c r="K231">
        <v>68.497448504914715</v>
      </c>
      <c r="L231">
        <v>46.106962172835878</v>
      </c>
      <c r="M231">
        <v>45.737521961684969</v>
      </c>
      <c r="N231">
        <v>69.506290415052121</v>
      </c>
      <c r="O231">
        <v>68.837253869487157</v>
      </c>
      <c r="P231">
        <v>55.565499991788201</v>
      </c>
      <c r="Q231">
        <v>30.335368392699269</v>
      </c>
      <c r="R231">
        <v>14.385015626310279</v>
      </c>
      <c r="S231">
        <v>22.135672573172659</v>
      </c>
      <c r="T231">
        <v>32.94162874047089</v>
      </c>
      <c r="U231">
        <v>49.968396208618863</v>
      </c>
      <c r="V231">
        <v>61.522969708103773</v>
      </c>
      <c r="W231" t="s">
        <v>380</v>
      </c>
      <c r="X231" t="s">
        <v>332</v>
      </c>
      <c r="Y231" t="s">
        <v>334</v>
      </c>
      <c r="Z231" t="s">
        <v>335</v>
      </c>
      <c r="AA231" t="s">
        <v>336</v>
      </c>
      <c r="AB231" t="s">
        <v>337</v>
      </c>
      <c r="AC231" t="s">
        <v>338</v>
      </c>
      <c r="AD231" t="s">
        <v>339</v>
      </c>
      <c r="AE231" t="s">
        <v>381</v>
      </c>
      <c r="AF231" t="s">
        <v>340</v>
      </c>
      <c r="AG231" t="s">
        <v>341</v>
      </c>
      <c r="AH231">
        <v>48.825856994561597</v>
      </c>
      <c r="AI231">
        <v>39.230960288459222</v>
      </c>
      <c r="AJ231">
        <v>36.16670697400027</v>
      </c>
      <c r="AK231">
        <v>27.862389899725361</v>
      </c>
      <c r="AL231">
        <v>41.240841278094393</v>
      </c>
      <c r="AM231">
        <v>39.564799319706033</v>
      </c>
      <c r="AN231">
        <v>45.420303447553927</v>
      </c>
      <c r="AO231">
        <v>42.977180222919657</v>
      </c>
      <c r="AP231">
        <v>48.237486155821948</v>
      </c>
      <c r="AQ231">
        <v>41.246095348282829</v>
      </c>
      <c r="AR231">
        <v>49.43956855429478</v>
      </c>
      <c r="AS231"/>
      <c r="AT231"/>
      <c r="AU231"/>
      <c r="AV231"/>
      <c r="AW231"/>
      <c r="AX231"/>
      <c r="AY231"/>
      <c r="AZ231"/>
      <c r="BA231"/>
      <c r="BB231"/>
      <c r="BC231"/>
      <c r="BD231"/>
      <c r="BE231"/>
      <c r="BF231"/>
      <c r="BG231"/>
      <c r="BH231"/>
      <c r="BI231"/>
      <c r="BJ231"/>
      <c r="BK231"/>
      <c r="BL231"/>
      <c r="BM231"/>
      <c r="BN231"/>
      <c r="BO231"/>
      <c r="BP231"/>
      <c r="BQ231"/>
      <c r="BR231"/>
    </row>
    <row r="232">
      <c r="A232" t="s">
        <v>473</v>
      </c>
      <c r="B232">
        <v>2017</v>
      </c>
      <c r="C232" t="s">
        <v>479</v>
      </c>
      <c r="D232">
        <v>138</v>
      </c>
      <c r="E232" t="s">
        <v>45</v>
      </c>
      <c r="F232" t="s">
        <v>41</v>
      </c>
      <c r="G232" t="s">
        <v>186</v>
      </c>
      <c r="H232">
        <v>26.30205336134669</v>
      </c>
      <c r="I232">
        <v>29.878924316629199</v>
      </c>
      <c r="J232">
        <v>22.852575170059222</v>
      </c>
      <c r="K232">
        <v>13.96856725593401</v>
      </c>
      <c r="L232">
        <v>5.5814247966930024</v>
      </c>
      <c r="M232">
        <v>20.21559438434015</v>
      </c>
      <c r="N232">
        <v>13.709753917948181</v>
      </c>
      <c r="O232">
        <v>12.093591802035901</v>
      </c>
      <c r="P232">
        <v>7.2994124610515643</v>
      </c>
      <c r="Q232">
        <v>3.0188611960712839</v>
      </c>
      <c r="R232">
        <v>25.84390301823947</v>
      </c>
      <c r="S232">
        <v>28.620597027272009</v>
      </c>
      <c r="T232">
        <v>30.76155309356804</v>
      </c>
      <c r="U232">
        <v>25.69370201619952</v>
      </c>
      <c r="V232">
        <v>15.03949722560564</v>
      </c>
      <c r="W232" t="s">
        <v>380</v>
      </c>
      <c r="X232" t="s">
        <v>332</v>
      </c>
      <c r="Y232" t="s">
        <v>334</v>
      </c>
      <c r="Z232" t="s">
        <v>335</v>
      </c>
      <c r="AA232" t="s">
        <v>336</v>
      </c>
      <c r="AB232" t="s">
        <v>337</v>
      </c>
      <c r="AC232" t="s">
        <v>338</v>
      </c>
      <c r="AD232" t="s">
        <v>339</v>
      </c>
      <c r="AE232" t="s">
        <v>381</v>
      </c>
      <c r="AF232" t="s">
        <v>340</v>
      </c>
      <c r="AG232" t="s">
        <v>341</v>
      </c>
      <c r="AH232">
        <v>7.6834710631359684</v>
      </c>
      <c r="AI232">
        <v>28.2233369036339</v>
      </c>
      <c r="AJ232">
        <v>25.26949054189113</v>
      </c>
      <c r="AK232">
        <v>20.576219793696591</v>
      </c>
      <c r="AL232">
        <v>18.151291302982351</v>
      </c>
      <c r="AM232">
        <v>21.334303865555029</v>
      </c>
      <c r="AN232">
        <v>34.189997921759037</v>
      </c>
      <c r="AO232">
        <v>21.586357163888849</v>
      </c>
      <c r="AP232">
        <v>18.292191036904089</v>
      </c>
      <c r="AQ232">
        <v>19.053997553700359</v>
      </c>
      <c r="AR232">
        <v>24.581171216113781</v>
      </c>
      <c r="AS232"/>
      <c r="AT232"/>
      <c r="AU232"/>
      <c r="AV232"/>
      <c r="AW232"/>
      <c r="AX232"/>
      <c r="AY232"/>
      <c r="AZ232"/>
      <c r="BA232"/>
      <c r="BB232"/>
      <c r="BC232"/>
      <c r="BD232"/>
      <c r="BE232"/>
      <c r="BF232"/>
      <c r="BG232"/>
      <c r="BH232"/>
      <c r="BI232"/>
      <c r="BJ232"/>
      <c r="BK232"/>
      <c r="BL232"/>
      <c r="BM232"/>
      <c r="BN232"/>
      <c r="BO232"/>
      <c r="BP232"/>
      <c r="BQ232"/>
      <c r="BR232"/>
    </row>
    <row r="233">
      <c r="A233" t="s">
        <v>473</v>
      </c>
      <c r="B233">
        <v>2017</v>
      </c>
      <c r="C233" t="s">
        <v>479</v>
      </c>
      <c r="D233">
        <v>139</v>
      </c>
      <c r="E233" t="s">
        <v>45</v>
      </c>
      <c r="F233" t="s">
        <v>19</v>
      </c>
      <c r="G233" t="s">
        <v>186</v>
      </c>
      <c r="H233">
        <v>56.946327244896644</v>
      </c>
      <c r="I233">
        <v>37.223450286149642</v>
      </c>
      <c r="J233">
        <v>24.025344652468871</v>
      </c>
      <c r="K233">
        <v>7.2795036651344418</v>
      </c>
      <c r="L233">
        <v>1.1704448989719329</v>
      </c>
      <c r="M233">
        <v>32.536964693057072</v>
      </c>
      <c r="N233">
        <v>8.2658951785772352</v>
      </c>
      <c r="O233">
        <v>3.6500732095318398</v>
      </c>
      <c r="P233">
        <v>1.6969868220197999</v>
      </c>
      <c r="Q233">
        <v>0</v>
      </c>
      <c r="R233">
        <v>59.771081355450271</v>
      </c>
      <c r="S233">
        <v>49.198865701334569</v>
      </c>
      <c r="T233">
        <v>36.126975177755781</v>
      </c>
      <c r="U233">
        <v>24.07385830355927</v>
      </c>
      <c r="V233">
        <v>9.6333927968716448</v>
      </c>
      <c r="W233" t="s">
        <v>380</v>
      </c>
      <c r="X233" t="s">
        <v>332</v>
      </c>
      <c r="Y233" t="s">
        <v>334</v>
      </c>
      <c r="Z233" t="s">
        <v>335</v>
      </c>
      <c r="AA233" t="s">
        <v>336</v>
      </c>
      <c r="AB233" t="s">
        <v>337</v>
      </c>
      <c r="AC233" t="s">
        <v>338</v>
      </c>
      <c r="AD233" t="s">
        <v>339</v>
      </c>
      <c r="AE233" t="s">
        <v>381</v>
      </c>
      <c r="AF233" t="s">
        <v>340</v>
      </c>
      <c r="AG233" t="s">
        <v>341</v>
      </c>
      <c r="AH233">
        <v>7.2271314421199024</v>
      </c>
      <c r="AI233">
        <v>27.899930795318699</v>
      </c>
      <c r="AJ233">
        <v>35.105073528809747</v>
      </c>
      <c r="AK233">
        <v>48.014525931552079</v>
      </c>
      <c r="AL233">
        <v>36.755755053490716</v>
      </c>
      <c r="AM233">
        <v>28.29915265729365</v>
      </c>
      <c r="AN233">
        <v>16.357304519686231</v>
      </c>
      <c r="AO233">
        <v>32.078493443728497</v>
      </c>
      <c r="AP233">
        <v>27.315266412052871</v>
      </c>
      <c r="AQ233">
        <v>35.039207174172411</v>
      </c>
      <c r="AR233">
        <v>22.238378717512219</v>
      </c>
      <c r="AS233"/>
      <c r="AT233"/>
      <c r="AU233"/>
      <c r="AV233"/>
      <c r="AW233"/>
      <c r="AX233"/>
      <c r="AY233"/>
      <c r="AZ233"/>
      <c r="BA233"/>
      <c r="BB233"/>
      <c r="BC233"/>
      <c r="BD233"/>
      <c r="BE233"/>
      <c r="BF233"/>
      <c r="BG233"/>
      <c r="BH233"/>
      <c r="BI233"/>
      <c r="BJ233"/>
      <c r="BK233"/>
      <c r="BL233"/>
      <c r="BM233"/>
      <c r="BN233"/>
      <c r="BO233"/>
      <c r="BP233"/>
      <c r="BQ233"/>
      <c r="BR233"/>
    </row>
    <row r="234">
      <c r="A234" t="s">
        <v>473</v>
      </c>
      <c r="B234">
        <v>2017</v>
      </c>
      <c r="C234" t="s">
        <v>479</v>
      </c>
      <c r="D234">
        <v>148</v>
      </c>
      <c r="E234" t="s">
        <v>108</v>
      </c>
      <c r="F234" t="s">
        <v>49</v>
      </c>
      <c r="G234" t="s">
        <v>186</v>
      </c>
      <c r="H234">
        <v>6.966403939581217</v>
      </c>
      <c r="I234">
        <v>12.68006818727145</v>
      </c>
      <c r="J234">
        <v>24.153989024702099</v>
      </c>
      <c r="K234">
        <v>39.027958345220213</v>
      </c>
      <c r="L234">
        <v>25.104688828916711</v>
      </c>
      <c r="M234">
        <v>27.75779534434416</v>
      </c>
      <c r="N234">
        <v>44.313988315751708</v>
      </c>
      <c r="O234">
        <v>40.599524689362802</v>
      </c>
      <c r="P234">
        <v>36.179403649338553</v>
      </c>
      <c r="Q234">
        <v>13.91872704028818</v>
      </c>
      <c r="R234">
        <v>5.5494397635795822</v>
      </c>
      <c r="S234">
        <v>9.1968440502514675</v>
      </c>
      <c r="T234">
        <v>11.172288587267181</v>
      </c>
      <c r="U234">
        <v>19.724872455520121</v>
      </c>
      <c r="V234">
        <v>26.775428843979611</v>
      </c>
      <c r="W234" t="s">
        <v>380</v>
      </c>
      <c r="X234" t="s">
        <v>332</v>
      </c>
      <c r="Y234" t="s">
        <v>334</v>
      </c>
      <c r="Z234" t="s">
        <v>335</v>
      </c>
      <c r="AA234" t="s">
        <v>336</v>
      </c>
      <c r="AB234" t="s">
        <v>337</v>
      </c>
      <c r="AC234" t="s">
        <v>338</v>
      </c>
      <c r="AD234" t="s">
        <v>339</v>
      </c>
      <c r="AE234" t="s">
        <v>381</v>
      </c>
      <c r="AF234" t="s">
        <v>340</v>
      </c>
      <c r="AG234" t="s">
        <v>341</v>
      </c>
      <c r="AH234">
        <v>35.911214010001267</v>
      </c>
      <c r="AI234">
        <v>17.766497166590948</v>
      </c>
      <c r="AJ234">
        <v>14.621121724130299</v>
      </c>
      <c r="AK234">
        <v>10.704211865405769</v>
      </c>
      <c r="AL234">
        <v>14.85110000421253</v>
      </c>
      <c r="AM234">
        <v>17.698011543029679</v>
      </c>
      <c r="AN234">
        <v>18.705487756385121</v>
      </c>
      <c r="AO234">
        <v>21.239179719555871</v>
      </c>
      <c r="AP234">
        <v>22.55265890983117</v>
      </c>
      <c r="AQ234">
        <v>15.12175997700688</v>
      </c>
      <c r="AR234">
        <v>16.961055091173339</v>
      </c>
      <c r="AS234"/>
      <c r="AT234"/>
      <c r="AU234"/>
      <c r="AV234"/>
      <c r="AW234"/>
      <c r="AX234"/>
      <c r="AY234"/>
      <c r="AZ234"/>
      <c r="BA234"/>
      <c r="BB234"/>
      <c r="BC234"/>
      <c r="BD234"/>
      <c r="BE234"/>
      <c r="BF234"/>
      <c r="BG234"/>
      <c r="BH234"/>
      <c r="BI234"/>
      <c r="BJ234"/>
      <c r="BK234"/>
      <c r="BL234"/>
      <c r="BM234"/>
      <c r="BN234"/>
      <c r="BO234"/>
      <c r="BP234"/>
      <c r="BQ234"/>
      <c r="BR234"/>
    </row>
    <row r="235">
      <c r="A235" t="s">
        <v>473</v>
      </c>
      <c r="B235">
        <v>2017</v>
      </c>
      <c r="C235" t="s">
        <v>479</v>
      </c>
      <c r="D235">
        <v>149</v>
      </c>
      <c r="E235" t="s">
        <v>108</v>
      </c>
      <c r="F235" t="s">
        <v>48</v>
      </c>
      <c r="G235" t="s">
        <v>186</v>
      </c>
      <c r="H235">
        <v>9.7852154541762317</v>
      </c>
      <c r="I235">
        <v>20.217557209949799</v>
      </c>
      <c r="J235">
        <v>28.968091152769681</v>
      </c>
      <c r="K235">
        <v>39.723970733711297</v>
      </c>
      <c r="L235">
        <v>68.143441475418456</v>
      </c>
      <c r="M235">
        <v>19.489645578259051</v>
      </c>
      <c r="N235">
        <v>33.710362587722877</v>
      </c>
      <c r="O235">
        <v>43.656810299069292</v>
      </c>
      <c r="P235">
        <v>54.824197067589857</v>
      </c>
      <c r="Q235">
        <v>83.062411763640441</v>
      </c>
      <c r="R235">
        <v>8.8355758627306962</v>
      </c>
      <c r="S235">
        <v>12.98369322114227</v>
      </c>
      <c r="T235">
        <v>21.939183141409291</v>
      </c>
      <c r="U235">
        <v>30.507567224721299</v>
      </c>
      <c r="V235">
        <v>48.551681133543411</v>
      </c>
      <c r="W235" t="s">
        <v>380</v>
      </c>
      <c r="X235" t="s">
        <v>332</v>
      </c>
      <c r="Y235" t="s">
        <v>334</v>
      </c>
      <c r="Z235" t="s">
        <v>335</v>
      </c>
      <c r="AA235" t="s">
        <v>336</v>
      </c>
      <c r="AB235" t="s">
        <v>337</v>
      </c>
      <c r="AC235" t="s">
        <v>338</v>
      </c>
      <c r="AD235" t="s">
        <v>339</v>
      </c>
      <c r="AE235" t="s">
        <v>381</v>
      </c>
      <c r="AF235" t="s">
        <v>340</v>
      </c>
      <c r="AG235" t="s">
        <v>341</v>
      </c>
      <c r="AH235">
        <v>49.178183484742618</v>
      </c>
      <c r="AI235">
        <v>26.110235134456701</v>
      </c>
      <c r="AJ235">
        <v>25.004314205168779</v>
      </c>
      <c r="AK235">
        <v>20.70504240934558</v>
      </c>
      <c r="AL235">
        <v>30.241853639314289</v>
      </c>
      <c r="AM235">
        <v>32.668531934121361</v>
      </c>
      <c r="AN235">
        <v>30.74720980216944</v>
      </c>
      <c r="AO235">
        <v>25.095969672826829</v>
      </c>
      <c r="AP235">
        <v>31.839883641212449</v>
      </c>
      <c r="AQ235">
        <v>30.785035295120359</v>
      </c>
      <c r="AR235">
        <v>36.219394975200572</v>
      </c>
      <c r="AS235"/>
      <c r="AT235"/>
      <c r="AU235"/>
      <c r="AV235"/>
      <c r="AW235"/>
      <c r="AX235"/>
      <c r="AY235"/>
      <c r="AZ235"/>
      <c r="BA235"/>
      <c r="BB235"/>
      <c r="BC235"/>
      <c r="BD235"/>
      <c r="BE235"/>
      <c r="BF235"/>
      <c r="BG235"/>
      <c r="BH235"/>
      <c r="BI235"/>
      <c r="BJ235"/>
      <c r="BK235"/>
      <c r="BL235"/>
      <c r="BM235"/>
      <c r="BN235"/>
      <c r="BO235"/>
      <c r="BP235"/>
      <c r="BQ235"/>
      <c r="BR235"/>
    </row>
    <row r="236">
      <c r="A236" t="s">
        <v>473</v>
      </c>
      <c r="B236">
        <v>2017</v>
      </c>
      <c r="C236" t="s">
        <v>479</v>
      </c>
      <c r="D236">
        <v>150</v>
      </c>
      <c r="E236" t="s">
        <v>108</v>
      </c>
      <c r="F236" t="s">
        <v>110</v>
      </c>
      <c r="G236" t="s">
        <v>186</v>
      </c>
      <c r="H236">
        <v>83.248380606243074</v>
      </c>
      <c r="I236">
        <v>67.102374602778639</v>
      </c>
      <c r="J236">
        <v>46.877919822528028</v>
      </c>
      <c r="K236">
        <v>21.24807092106845</v>
      </c>
      <c r="L236">
        <v>6.7518696956649364</v>
      </c>
      <c r="M236">
        <v>52.752559077397173</v>
      </c>
      <c r="N236">
        <v>21.975649096525419</v>
      </c>
      <c r="O236">
        <v>15.743665011567741</v>
      </c>
      <c r="P236">
        <v>8.9963992830713693</v>
      </c>
      <c r="Q236">
        <v>3.0188611960712839</v>
      </c>
      <c r="R236">
        <v>85.614984373689907</v>
      </c>
      <c r="S236">
        <v>77.819462728606638</v>
      </c>
      <c r="T236">
        <v>66.88852827132375</v>
      </c>
      <c r="U236">
        <v>49.767560319758744</v>
      </c>
      <c r="V236">
        <v>24.672890022477311</v>
      </c>
      <c r="W236" t="s">
        <v>380</v>
      </c>
      <c r="X236" t="s">
        <v>332</v>
      </c>
      <c r="Y236" t="s">
        <v>334</v>
      </c>
      <c r="Z236" t="s">
        <v>335</v>
      </c>
      <c r="AA236" t="s">
        <v>336</v>
      </c>
      <c r="AB236" t="s">
        <v>337</v>
      </c>
      <c r="AC236" t="s">
        <v>338</v>
      </c>
      <c r="AD236" t="s">
        <v>339</v>
      </c>
      <c r="AE236" t="s">
        <v>381</v>
      </c>
      <c r="AF236" t="s">
        <v>340</v>
      </c>
      <c r="AG236" t="s">
        <v>341</v>
      </c>
      <c r="AH236">
        <v>14.91060250525587</v>
      </c>
      <c r="AI236">
        <v>56.123267698952581</v>
      </c>
      <c r="AJ236">
        <v>60.374564070700877</v>
      </c>
      <c r="AK236">
        <v>68.590745725248709</v>
      </c>
      <c r="AL236">
        <v>54.907046356473067</v>
      </c>
      <c r="AM236">
        <v>49.633456522848732</v>
      </c>
      <c r="AN236">
        <v>50.547302441445211</v>
      </c>
      <c r="AO236">
        <v>53.66485060761724</v>
      </c>
      <c r="AP236">
        <v>45.607457448956893</v>
      </c>
      <c r="AQ236">
        <v>54.093204727872617</v>
      </c>
      <c r="AR236">
        <v>46.819549933626178</v>
      </c>
      <c r="AS236"/>
      <c r="AT236"/>
      <c r="AU236"/>
      <c r="AV236"/>
      <c r="AW236"/>
      <c r="AX236"/>
      <c r="AY236"/>
      <c r="AZ236"/>
      <c r="BA236"/>
      <c r="BB236"/>
      <c r="BC236"/>
      <c r="BD236"/>
      <c r="BE236"/>
      <c r="BF236"/>
      <c r="BG236"/>
      <c r="BH236"/>
      <c r="BI236"/>
      <c r="BJ236"/>
      <c r="BK236"/>
      <c r="BL236"/>
      <c r="BM236"/>
      <c r="BN236"/>
      <c r="BO236"/>
      <c r="BP236"/>
      <c r="BQ236"/>
      <c r="BR236"/>
    </row>
    <row r="237">
      <c r="A237" t="s">
        <v>473</v>
      </c>
      <c r="B237">
        <v>2017</v>
      </c>
      <c r="C237" t="s">
        <v>479</v>
      </c>
      <c r="D237">
        <v>151</v>
      </c>
      <c r="E237" t="s">
        <v>109</v>
      </c>
      <c r="F237" t="s">
        <v>49</v>
      </c>
      <c r="G237" t="s">
        <v>186</v>
      </c>
      <c r="H237">
        <v>35.705310252423928</v>
      </c>
      <c r="I237">
        <v>36.788347530976807</v>
      </c>
      <c r="J237">
        <v>44.218028578474737</v>
      </c>
      <c r="K237">
        <v>50.466732336758859</v>
      </c>
      <c r="L237">
        <v>28.447657138238249</v>
      </c>
      <c r="M237">
        <v>55.838800599239882</v>
      </c>
      <c r="N237">
        <v>56.654214017394679</v>
      </c>
      <c r="O237">
        <v>49.911291262186928</v>
      </c>
      <c r="P237">
        <v>40.827270883265328</v>
      </c>
      <c r="Q237">
        <v>15.16533538299826</v>
      </c>
      <c r="R237">
        <v>34.773152781300951</v>
      </c>
      <c r="S237">
        <v>35.441269856638343</v>
      </c>
      <c r="T237">
        <v>34.797153847703242</v>
      </c>
      <c r="U237">
        <v>37.935082774509823</v>
      </c>
      <c r="V237">
        <v>37.757814452029308</v>
      </c>
      <c r="W237" t="s">
        <v>380</v>
      </c>
      <c r="X237" t="s">
        <v>332</v>
      </c>
      <c r="Y237" t="s">
        <v>334</v>
      </c>
      <c r="Z237" t="s">
        <v>335</v>
      </c>
      <c r="AA237" t="s">
        <v>336</v>
      </c>
      <c r="AB237" t="s">
        <v>337</v>
      </c>
      <c r="AC237" t="s">
        <v>338</v>
      </c>
      <c r="AD237" t="s">
        <v>339</v>
      </c>
      <c r="AE237" t="s">
        <v>381</v>
      </c>
      <c r="AF237" t="s">
        <v>340</v>
      </c>
      <c r="AG237" t="s">
        <v>341</v>
      </c>
      <c r="AH237">
        <v>44.228914152758428</v>
      </c>
      <c r="AI237">
        <v>42.586070528222471</v>
      </c>
      <c r="AJ237">
        <v>36.728890327973453</v>
      </c>
      <c r="AK237">
        <v>27.762707532305701</v>
      </c>
      <c r="AL237">
        <v>33.832489491286097</v>
      </c>
      <c r="AM237">
        <v>36.147466745888252</v>
      </c>
      <c r="AN237">
        <v>35.470843844131608</v>
      </c>
      <c r="AO237">
        <v>42.81034103340145</v>
      </c>
      <c r="AP237">
        <v>42.853911731162533</v>
      </c>
      <c r="AQ237">
        <v>30.169764057865649</v>
      </c>
      <c r="AR237">
        <v>29.04422877832744</v>
      </c>
      <c r="AS237"/>
      <c r="AT237"/>
      <c r="AU237"/>
      <c r="AV237"/>
      <c r="AW237"/>
      <c r="AX237"/>
      <c r="AY237"/>
      <c r="AZ237"/>
      <c r="BA237"/>
      <c r="BB237"/>
      <c r="BC237"/>
      <c r="BD237"/>
      <c r="BE237"/>
      <c r="BF237"/>
      <c r="BG237"/>
      <c r="BH237"/>
      <c r="BI237"/>
      <c r="BJ237"/>
      <c r="BK237"/>
      <c r="BL237"/>
      <c r="BM237"/>
      <c r="BN237"/>
      <c r="BO237"/>
      <c r="BP237"/>
      <c r="BQ237"/>
      <c r="BR237"/>
    </row>
    <row r="238">
      <c r="A238" t="s">
        <v>473</v>
      </c>
      <c r="B238">
        <v>2017</v>
      </c>
      <c r="C238" t="s">
        <v>479</v>
      </c>
      <c r="D238">
        <v>152</v>
      </c>
      <c r="E238" t="s">
        <v>109</v>
      </c>
      <c r="F238" t="s">
        <v>48</v>
      </c>
      <c r="G238" t="s">
        <v>186</v>
      </c>
      <c r="H238">
        <v>64.294689747576143</v>
      </c>
      <c r="I238">
        <v>63.211652469023392</v>
      </c>
      <c r="J238">
        <v>55.781971421525327</v>
      </c>
      <c r="K238">
        <v>49.533267663240999</v>
      </c>
      <c r="L238">
        <v>71.552342861761815</v>
      </c>
      <c r="M238">
        <v>44.16119940076004</v>
      </c>
      <c r="N238">
        <v>43.345785982605193</v>
      </c>
      <c r="O238">
        <v>50.08870873781288</v>
      </c>
      <c r="P238">
        <v>59.172729116734438</v>
      </c>
      <c r="Q238">
        <v>84.83466461700165</v>
      </c>
      <c r="R238">
        <v>65.226847218698907</v>
      </c>
      <c r="S238">
        <v>64.558730143361515</v>
      </c>
      <c r="T238">
        <v>65.2028461522968</v>
      </c>
      <c r="U238">
        <v>62.064917225490113</v>
      </c>
      <c r="V238">
        <v>62.242185547970863</v>
      </c>
      <c r="W238" t="s">
        <v>380</v>
      </c>
      <c r="X238" t="s">
        <v>332</v>
      </c>
      <c r="Y238" t="s">
        <v>334</v>
      </c>
      <c r="Z238" t="s">
        <v>335</v>
      </c>
      <c r="AA238" t="s">
        <v>336</v>
      </c>
      <c r="AB238" t="s">
        <v>337</v>
      </c>
      <c r="AC238" t="s">
        <v>338</v>
      </c>
      <c r="AD238" t="s">
        <v>339</v>
      </c>
      <c r="AE238" t="s">
        <v>381</v>
      </c>
      <c r="AF238" t="s">
        <v>340</v>
      </c>
      <c r="AG238" t="s">
        <v>341</v>
      </c>
      <c r="AH238">
        <v>55.771085847241302</v>
      </c>
      <c r="AI238">
        <v>57.413929471777607</v>
      </c>
      <c r="AJ238">
        <v>63.271109672026427</v>
      </c>
      <c r="AK238">
        <v>72.237292467694189</v>
      </c>
      <c r="AL238">
        <v>66.167510508713761</v>
      </c>
      <c r="AM238">
        <v>63.852533254111513</v>
      </c>
      <c r="AN238">
        <v>64.529156155868293</v>
      </c>
      <c r="AO238">
        <v>57.1896589665986</v>
      </c>
      <c r="AP238">
        <v>57.146088268837872</v>
      </c>
      <c r="AQ238">
        <v>69.830235942134593</v>
      </c>
      <c r="AR238">
        <v>70.955771221672578</v>
      </c>
      <c r="AS238"/>
      <c r="AT238"/>
      <c r="AU238"/>
      <c r="AV238"/>
      <c r="AW238"/>
      <c r="AX238"/>
      <c r="AY238"/>
      <c r="AZ238"/>
      <c r="BA238"/>
      <c r="BB238"/>
      <c r="BC238"/>
      <c r="BD238"/>
      <c r="BE238"/>
      <c r="BF238"/>
      <c r="BG238"/>
      <c r="BH238"/>
      <c r="BI238"/>
      <c r="BJ238"/>
      <c r="BK238"/>
      <c r="BL238"/>
      <c r="BM238"/>
      <c r="BN238"/>
      <c r="BO238"/>
      <c r="BP238"/>
      <c r="BQ238"/>
      <c r="BR238"/>
    </row>
    <row r="239">
      <c r="A239" t="s">
        <v>473</v>
      </c>
      <c r="B239">
        <v>2017</v>
      </c>
      <c r="C239" t="s">
        <v>479</v>
      </c>
      <c r="D239">
        <v>153</v>
      </c>
      <c r="E239" t="s">
        <v>62</v>
      </c>
      <c r="F239" t="s">
        <v>359</v>
      </c>
      <c r="G239" t="s">
        <v>186</v>
      </c>
      <c r="H239">
        <v>0</v>
      </c>
      <c r="I239">
        <v>0</v>
      </c>
      <c r="J239">
        <v>0.068347833042417497</v>
      </c>
      <c r="K239">
        <v>0.66450919674949926</v>
      </c>
      <c r="L239">
        <v>0.60406183960394944</v>
      </c>
      <c r="M239">
        <v>0.082649429980218</v>
      </c>
      <c r="N239">
        <v>0.995705928816768</v>
      </c>
      <c r="O239">
        <v>0.89580323315960309</v>
      </c>
      <c r="P239">
        <v>0.48871520456850442</v>
      </c>
      <c r="Q239">
        <v>0.70026920916107693</v>
      </c>
      <c r="R239">
        <v>0</v>
      </c>
      <c r="S239">
        <v>0</v>
      </c>
      <c r="T239">
        <v>0</v>
      </c>
      <c r="U239">
        <v>0</v>
      </c>
      <c r="V239">
        <v>0.15354355740661391</v>
      </c>
      <c r="W239" t="s">
        <v>380</v>
      </c>
      <c r="X239" t="s">
        <v>332</v>
      </c>
      <c r="Y239" t="s">
        <v>334</v>
      </c>
      <c r="Z239" t="s">
        <v>335</v>
      </c>
      <c r="AA239" t="s">
        <v>336</v>
      </c>
      <c r="AB239" t="s">
        <v>337</v>
      </c>
      <c r="AC239" t="s">
        <v>338</v>
      </c>
      <c r="AD239" t="s">
        <v>339</v>
      </c>
      <c r="AE239" t="s">
        <v>381</v>
      </c>
      <c r="AF239" t="s">
        <v>340</v>
      </c>
      <c r="AG239" t="s">
        <v>341</v>
      </c>
      <c r="AH239">
        <v>1.118070278036285</v>
      </c>
      <c r="AI239">
        <v>0</v>
      </c>
      <c r="AJ239">
        <v>0</v>
      </c>
      <c r="AK239">
        <v>0.059048995433979699</v>
      </c>
      <c r="AL239">
        <v>0</v>
      </c>
      <c r="AM239">
        <v>0</v>
      </c>
      <c r="AN239">
        <v>0</v>
      </c>
      <c r="AO239">
        <v>0.057561963146774302</v>
      </c>
      <c r="AP239">
        <v>0.080996535176641404</v>
      </c>
      <c r="AQ239">
        <v>0.24331601972025399</v>
      </c>
      <c r="AR239">
        <v>0</v>
      </c>
      <c r="AS239">
        <v>0</v>
      </c>
      <c r="AT239">
        <v>0</v>
      </c>
      <c r="AU239">
        <v>8.0030769999999993</v>
      </c>
      <c r="AV239">
        <v>77.926249000000013</v>
      </c>
      <c r="AW239">
        <v>70.750339999999994</v>
      </c>
      <c r="AX239">
        <v>3.8059889999999998</v>
      </c>
      <c r="AY239">
        <v>45.881306000000002</v>
      </c>
      <c r="AZ239">
        <v>41.316682999999998</v>
      </c>
      <c r="BA239">
        <v>22.48527</v>
      </c>
      <c r="BB239">
        <v>32.279191999999988</v>
      </c>
      <c r="BC239">
        <v>0</v>
      </c>
      <c r="BD239">
        <v>0</v>
      </c>
      <c r="BE239">
        <v>0</v>
      </c>
      <c r="BF239">
        <v>0</v>
      </c>
      <c r="BG239">
        <v>10.911225999999999</v>
      </c>
      <c r="BH239">
        <v>134.954588</v>
      </c>
      <c r="BI239">
        <v>0</v>
      </c>
      <c r="BJ239">
        <v>0</v>
      </c>
      <c r="BK239">
        <v>1.5593939999999999</v>
      </c>
      <c r="BL239">
        <v>0</v>
      </c>
      <c r="BM239">
        <v>0</v>
      </c>
      <c r="BN239">
        <v>0</v>
      </c>
      <c r="BO239">
        <v>1.77149</v>
      </c>
      <c r="BP239">
        <v>7.6354449999999998</v>
      </c>
      <c r="BQ239">
        <v>10.758749</v>
      </c>
      <c r="BR239">
        <v>0</v>
      </c>
    </row>
    <row r="240">
      <c r="A240" t="s">
        <v>473</v>
      </c>
      <c r="B240">
        <v>2017</v>
      </c>
      <c r="C240" t="s">
        <v>479</v>
      </c>
      <c r="D240">
        <v>154</v>
      </c>
      <c r="E240" t="s">
        <v>62</v>
      </c>
      <c r="F240" t="s">
        <v>360</v>
      </c>
      <c r="G240" t="s">
        <v>186</v>
      </c>
      <c r="H240">
        <v>0.027220432634824699</v>
      </c>
      <c r="I240">
        <v>0.18481501019099131</v>
      </c>
      <c r="J240">
        <v>1.1442496656146239</v>
      </c>
      <c r="K240">
        <v>9.589971377267247</v>
      </c>
      <c r="L240">
        <v>46.537106291895327</v>
      </c>
      <c r="M240">
        <v>1.4272695309380401</v>
      </c>
      <c r="N240">
        <v>7.5223545596057386</v>
      </c>
      <c r="O240">
        <v>14.523277885785291</v>
      </c>
      <c r="P240">
        <v>34.949385520571717</v>
      </c>
      <c r="Q240">
        <v>65.945501202068186</v>
      </c>
      <c r="R240">
        <v>0</v>
      </c>
      <c r="S240">
        <v>0.044864698221093201</v>
      </c>
      <c r="T240">
        <v>0.16984298820558391</v>
      </c>
      <c r="U240">
        <v>0.26404347162258779</v>
      </c>
      <c r="V240">
        <v>13.650596712012639</v>
      </c>
      <c r="W240" t="s">
        <v>380</v>
      </c>
      <c r="X240" t="s">
        <v>332</v>
      </c>
      <c r="Y240" t="s">
        <v>334</v>
      </c>
      <c r="Z240" t="s">
        <v>335</v>
      </c>
      <c r="AA240" t="s">
        <v>336</v>
      </c>
      <c r="AB240" t="s">
        <v>337</v>
      </c>
      <c r="AC240" t="s">
        <v>338</v>
      </c>
      <c r="AD240" t="s">
        <v>339</v>
      </c>
      <c r="AE240" t="s">
        <v>381</v>
      </c>
      <c r="AF240" t="s">
        <v>340</v>
      </c>
      <c r="AG240" t="s">
        <v>341</v>
      </c>
      <c r="AH240">
        <v>35.145470222145967</v>
      </c>
      <c r="AI240">
        <v>4.6457720125884236</v>
      </c>
      <c r="AJ240">
        <v>3.4587289552987648</v>
      </c>
      <c r="AK240">
        <v>3.4878153795920088</v>
      </c>
      <c r="AL240">
        <v>3.852112365432423</v>
      </c>
      <c r="AM240">
        <v>10.801744157445009</v>
      </c>
      <c r="AN240">
        <v>4.0323941110005634</v>
      </c>
      <c r="AO240">
        <v>3.3004072063162648</v>
      </c>
      <c r="AP240">
        <v>6.0740598600450229</v>
      </c>
      <c r="AQ240">
        <v>4.4173839041241951</v>
      </c>
      <c r="AR240">
        <v>3.7408815120791599</v>
      </c>
      <c r="AS240">
        <v>3.188815</v>
      </c>
      <c r="AT240">
        <v>21.679697999999998</v>
      </c>
      <c r="AU240">
        <v>133.98403099999999</v>
      </c>
      <c r="AV240">
        <v>1124.6051990000001</v>
      </c>
      <c r="AW240">
        <v>5450.6275300000043</v>
      </c>
      <c r="AX240">
        <v>65.725464000000002</v>
      </c>
      <c r="AY240">
        <v>346.62387900000022</v>
      </c>
      <c r="AZ240">
        <v>669.84985800000004</v>
      </c>
      <c r="BA240">
        <v>1607.984287</v>
      </c>
      <c r="BB240">
        <v>3039.7845099999959</v>
      </c>
      <c r="BC240">
        <v>0</v>
      </c>
      <c r="BD240">
        <v>3.188815</v>
      </c>
      <c r="BE240">
        <v>12.083886</v>
      </c>
      <c r="BF240">
        <v>18.795760000000001</v>
      </c>
      <c r="BG240">
        <v>970.04881400000011</v>
      </c>
      <c r="BH240">
        <v>4242.1684460000024</v>
      </c>
      <c r="BI240">
        <v>406.114643</v>
      </c>
      <c r="BJ240">
        <v>151.98162099999999</v>
      </c>
      <c r="BK240">
        <v>92.107890000000012</v>
      </c>
      <c r="BL240">
        <v>73.382849999999991</v>
      </c>
      <c r="BM240">
        <v>683.61510900000053</v>
      </c>
      <c r="BN240">
        <v>85.993739999999988</v>
      </c>
      <c r="BO240">
        <v>101.571212</v>
      </c>
      <c r="BP240">
        <v>572.59424600000045</v>
      </c>
      <c r="BQ240">
        <v>195.32427299999989</v>
      </c>
      <c r="BR240">
        <v>129.23124300000001</v>
      </c>
    </row>
    <row r="241">
      <c r="A241" t="s">
        <v>473</v>
      </c>
      <c r="B241">
        <v>2017</v>
      </c>
      <c r="C241" t="s">
        <v>479</v>
      </c>
      <c r="D241">
        <v>155</v>
      </c>
      <c r="E241" t="s">
        <v>62</v>
      </c>
      <c r="F241" t="s">
        <v>361</v>
      </c>
      <c r="G241" t="s">
        <v>186</v>
      </c>
      <c r="H241">
        <v>0.077286202453774003</v>
      </c>
      <c r="I241">
        <v>0.16011195765071451</v>
      </c>
      <c r="J241">
        <v>0.1807300867417479</v>
      </c>
      <c r="K241">
        <v>1.002762134174467</v>
      </c>
      <c r="L241">
        <v>3.5852763859297698</v>
      </c>
      <c r="M241">
        <v>0.1330537626706052</v>
      </c>
      <c r="N241">
        <v>0.96814538659284677</v>
      </c>
      <c r="O241">
        <v>2.1543916721654028</v>
      </c>
      <c r="P241">
        <v>3.2385598803091078</v>
      </c>
      <c r="Q241">
        <v>4.8368285420716566</v>
      </c>
      <c r="R241">
        <v>0</v>
      </c>
      <c r="S241">
        <v>0.15075352657489349</v>
      </c>
      <c r="T241">
        <v>0.2406388208681268</v>
      </c>
      <c r="U241">
        <v>0.073862594952560506</v>
      </c>
      <c r="V241">
        <v>0.4412675856400059</v>
      </c>
      <c r="W241" t="s">
        <v>380</v>
      </c>
      <c r="X241" t="s">
        <v>332</v>
      </c>
      <c r="Y241" t="s">
        <v>334</v>
      </c>
      <c r="Z241" t="s">
        <v>335</v>
      </c>
      <c r="AA241" t="s">
        <v>336</v>
      </c>
      <c r="AB241" t="s">
        <v>337</v>
      </c>
      <c r="AC241" t="s">
        <v>338</v>
      </c>
      <c r="AD241" t="s">
        <v>339</v>
      </c>
      <c r="AE241" t="s">
        <v>381</v>
      </c>
      <c r="AF241" t="s">
        <v>340</v>
      </c>
      <c r="AG241" t="s">
        <v>341</v>
      </c>
      <c r="AH241">
        <v>3.3248543969925581</v>
      </c>
      <c r="AI241">
        <v>0.2008450061509742</v>
      </c>
      <c r="AJ241">
        <v>0.60329195579870909</v>
      </c>
      <c r="AK241">
        <v>0.049873153681630998</v>
      </c>
      <c r="AL241">
        <v>0.25753142695706871</v>
      </c>
      <c r="AM241">
        <v>1.185139784357897</v>
      </c>
      <c r="AN241">
        <v>0.28162639981153231</v>
      </c>
      <c r="AO241">
        <v>0.69074456506071613</v>
      </c>
      <c r="AP241">
        <v>0.16339556004605621</v>
      </c>
      <c r="AQ241">
        <v>0.078623936548945894</v>
      </c>
      <c r="AR241">
        <v>0.39819987919393368</v>
      </c>
      <c r="AS241">
        <v>9.0539120000000004</v>
      </c>
      <c r="AT241">
        <v>18.78191</v>
      </c>
      <c r="AU241">
        <v>21.162292000000001</v>
      </c>
      <c r="AV241">
        <v>117.592792</v>
      </c>
      <c r="AW241">
        <v>419.92310500000002</v>
      </c>
      <c r="AX241">
        <v>6.1270980000000002</v>
      </c>
      <c r="AY241">
        <v>44.611339000000001</v>
      </c>
      <c r="AZ241">
        <v>99.365925999999988</v>
      </c>
      <c r="BA241">
        <v>149.00271699999999</v>
      </c>
      <c r="BB241">
        <v>222.95556500000001</v>
      </c>
      <c r="BC241">
        <v>0</v>
      </c>
      <c r="BD241">
        <v>10.714997</v>
      </c>
      <c r="BE241">
        <v>17.120825</v>
      </c>
      <c r="BF241">
        <v>5.25786</v>
      </c>
      <c r="BG241">
        <v>31.357683999999999</v>
      </c>
      <c r="BH241">
        <v>401.32034999999979</v>
      </c>
      <c r="BI241">
        <v>17.55706</v>
      </c>
      <c r="BJ241">
        <v>26.509533000000001</v>
      </c>
      <c r="BK241">
        <v>1.3170740000000001</v>
      </c>
      <c r="BL241">
        <v>4.9059809999999997</v>
      </c>
      <c r="BM241">
        <v>75.004503999999997</v>
      </c>
      <c r="BN241">
        <v>6.0058880000000006</v>
      </c>
      <c r="BO241">
        <v>21.257911</v>
      </c>
      <c r="BP241">
        <v>15.403100999999999</v>
      </c>
      <c r="BQ241">
        <v>3.4765290000000002</v>
      </c>
      <c r="BR241">
        <v>13.756080000000001</v>
      </c>
    </row>
    <row r="242">
      <c r="A242" t="s">
        <v>473</v>
      </c>
      <c r="B242">
        <v>2017</v>
      </c>
      <c r="C242" t="s">
        <v>479</v>
      </c>
      <c r="D242">
        <v>156</v>
      </c>
      <c r="E242" t="s">
        <v>62</v>
      </c>
      <c r="F242" t="s">
        <v>362</v>
      </c>
      <c r="G242" t="s">
        <v>186</v>
      </c>
      <c r="H242">
        <v>0</v>
      </c>
      <c r="I242">
        <v>0</v>
      </c>
      <c r="J242">
        <v>0</v>
      </c>
      <c r="K242">
        <v>0</v>
      </c>
      <c r="L242">
        <v>0.1198683796200415</v>
      </c>
      <c r="M242">
        <v>0</v>
      </c>
      <c r="N242">
        <v>0</v>
      </c>
      <c r="O242">
        <v>0</v>
      </c>
      <c r="P242">
        <v>0.18704024555093959</v>
      </c>
      <c r="Q242">
        <v>0.117885505845286</v>
      </c>
      <c r="R242">
        <v>0</v>
      </c>
      <c r="S242">
        <v>0</v>
      </c>
      <c r="T242">
        <v>0</v>
      </c>
      <c r="U242">
        <v>0</v>
      </c>
      <c r="V242">
        <v>0</v>
      </c>
      <c r="W242" t="s">
        <v>380</v>
      </c>
      <c r="X242" t="s">
        <v>332</v>
      </c>
      <c r="Y242" t="s">
        <v>334</v>
      </c>
      <c r="Z242" t="s">
        <v>335</v>
      </c>
      <c r="AA242" t="s">
        <v>336</v>
      </c>
      <c r="AB242" t="s">
        <v>337</v>
      </c>
      <c r="AC242" t="s">
        <v>338</v>
      </c>
      <c r="AD242" t="s">
        <v>339</v>
      </c>
      <c r="AE242" t="s">
        <v>381</v>
      </c>
      <c r="AF242" t="s">
        <v>340</v>
      </c>
      <c r="AG242" t="s">
        <v>341</v>
      </c>
      <c r="AH242">
        <v>0.1163143274593342</v>
      </c>
      <c r="AI242">
        <v>0</v>
      </c>
      <c r="AJ242">
        <v>0</v>
      </c>
      <c r="AK242">
        <v>0</v>
      </c>
      <c r="AL242">
        <v>0</v>
      </c>
      <c r="AM242">
        <v>0</v>
      </c>
      <c r="AN242">
        <v>0</v>
      </c>
      <c r="AO242">
        <v>0</v>
      </c>
      <c r="AP242">
        <v>0</v>
      </c>
      <c r="AQ242">
        <v>0</v>
      </c>
      <c r="AR242">
        <v>0</v>
      </c>
      <c r="AS242">
        <v>0</v>
      </c>
      <c r="AT242">
        <v>0</v>
      </c>
      <c r="AU242">
        <v>0</v>
      </c>
      <c r="AV242">
        <v>0</v>
      </c>
      <c r="AW242">
        <v>14.039504000000001</v>
      </c>
      <c r="AX242">
        <v>0</v>
      </c>
      <c r="AY242">
        <v>0</v>
      </c>
      <c r="AZ242">
        <v>0</v>
      </c>
      <c r="BA242">
        <v>8.6055240000000008</v>
      </c>
      <c r="BB242">
        <v>5.43398</v>
      </c>
      <c r="BC242">
        <v>0</v>
      </c>
      <c r="BD242">
        <v>0</v>
      </c>
      <c r="BE242">
        <v>0</v>
      </c>
      <c r="BF242">
        <v>0</v>
      </c>
      <c r="BG242">
        <v>0</v>
      </c>
      <c r="BH242">
        <v>14.039504000000001</v>
      </c>
      <c r="BI242">
        <v>0</v>
      </c>
      <c r="BJ242">
        <v>0</v>
      </c>
      <c r="BK242">
        <v>0</v>
      </c>
      <c r="BL242">
        <v>0</v>
      </c>
      <c r="BM242">
        <v>0</v>
      </c>
      <c r="BN242">
        <v>0</v>
      </c>
      <c r="BO242">
        <v>0</v>
      </c>
      <c r="BP242">
        <v>0</v>
      </c>
      <c r="BQ242">
        <v>0</v>
      </c>
      <c r="BR242">
        <v>0</v>
      </c>
    </row>
    <row r="243">
      <c r="A243" t="s">
        <v>473</v>
      </c>
      <c r="B243">
        <v>2017</v>
      </c>
      <c r="C243" t="s">
        <v>479</v>
      </c>
      <c r="D243">
        <v>157</v>
      </c>
      <c r="E243" t="s">
        <v>62</v>
      </c>
      <c r="F243" t="s">
        <v>363</v>
      </c>
      <c r="G243" t="s">
        <v>186</v>
      </c>
      <c r="H243">
        <v>0</v>
      </c>
      <c r="I243">
        <v>0</v>
      </c>
      <c r="J243">
        <v>0</v>
      </c>
      <c r="K243">
        <v>0.14561871022674641</v>
      </c>
      <c r="L243">
        <v>0.0192733136139576</v>
      </c>
      <c r="M243">
        <v>0</v>
      </c>
      <c r="N243">
        <v>0.055064486210155701</v>
      </c>
      <c r="O243">
        <v>0.31523047472637311</v>
      </c>
      <c r="P243">
        <v>0.049063809160291301</v>
      </c>
      <c r="Q243">
        <v>0</v>
      </c>
      <c r="R243">
        <v>0</v>
      </c>
      <c r="S243">
        <v>0</v>
      </c>
      <c r="T243">
        <v>0</v>
      </c>
      <c r="U243">
        <v>0</v>
      </c>
      <c r="V243">
        <v>0</v>
      </c>
      <c r="W243" t="s">
        <v>380</v>
      </c>
      <c r="X243" t="s">
        <v>332</v>
      </c>
      <c r="Y243" t="s">
        <v>334</v>
      </c>
      <c r="Z243" t="s">
        <v>335</v>
      </c>
      <c r="AA243" t="s">
        <v>336</v>
      </c>
      <c r="AB243" t="s">
        <v>337</v>
      </c>
      <c r="AC243" t="s">
        <v>338</v>
      </c>
      <c r="AD243" t="s">
        <v>339</v>
      </c>
      <c r="AE243" t="s">
        <v>381</v>
      </c>
      <c r="AF243" t="s">
        <v>340</v>
      </c>
      <c r="AG243" t="s">
        <v>341</v>
      </c>
      <c r="AH243">
        <v>0.1601774217244134</v>
      </c>
      <c r="AI243">
        <v>0</v>
      </c>
      <c r="AJ243">
        <v>0</v>
      </c>
      <c r="AK243">
        <v>0</v>
      </c>
      <c r="AL243">
        <v>0</v>
      </c>
      <c r="AM243">
        <v>0</v>
      </c>
      <c r="AN243">
        <v>0</v>
      </c>
      <c r="AO243">
        <v>0</v>
      </c>
      <c r="AP243">
        <v>0</v>
      </c>
      <c r="AQ243">
        <v>0</v>
      </c>
      <c r="AR243">
        <v>0</v>
      </c>
      <c r="AS243">
        <v>0</v>
      </c>
      <c r="AT243">
        <v>0</v>
      </c>
      <c r="AU243">
        <v>0</v>
      </c>
      <c r="AV243">
        <v>17.076543000000001</v>
      </c>
      <c r="AW243">
        <v>2.257374</v>
      </c>
      <c r="AX243">
        <v>0</v>
      </c>
      <c r="AY243">
        <v>2.5373260000000002</v>
      </c>
      <c r="AZ243">
        <v>14.539217000000001</v>
      </c>
      <c r="BA243">
        <v>2.257374</v>
      </c>
      <c r="BB243">
        <v>0</v>
      </c>
      <c r="BC243">
        <v>0</v>
      </c>
      <c r="BD243">
        <v>0</v>
      </c>
      <c r="BE243">
        <v>0</v>
      </c>
      <c r="BF243">
        <v>0</v>
      </c>
      <c r="BG243">
        <v>0</v>
      </c>
      <c r="BH243">
        <v>19.333917</v>
      </c>
      <c r="BI243">
        <v>0</v>
      </c>
      <c r="BJ243">
        <v>0</v>
      </c>
      <c r="BK243">
        <v>0</v>
      </c>
      <c r="BL243">
        <v>0</v>
      </c>
      <c r="BM243">
        <v>0</v>
      </c>
      <c r="BN243">
        <v>0</v>
      </c>
      <c r="BO243">
        <v>0</v>
      </c>
      <c r="BP243">
        <v>0</v>
      </c>
      <c r="BQ243">
        <v>0</v>
      </c>
      <c r="BR243">
        <v>0</v>
      </c>
    </row>
    <row r="244">
      <c r="A244" t="s">
        <v>473</v>
      </c>
      <c r="B244">
        <v>2017</v>
      </c>
      <c r="C244" t="s">
        <v>479</v>
      </c>
      <c r="D244">
        <v>158</v>
      </c>
      <c r="E244" t="s">
        <v>62</v>
      </c>
      <c r="F244" t="s">
        <v>364</v>
      </c>
      <c r="G244" t="s">
        <v>186</v>
      </c>
      <c r="H244">
        <v>1.758294482451229</v>
      </c>
      <c r="I244">
        <v>2.6257234673376599</v>
      </c>
      <c r="J244">
        <v>3.4792417722281122</v>
      </c>
      <c r="K244">
        <v>4.8766681139372503</v>
      </c>
      <c r="L244">
        <v>3.811567015225104</v>
      </c>
      <c r="M244">
        <v>3.612501107518606</v>
      </c>
      <c r="N244">
        <v>4.6950575225435509</v>
      </c>
      <c r="O244">
        <v>5.2179018146111318</v>
      </c>
      <c r="P244">
        <v>3.8429627240760662</v>
      </c>
      <c r="Q244">
        <v>2.888550828913063</v>
      </c>
      <c r="R244">
        <v>1.710959495760082</v>
      </c>
      <c r="S244">
        <v>2.0297939001081988</v>
      </c>
      <c r="T244">
        <v>2.7986078028381529</v>
      </c>
      <c r="U244">
        <v>3.1851933461979129</v>
      </c>
      <c r="V244">
        <v>4.426835273707284</v>
      </c>
      <c r="W244" t="s">
        <v>380</v>
      </c>
      <c r="X244" t="s">
        <v>332</v>
      </c>
      <c r="Y244" t="s">
        <v>334</v>
      </c>
      <c r="Z244" t="s">
        <v>335</v>
      </c>
      <c r="AA244" t="s">
        <v>336</v>
      </c>
      <c r="AB244" t="s">
        <v>337</v>
      </c>
      <c r="AC244" t="s">
        <v>338</v>
      </c>
      <c r="AD244" t="s">
        <v>339</v>
      </c>
      <c r="AE244" t="s">
        <v>381</v>
      </c>
      <c r="AF244" t="s">
        <v>340</v>
      </c>
      <c r="AG244" t="s">
        <v>341</v>
      </c>
      <c r="AH244">
        <v>2.503348345916022</v>
      </c>
      <c r="AI244">
        <v>3.1027918805722918</v>
      </c>
      <c r="AJ244">
        <v>3.909459547058181</v>
      </c>
      <c r="AK244">
        <v>2.2508280746568592</v>
      </c>
      <c r="AL244">
        <v>2.1967419207644099</v>
      </c>
      <c r="AM244">
        <v>4.2131829826560896</v>
      </c>
      <c r="AN244">
        <v>5.4680696011878132</v>
      </c>
      <c r="AO244">
        <v>4.0529965767156524</v>
      </c>
      <c r="AP244">
        <v>3.7324535175784832</v>
      </c>
      <c r="AQ244">
        <v>1.947985509756281</v>
      </c>
      <c r="AR244">
        <v>4.2624857861583534</v>
      </c>
      <c r="AS244">
        <v>205.98040800000001</v>
      </c>
      <c r="AT244">
        <v>308.01011099999999</v>
      </c>
      <c r="AU244">
        <v>407.39608800000019</v>
      </c>
      <c r="AV244">
        <v>571.88140600000042</v>
      </c>
      <c r="AW244">
        <v>446.42724400000009</v>
      </c>
      <c r="AX244">
        <v>166.35492199999999</v>
      </c>
      <c r="AY244">
        <v>216.344369</v>
      </c>
      <c r="AZ244">
        <v>240.66266699999991</v>
      </c>
      <c r="BA244">
        <v>176.810653</v>
      </c>
      <c r="BB244">
        <v>133.14891700000001</v>
      </c>
      <c r="BC244">
        <v>121.670986</v>
      </c>
      <c r="BD244">
        <v>144.270161</v>
      </c>
      <c r="BE244">
        <v>199.11365199999989</v>
      </c>
      <c r="BF244">
        <v>226.735883</v>
      </c>
      <c r="BG244">
        <v>314.58304700000002</v>
      </c>
      <c r="BH244">
        <v>302.16199399999988</v>
      </c>
      <c r="BI244">
        <v>271.2335460000001</v>
      </c>
      <c r="BJ244">
        <v>171.78738400000009</v>
      </c>
      <c r="BK244">
        <v>59.440939999999998</v>
      </c>
      <c r="BL244">
        <v>41.847995999999988</v>
      </c>
      <c r="BM244">
        <v>266.64171099999999</v>
      </c>
      <c r="BN244">
        <v>116.61056499999999</v>
      </c>
      <c r="BO244">
        <v>124.73241899999999</v>
      </c>
      <c r="BP244">
        <v>351.85385999999988</v>
      </c>
      <c r="BQ244">
        <v>86.134431999999975</v>
      </c>
      <c r="BR244">
        <v>147.25040999999999</v>
      </c>
    </row>
    <row r="245">
      <c r="A245" t="s">
        <v>473</v>
      </c>
      <c r="B245">
        <v>2017</v>
      </c>
      <c r="C245" t="s">
        <v>479</v>
      </c>
      <c r="D245">
        <v>159</v>
      </c>
      <c r="E245" t="s">
        <v>62</v>
      </c>
      <c r="F245" t="s">
        <v>365</v>
      </c>
      <c r="G245" t="s">
        <v>186</v>
      </c>
      <c r="H245">
        <v>14.888818276217631</v>
      </c>
      <c r="I245">
        <v>29.92697496204185</v>
      </c>
      <c r="J245">
        <v>48.23820696735141</v>
      </c>
      <c r="K245">
        <v>62.472399546576277</v>
      </c>
      <c r="L245">
        <v>38.621569332445652</v>
      </c>
      <c r="M245">
        <v>41.963224159916493</v>
      </c>
      <c r="N245">
        <v>63.788023019705562</v>
      </c>
      <c r="O245">
        <v>61.149729907984288</v>
      </c>
      <c r="P245">
        <v>48.258558298868628</v>
      </c>
      <c r="Q245">
        <v>22.609989021714551</v>
      </c>
      <c r="R245">
        <v>12.6740561305502</v>
      </c>
      <c r="S245">
        <v>19.955125146489561</v>
      </c>
      <c r="T245">
        <v>29.90238211676461</v>
      </c>
      <c r="U245">
        <v>46.709340267468413</v>
      </c>
      <c r="V245">
        <v>56.654866848756463</v>
      </c>
      <c r="W245" t="s">
        <v>380</v>
      </c>
      <c r="X245" t="s">
        <v>332</v>
      </c>
      <c r="Y245" t="s">
        <v>334</v>
      </c>
      <c r="Z245" t="s">
        <v>335</v>
      </c>
      <c r="AA245" t="s">
        <v>336</v>
      </c>
      <c r="AB245" t="s">
        <v>337</v>
      </c>
      <c r="AC245" t="s">
        <v>338</v>
      </c>
      <c r="AD245" t="s">
        <v>339</v>
      </c>
      <c r="AE245" t="s">
        <v>381</v>
      </c>
      <c r="AF245" t="s">
        <v>340</v>
      </c>
      <c r="AG245" t="s">
        <v>341</v>
      </c>
      <c r="AH245">
        <v>42.770254715254261</v>
      </c>
      <c r="AI245">
        <v>35.927323401735947</v>
      </c>
      <c r="AJ245">
        <v>31.653955471143409</v>
      </c>
      <c r="AK245">
        <v>25.561688671386889</v>
      </c>
      <c r="AL245">
        <v>38.786567930372883</v>
      </c>
      <c r="AM245">
        <v>34.16647655269206</v>
      </c>
      <c r="AN245">
        <v>39.608541288719337</v>
      </c>
      <c r="AO245">
        <v>38.233439081143302</v>
      </c>
      <c r="AP245">
        <v>44.341637078197422</v>
      </c>
      <c r="AQ245">
        <v>39.219485901977578</v>
      </c>
      <c r="AR245">
        <v>44.778882888942498</v>
      </c>
      <c r="AS245">
        <v>1744.192963000002</v>
      </c>
      <c r="AT245">
        <v>3510.5794629999959</v>
      </c>
      <c r="AU245">
        <v>5648.3734380000014</v>
      </c>
      <c r="AV245">
        <v>7326.0683020000051</v>
      </c>
      <c r="AW245">
        <v>4523.5255440000101</v>
      </c>
      <c r="AX245">
        <v>1932.397714</v>
      </c>
      <c r="AY245">
        <v>2939.299364</v>
      </c>
      <c r="AZ245">
        <v>2820.3783069999981</v>
      </c>
      <c r="BA245">
        <v>2220.3252589999979</v>
      </c>
      <c r="BB245">
        <v>1042.216574999999</v>
      </c>
      <c r="BC245">
        <v>901.28662300000019</v>
      </c>
      <c r="BD245">
        <v>1418.335683</v>
      </c>
      <c r="BE245">
        <v>2127.4765620000012</v>
      </c>
      <c r="BF245">
        <v>3324.9735130000022</v>
      </c>
      <c r="BG245">
        <v>4026.050110000001</v>
      </c>
      <c r="BH245">
        <v>5162.5038400000058</v>
      </c>
      <c r="BI245">
        <v>3140.621639999998</v>
      </c>
      <c r="BJ245">
        <v>1390.92121</v>
      </c>
      <c r="BK245">
        <v>675.04525100000058</v>
      </c>
      <c r="BL245">
        <v>738.88522099999841</v>
      </c>
      <c r="BM245">
        <v>2162.310016999998</v>
      </c>
      <c r="BN245">
        <v>844.68097799999964</v>
      </c>
      <c r="BO245">
        <v>1176.6477600000001</v>
      </c>
      <c r="BP245">
        <v>4180.0322739999992</v>
      </c>
      <c r="BQ245">
        <v>1734.1751900000011</v>
      </c>
      <c r="BR245">
        <v>1546.916329000002</v>
      </c>
    </row>
    <row r="246">
      <c r="A246" t="s">
        <v>473</v>
      </c>
      <c r="B246">
        <v>2017</v>
      </c>
      <c r="C246" t="s">
        <v>479</v>
      </c>
      <c r="D246">
        <v>160</v>
      </c>
      <c r="E246" t="s">
        <v>62</v>
      </c>
      <c r="F246" t="s">
        <v>366</v>
      </c>
      <c r="G246" t="s">
        <v>186</v>
      </c>
      <c r="H246">
        <v>25.14257025702187</v>
      </c>
      <c r="I246">
        <v>28.56383969542798</v>
      </c>
      <c r="J246">
        <v>20.94299530383266</v>
      </c>
      <c r="K246">
        <v>11.91587186240741</v>
      </c>
      <c r="L246">
        <v>4.4288601276269164</v>
      </c>
      <c r="M246">
        <v>18.35162376440643</v>
      </c>
      <c r="N246">
        <v>11.65481750478239</v>
      </c>
      <c r="O246">
        <v>10.4756221575343</v>
      </c>
      <c r="P246">
        <v>6.1560679165543588</v>
      </c>
      <c r="Q246">
        <v>1.917864073556651</v>
      </c>
      <c r="R246">
        <v>24.617647275997381</v>
      </c>
      <c r="S246">
        <v>27.82874662298698</v>
      </c>
      <c r="T246">
        <v>29.140557066643989</v>
      </c>
      <c r="U246">
        <v>23.981388230919389</v>
      </c>
      <c r="V246">
        <v>12.92590303257243</v>
      </c>
      <c r="W246" t="s">
        <v>380</v>
      </c>
      <c r="X246" t="s">
        <v>332</v>
      </c>
      <c r="Y246" t="s">
        <v>334</v>
      </c>
      <c r="Z246" t="s">
        <v>335</v>
      </c>
      <c r="AA246" t="s">
        <v>336</v>
      </c>
      <c r="AB246" t="s">
        <v>337</v>
      </c>
      <c r="AC246" t="s">
        <v>338</v>
      </c>
      <c r="AD246" t="s">
        <v>339</v>
      </c>
      <c r="AE246" t="s">
        <v>381</v>
      </c>
      <c r="AF246" t="s">
        <v>340</v>
      </c>
      <c r="AG246" t="s">
        <v>341</v>
      </c>
      <c r="AH246">
        <v>6.263938110400975</v>
      </c>
      <c r="AI246">
        <v>26.239919397716339</v>
      </c>
      <c r="AJ246">
        <v>23.442297113925669</v>
      </c>
      <c r="AK246">
        <v>20.17812280178061</v>
      </c>
      <c r="AL246">
        <v>16.65247595292168</v>
      </c>
      <c r="AM246">
        <v>19.173682354517538</v>
      </c>
      <c r="AN246">
        <v>30.945564953280769</v>
      </c>
      <c r="AO246">
        <v>20.871744801431689</v>
      </c>
      <c r="AP246">
        <v>16.95563828144968</v>
      </c>
      <c r="AQ246">
        <v>18.28909249613006</v>
      </c>
      <c r="AR246">
        <v>23.4931288817682</v>
      </c>
      <c r="AS246">
        <v>2945.3979020000029</v>
      </c>
      <c r="AT246">
        <v>3350.6770779999988</v>
      </c>
      <c r="AU246">
        <v>2452.285559999998</v>
      </c>
      <c r="AV246">
        <v>1397.360943000001</v>
      </c>
      <c r="AW246">
        <v>518.72728800000004</v>
      </c>
      <c r="AX246">
        <v>845.08844400000044</v>
      </c>
      <c r="AY246">
        <v>537.04435500000011</v>
      </c>
      <c r="AZ246">
        <v>483.16186400000021</v>
      </c>
      <c r="BA246">
        <v>283.23417799999999</v>
      </c>
      <c r="BB246">
        <v>88.404719000000014</v>
      </c>
      <c r="BC246">
        <v>1750.627893000001</v>
      </c>
      <c r="BD246">
        <v>1977.9632579999991</v>
      </c>
      <c r="BE246">
        <v>2073.2746949999992</v>
      </c>
      <c r="BF246">
        <v>1707.0992700000011</v>
      </c>
      <c r="BG246">
        <v>918.5500949999996</v>
      </c>
      <c r="BH246">
        <v>756.0769690000003</v>
      </c>
      <c r="BI246">
        <v>2293.7878719999981</v>
      </c>
      <c r="BJ246">
        <v>1030.088903000001</v>
      </c>
      <c r="BK246">
        <v>532.8734790000002</v>
      </c>
      <c r="BL246">
        <v>317.23013999999978</v>
      </c>
      <c r="BM246">
        <v>1213.4539349999991</v>
      </c>
      <c r="BN246">
        <v>659.93670099999974</v>
      </c>
      <c r="BO246">
        <v>642.33541000000093</v>
      </c>
      <c r="BP246">
        <v>1598.387428000003</v>
      </c>
      <c r="BQ246">
        <v>808.69215200000031</v>
      </c>
      <c r="BR246">
        <v>811.5857819999992</v>
      </c>
    </row>
    <row r="247">
      <c r="A247" t="s">
        <v>473</v>
      </c>
      <c r="B247">
        <v>2017</v>
      </c>
      <c r="C247" t="s">
        <v>479</v>
      </c>
      <c r="D247">
        <v>161</v>
      </c>
      <c r="E247" t="s">
        <v>62</v>
      </c>
      <c r="F247" t="s">
        <v>367</v>
      </c>
      <c r="G247" t="s">
        <v>186</v>
      </c>
      <c r="H247">
        <v>56.946327244896644</v>
      </c>
      <c r="I247">
        <v>37.223450286149642</v>
      </c>
      <c r="J247">
        <v>24.025344652468871</v>
      </c>
      <c r="K247">
        <v>7.2795036651344418</v>
      </c>
      <c r="L247">
        <v>1.1704448989719329</v>
      </c>
      <c r="M247">
        <v>32.536964693057072</v>
      </c>
      <c r="N247">
        <v>8.2658951785772352</v>
      </c>
      <c r="O247">
        <v>3.6500732095318398</v>
      </c>
      <c r="P247">
        <v>1.6969868220197999</v>
      </c>
      <c r="Q247">
        <v>0</v>
      </c>
      <c r="R247">
        <v>59.771081355450271</v>
      </c>
      <c r="S247">
        <v>49.198865701334569</v>
      </c>
      <c r="T247">
        <v>36.126975177755781</v>
      </c>
      <c r="U247">
        <v>24.07385830355927</v>
      </c>
      <c r="V247">
        <v>9.6333927968716448</v>
      </c>
      <c r="W247" t="s">
        <v>380</v>
      </c>
      <c r="X247" t="s">
        <v>332</v>
      </c>
      <c r="Y247" t="s">
        <v>334</v>
      </c>
      <c r="Z247" t="s">
        <v>335</v>
      </c>
      <c r="AA247" t="s">
        <v>336</v>
      </c>
      <c r="AB247" t="s">
        <v>337</v>
      </c>
      <c r="AC247" t="s">
        <v>338</v>
      </c>
      <c r="AD247" t="s">
        <v>339</v>
      </c>
      <c r="AE247" t="s">
        <v>381</v>
      </c>
      <c r="AF247" t="s">
        <v>340</v>
      </c>
      <c r="AG247" t="s">
        <v>341</v>
      </c>
      <c r="AH247">
        <v>7.2271314421199024</v>
      </c>
      <c r="AI247">
        <v>27.899930795318699</v>
      </c>
      <c r="AJ247">
        <v>35.105073528809747</v>
      </c>
      <c r="AK247">
        <v>48.014525931552079</v>
      </c>
      <c r="AL247">
        <v>36.755755053490716</v>
      </c>
      <c r="AM247">
        <v>28.29915265729365</v>
      </c>
      <c r="AN247">
        <v>16.357304519686231</v>
      </c>
      <c r="AO247">
        <v>32.078493443728497</v>
      </c>
      <c r="AP247">
        <v>27.315266412052871</v>
      </c>
      <c r="AQ247">
        <v>35.039207174172411</v>
      </c>
      <c r="AR247">
        <v>22.238378717512219</v>
      </c>
      <c r="AS247">
        <v>6671.1394690000016</v>
      </c>
      <c r="AT247">
        <v>4366.4914440000084</v>
      </c>
      <c r="AU247">
        <v>2813.2081829999988</v>
      </c>
      <c r="AV247">
        <v>853.65923900000053</v>
      </c>
      <c r="AW247">
        <v>137.08757800000001</v>
      </c>
      <c r="AX247">
        <v>1498.320433000001</v>
      </c>
      <c r="AY247">
        <v>380.88561600000003</v>
      </c>
      <c r="AZ247">
        <v>168.350495</v>
      </c>
      <c r="BA247">
        <v>78.07656999999999</v>
      </c>
      <c r="BB247">
        <v>0</v>
      </c>
      <c r="BC247">
        <v>4250.4842580000031</v>
      </c>
      <c r="BD247">
        <v>3496.871419000006</v>
      </c>
      <c r="BE247">
        <v>2570.3401370000051</v>
      </c>
      <c r="BF247">
        <v>1713.681691000002</v>
      </c>
      <c r="BG247">
        <v>684.57529399999999</v>
      </c>
      <c r="BH247">
        <v>872.3374240000004</v>
      </c>
      <c r="BI247">
        <v>2438.8993700000051</v>
      </c>
      <c r="BJ247">
        <v>1542.5683969999991</v>
      </c>
      <c r="BK247">
        <v>1267.9904730000001</v>
      </c>
      <c r="BL247">
        <v>700.19817799999964</v>
      </c>
      <c r="BM247">
        <v>1790.9819049999981</v>
      </c>
      <c r="BN247">
        <v>348.83142699999991</v>
      </c>
      <c r="BO247">
        <v>987.22710699999971</v>
      </c>
      <c r="BP247">
        <v>2574.9769899999992</v>
      </c>
      <c r="BQ247">
        <v>1549.335039999999</v>
      </c>
      <c r="BR247">
        <v>768.23960199999954</v>
      </c>
    </row>
    <row r="248">
      <c r="A248" t="s">
        <v>473</v>
      </c>
      <c r="B248">
        <v>2017</v>
      </c>
      <c r="C248" t="s">
        <v>479</v>
      </c>
      <c r="D248">
        <v>162</v>
      </c>
      <c r="E248" t="s">
        <v>62</v>
      </c>
      <c r="F248" t="s">
        <v>368</v>
      </c>
      <c r="G248" t="s">
        <v>186</v>
      </c>
      <c r="H248">
        <v>0</v>
      </c>
      <c r="I248">
        <v>0</v>
      </c>
      <c r="J248">
        <v>0.0113038524934775</v>
      </c>
      <c r="K248">
        <v>0</v>
      </c>
      <c r="L248">
        <v>0.069276125621435605</v>
      </c>
      <c r="M248">
        <v>0.0287429315792548</v>
      </c>
      <c r="N248">
        <v>0</v>
      </c>
      <c r="O248">
        <v>0</v>
      </c>
      <c r="P248">
        <v>0.17635527937411821</v>
      </c>
      <c r="Q248">
        <v>0</v>
      </c>
      <c r="R248">
        <v>0</v>
      </c>
      <c r="S248">
        <v>0</v>
      </c>
      <c r="T248">
        <v>0</v>
      </c>
      <c r="U248">
        <v>0</v>
      </c>
      <c r="V248">
        <v>0</v>
      </c>
      <c r="W248" t="s">
        <v>380</v>
      </c>
      <c r="X248" t="s">
        <v>332</v>
      </c>
      <c r="Y248" t="s">
        <v>334</v>
      </c>
      <c r="Z248" t="s">
        <v>335</v>
      </c>
      <c r="AA248" t="s">
        <v>336</v>
      </c>
      <c r="AB248" t="s">
        <v>337</v>
      </c>
      <c r="AC248" t="s">
        <v>338</v>
      </c>
      <c r="AD248" t="s">
        <v>339</v>
      </c>
      <c r="AE248" t="s">
        <v>381</v>
      </c>
      <c r="AF248" t="s">
        <v>340</v>
      </c>
      <c r="AG248" t="s">
        <v>341</v>
      </c>
      <c r="AH248">
        <v>0.067222114674339001</v>
      </c>
      <c r="AI248">
        <v>0</v>
      </c>
      <c r="AJ248">
        <v>0</v>
      </c>
      <c r="AK248">
        <v>0</v>
      </c>
      <c r="AL248">
        <v>0</v>
      </c>
      <c r="AM248">
        <v>0</v>
      </c>
      <c r="AN248">
        <v>0.062066157835268199</v>
      </c>
      <c r="AO248">
        <v>0</v>
      </c>
      <c r="AP248">
        <v>0</v>
      </c>
      <c r="AQ248">
        <v>0</v>
      </c>
      <c r="AR248">
        <v>0</v>
      </c>
      <c r="AS248">
        <v>0</v>
      </c>
      <c r="AT248">
        <v>0</v>
      </c>
      <c r="AU248">
        <v>1.3236060000000001</v>
      </c>
      <c r="AV248">
        <v>0</v>
      </c>
      <c r="AW248">
        <v>8.1139200000000002</v>
      </c>
      <c r="AX248">
        <v>1.3236060000000001</v>
      </c>
      <c r="AY248">
        <v>0</v>
      </c>
      <c r="AZ248">
        <v>0</v>
      </c>
      <c r="BA248">
        <v>8.1139200000000002</v>
      </c>
      <c r="BB248">
        <v>0</v>
      </c>
      <c r="BC248">
        <v>0</v>
      </c>
      <c r="BD248">
        <v>0</v>
      </c>
      <c r="BE248">
        <v>0</v>
      </c>
      <c r="BF248">
        <v>0</v>
      </c>
      <c r="BG248">
        <v>0</v>
      </c>
      <c r="BH248">
        <v>8.1139200000000002</v>
      </c>
      <c r="BI248">
        <v>0</v>
      </c>
      <c r="BJ248">
        <v>0</v>
      </c>
      <c r="BK248">
        <v>0</v>
      </c>
      <c r="BL248">
        <v>0</v>
      </c>
      <c r="BM248">
        <v>0</v>
      </c>
      <c r="BN248">
        <v>1.3236060000000001</v>
      </c>
      <c r="BO248">
        <v>0</v>
      </c>
      <c r="BP248">
        <v>0</v>
      </c>
      <c r="BQ248">
        <v>0</v>
      </c>
      <c r="BR248">
        <v>0</v>
      </c>
    </row>
    <row r="249">
      <c r="A249" t="s">
        <v>473</v>
      </c>
      <c r="B249">
        <v>2017</v>
      </c>
      <c r="C249" t="s">
        <v>479</v>
      </c>
      <c r="D249">
        <v>163</v>
      </c>
      <c r="E249" t="s">
        <v>62</v>
      </c>
      <c r="F249" t="s">
        <v>369</v>
      </c>
      <c r="G249" t="s">
        <v>186</v>
      </c>
      <c r="H249">
        <v>0</v>
      </c>
      <c r="I249">
        <v>0.089096005332734096</v>
      </c>
      <c r="J249">
        <v>0.034559775312596901</v>
      </c>
      <c r="K249">
        <v>0</v>
      </c>
      <c r="L249">
        <v>0.041248986269252899</v>
      </c>
      <c r="M249">
        <v>0.087877054108550498</v>
      </c>
      <c r="N249">
        <v>0</v>
      </c>
      <c r="O249">
        <v>0</v>
      </c>
      <c r="P249">
        <v>0.10500697653279829</v>
      </c>
      <c r="Q249">
        <v>0</v>
      </c>
      <c r="R249">
        <v>0</v>
      </c>
      <c r="S249">
        <v>0</v>
      </c>
      <c r="T249">
        <v>0.14689777674780369</v>
      </c>
      <c r="U249">
        <v>0</v>
      </c>
      <c r="V249">
        <v>0</v>
      </c>
      <c r="W249" t="s">
        <v>380</v>
      </c>
      <c r="X249" t="s">
        <v>332</v>
      </c>
      <c r="Y249" t="s">
        <v>334</v>
      </c>
      <c r="Z249" t="s">
        <v>335</v>
      </c>
      <c r="AA249" t="s">
        <v>336</v>
      </c>
      <c r="AB249" t="s">
        <v>337</v>
      </c>
      <c r="AC249" t="s">
        <v>338</v>
      </c>
      <c r="AD249" t="s">
        <v>339</v>
      </c>
      <c r="AE249" t="s">
        <v>381</v>
      </c>
      <c r="AF249" t="s">
        <v>340</v>
      </c>
      <c r="AG249" t="s">
        <v>341</v>
      </c>
      <c r="AH249">
        <v>0</v>
      </c>
      <c r="AI249">
        <v>0</v>
      </c>
      <c r="AJ249">
        <v>0.23784809513931809</v>
      </c>
      <c r="AK249">
        <v>0</v>
      </c>
      <c r="AL249">
        <v>0</v>
      </c>
      <c r="AM249">
        <v>0</v>
      </c>
      <c r="AN249">
        <v>0.18975764860172609</v>
      </c>
      <c r="AO249">
        <v>0</v>
      </c>
      <c r="AP249">
        <v>0</v>
      </c>
      <c r="AQ249">
        <v>0.1092620483509444</v>
      </c>
      <c r="AR249">
        <v>0</v>
      </c>
      <c r="AS249">
        <v>0</v>
      </c>
      <c r="AT249">
        <v>10.451394000000001</v>
      </c>
      <c r="AU249">
        <v>4.0467199999999997</v>
      </c>
      <c r="AV249">
        <v>0</v>
      </c>
      <c r="AW249">
        <v>4.8312600000000003</v>
      </c>
      <c r="AX249">
        <v>4.0467199999999997</v>
      </c>
      <c r="AY249">
        <v>0</v>
      </c>
      <c r="AZ249">
        <v>0</v>
      </c>
      <c r="BA249">
        <v>4.8312600000000003</v>
      </c>
      <c r="BB249">
        <v>0</v>
      </c>
      <c r="BC249">
        <v>0</v>
      </c>
      <c r="BD249">
        <v>0</v>
      </c>
      <c r="BE249">
        <v>10.451394000000001</v>
      </c>
      <c r="BF249">
        <v>0</v>
      </c>
      <c r="BG249">
        <v>0</v>
      </c>
      <c r="BH249">
        <v>0</v>
      </c>
      <c r="BI249">
        <v>0</v>
      </c>
      <c r="BJ249">
        <v>10.451394000000001</v>
      </c>
      <c r="BK249">
        <v>0</v>
      </c>
      <c r="BL249">
        <v>0</v>
      </c>
      <c r="BM249">
        <v>0</v>
      </c>
      <c r="BN249">
        <v>4.0467199999999997</v>
      </c>
      <c r="BO249">
        <v>0</v>
      </c>
      <c r="BP249">
        <v>0</v>
      </c>
      <c r="BQ249">
        <v>4.8312600000000003</v>
      </c>
      <c r="BR249">
        <v>0</v>
      </c>
    </row>
    <row r="250">
      <c r="A250" t="s">
        <v>473</v>
      </c>
      <c r="B250">
        <v>2017</v>
      </c>
      <c r="C250" t="s">
        <v>479</v>
      </c>
      <c r="D250">
        <v>164</v>
      </c>
      <c r="E250" t="s">
        <v>62</v>
      </c>
      <c r="F250" t="s">
        <v>370</v>
      </c>
      <c r="G250" t="s">
        <v>186</v>
      </c>
      <c r="H250">
        <v>0.94081451348672385</v>
      </c>
      <c r="I250">
        <v>0.8071692759768947</v>
      </c>
      <c r="J250">
        <v>1.339122544798546</v>
      </c>
      <c r="K250">
        <v>1.6035083613771439</v>
      </c>
      <c r="L250">
        <v>0.96166877711525744</v>
      </c>
      <c r="M250">
        <v>1.0196653816407959</v>
      </c>
      <c r="N250">
        <v>1.3038808807187099</v>
      </c>
      <c r="O250">
        <v>1.22758641057903</v>
      </c>
      <c r="P250">
        <v>0.83756157978349366</v>
      </c>
      <c r="Q250">
        <v>0.98311161666934721</v>
      </c>
      <c r="R250">
        <v>1.1306684568266281</v>
      </c>
      <c r="S250">
        <v>0.52707730370440931</v>
      </c>
      <c r="T250">
        <v>0.90650394025675995</v>
      </c>
      <c r="U250">
        <v>1.5077612924079411</v>
      </c>
      <c r="V250">
        <v>1.761504648391087</v>
      </c>
      <c r="W250" t="s">
        <v>380</v>
      </c>
      <c r="X250" t="s">
        <v>332</v>
      </c>
      <c r="Y250" t="s">
        <v>334</v>
      </c>
      <c r="Z250" t="s">
        <v>335</v>
      </c>
      <c r="AA250" t="s">
        <v>336</v>
      </c>
      <c r="AB250" t="s">
        <v>337</v>
      </c>
      <c r="AC250" t="s">
        <v>338</v>
      </c>
      <c r="AD250" t="s">
        <v>339</v>
      </c>
      <c r="AE250" t="s">
        <v>381</v>
      </c>
      <c r="AF250" t="s">
        <v>340</v>
      </c>
      <c r="AG250" t="s">
        <v>341</v>
      </c>
      <c r="AH250">
        <v>0.82734159957726738</v>
      </c>
      <c r="AI250">
        <v>1.6136514562976181</v>
      </c>
      <c r="AJ250">
        <v>1.422579413136676</v>
      </c>
      <c r="AK250">
        <v>0.39809699191596981</v>
      </c>
      <c r="AL250">
        <v>0.76861895871576791</v>
      </c>
      <c r="AM250">
        <v>1.835468735862622</v>
      </c>
      <c r="AN250">
        <v>2.1743177067624559</v>
      </c>
      <c r="AO250">
        <v>0.38112239514643381</v>
      </c>
      <c r="AP250">
        <v>1.150382424429393</v>
      </c>
      <c r="AQ250">
        <v>0.41601152995383323</v>
      </c>
      <c r="AR250">
        <v>0.94630058850916388</v>
      </c>
      <c r="AS250">
        <v>110.214392</v>
      </c>
      <c r="AT250">
        <v>94.684875000000005</v>
      </c>
      <c r="AU250">
        <v>156.80234999999999</v>
      </c>
      <c r="AV250">
        <v>188.04162899999989</v>
      </c>
      <c r="AW250">
        <v>112.63481400000001</v>
      </c>
      <c r="AX250">
        <v>46.955378000000003</v>
      </c>
      <c r="AY250">
        <v>60.081752999999992</v>
      </c>
      <c r="AZ250">
        <v>56.619351999999992</v>
      </c>
      <c r="BA250">
        <v>38.535323000000012</v>
      </c>
      <c r="BB250">
        <v>45.316927</v>
      </c>
      <c r="BC250">
        <v>80.404911000000013</v>
      </c>
      <c r="BD250">
        <v>37.462684000000003</v>
      </c>
      <c r="BE250">
        <v>64.495393000000007</v>
      </c>
      <c r="BF250">
        <v>107.328991</v>
      </c>
      <c r="BG250">
        <v>125.17734799999999</v>
      </c>
      <c r="BH250">
        <v>99.862724999999998</v>
      </c>
      <c r="BI250">
        <v>141.058899</v>
      </c>
      <c r="BJ250">
        <v>62.510224999999998</v>
      </c>
      <c r="BK250">
        <v>10.513135</v>
      </c>
      <c r="BL250">
        <v>14.642213</v>
      </c>
      <c r="BM250">
        <v>116.162181</v>
      </c>
      <c r="BN250">
        <v>46.36890799999999</v>
      </c>
      <c r="BO250">
        <v>11.729177999999999</v>
      </c>
      <c r="BP250">
        <v>108.445154</v>
      </c>
      <c r="BQ250">
        <v>18.394857999999999</v>
      </c>
      <c r="BR250">
        <v>32.690584000000001</v>
      </c>
    </row>
    <row r="251">
      <c r="A251" t="s">
        <v>473</v>
      </c>
      <c r="B251">
        <v>2017</v>
      </c>
      <c r="C251" t="s">
        <v>479</v>
      </c>
      <c r="D251">
        <v>165</v>
      </c>
      <c r="E251" t="s">
        <v>62</v>
      </c>
      <c r="F251" t="s">
        <v>46</v>
      </c>
      <c r="G251" t="s">
        <v>186</v>
      </c>
      <c r="H251">
        <v>0.21866859083808571</v>
      </c>
      <c r="I251">
        <v>0.41881933989157649</v>
      </c>
      <c r="J251">
        <v>0.53589754611543194</v>
      </c>
      <c r="K251">
        <v>0.44918703214945871</v>
      </c>
      <c r="L251">
        <v>0.029778526061532098</v>
      </c>
      <c r="M251">
        <v>0.75642818418438096</v>
      </c>
      <c r="N251">
        <v>0.75105553244708034</v>
      </c>
      <c r="O251">
        <v>0.39038323392256769</v>
      </c>
      <c r="P251">
        <v>0.0137357426299771</v>
      </c>
      <c r="Q251">
        <v>0</v>
      </c>
      <c r="R251">
        <v>0.095587285415466905</v>
      </c>
      <c r="S251">
        <v>0.26477310058062542</v>
      </c>
      <c r="T251">
        <v>0.56759430991949045</v>
      </c>
      <c r="U251">
        <v>0.20455249287218891</v>
      </c>
      <c r="V251">
        <v>0.35208954464211428</v>
      </c>
      <c r="W251" t="s">
        <v>380</v>
      </c>
      <c r="X251" t="s">
        <v>332</v>
      </c>
      <c r="Y251" t="s">
        <v>334</v>
      </c>
      <c r="Z251" t="s">
        <v>335</v>
      </c>
      <c r="AA251" t="s">
        <v>336</v>
      </c>
      <c r="AB251" t="s">
        <v>337</v>
      </c>
      <c r="AC251" t="s">
        <v>338</v>
      </c>
      <c r="AD251" t="s">
        <v>339</v>
      </c>
      <c r="AE251" t="s">
        <v>381</v>
      </c>
      <c r="AF251" t="s">
        <v>340</v>
      </c>
      <c r="AG251" t="s">
        <v>341</v>
      </c>
      <c r="AH251">
        <v>0.47587702569839452</v>
      </c>
      <c r="AI251">
        <v>0.3697660496199674</v>
      </c>
      <c r="AJ251">
        <v>0.1667659196894806</v>
      </c>
      <c r="AK251">
        <v>0</v>
      </c>
      <c r="AL251">
        <v>0.73019639134490899</v>
      </c>
      <c r="AM251">
        <v>0.32515277517488372</v>
      </c>
      <c r="AN251">
        <v>0.88035761311407357</v>
      </c>
      <c r="AO251">
        <v>0.33348996731072927</v>
      </c>
      <c r="AP251">
        <v>0.18617033102502209</v>
      </c>
      <c r="AQ251">
        <v>0.2396314792655205</v>
      </c>
      <c r="AR251">
        <v>0.1417417458364218</v>
      </c>
      <c r="AS251">
        <v>25.616554000000001</v>
      </c>
      <c r="AT251">
        <v>49.129541999999987</v>
      </c>
      <c r="AU251">
        <v>62.750041000000003</v>
      </c>
      <c r="AV251">
        <v>52.675660000000001</v>
      </c>
      <c r="AW251">
        <v>3.4877899999999999</v>
      </c>
      <c r="AX251">
        <v>34.833359999999999</v>
      </c>
      <c r="AY251">
        <v>34.608018000000001</v>
      </c>
      <c r="AZ251">
        <v>18.00545</v>
      </c>
      <c r="BA251">
        <v>0.63196699999999995</v>
      </c>
      <c r="BB251">
        <v>0</v>
      </c>
      <c r="BC251">
        <v>6.797472</v>
      </c>
      <c r="BD251">
        <v>18.819082000000002</v>
      </c>
      <c r="BE251">
        <v>40.382855999999997</v>
      </c>
      <c r="BF251">
        <v>14.560934</v>
      </c>
      <c r="BG251">
        <v>25.020447999999998</v>
      </c>
      <c r="BH251">
        <v>57.439849000000002</v>
      </c>
      <c r="BI251">
        <v>32.323456</v>
      </c>
      <c r="BJ251">
        <v>7.3279389999999998</v>
      </c>
      <c r="BK251">
        <v>0</v>
      </c>
      <c r="BL251">
        <v>13.910261999999999</v>
      </c>
      <c r="BM251">
        <v>20.578098000000001</v>
      </c>
      <c r="BN251">
        <v>18.774266999999998</v>
      </c>
      <c r="BO251">
        <v>10.263273</v>
      </c>
      <c r="BP251">
        <v>17.550051</v>
      </c>
      <c r="BQ251">
        <v>10.595829</v>
      </c>
      <c r="BR251">
        <v>4.8965630000000004</v>
      </c>
    </row>
    <row r="252">
      <c r="A252" t="s">
        <v>473</v>
      </c>
      <c r="B252">
        <v>2017</v>
      </c>
      <c r="C252" t="s">
        <v>479</v>
      </c>
      <c r="D252">
        <v>222</v>
      </c>
      <c r="E252" t="s">
        <v>36</v>
      </c>
      <c r="F252" t="s">
        <v>15</v>
      </c>
      <c r="G252" t="s">
        <v>502</v>
      </c>
      <c r="H252">
        <v>12.6</v>
      </c>
      <c r="I252">
        <v>14.1</v>
      </c>
      <c r="J252">
        <v>17.899999999999999</v>
      </c>
      <c r="K252">
        <v>23</v>
      </c>
      <c r="L252">
        <v>40.299999999999997</v>
      </c>
      <c r="M252">
        <v>15.1</v>
      </c>
      <c r="N252">
        <v>22</v>
      </c>
      <c r="O252">
        <v>24</v>
      </c>
      <c r="P252">
        <v>31.199999999999999</v>
      </c>
      <c r="Q252">
        <v>50.299999999999997</v>
      </c>
      <c r="R252">
        <v>11.199999999999999</v>
      </c>
      <c r="S252">
        <v>14.800000000000001</v>
      </c>
      <c r="T252">
        <v>14.300000000000001</v>
      </c>
      <c r="U252">
        <v>18.100000000000001</v>
      </c>
      <c r="V252">
        <v>27</v>
      </c>
      <c r="W252" t="s">
        <v>380</v>
      </c>
      <c r="X252" t="s">
        <v>332</v>
      </c>
      <c r="Y252" t="s">
        <v>334</v>
      </c>
      <c r="Z252" t="s">
        <v>335</v>
      </c>
      <c r="AA252" t="s">
        <v>336</v>
      </c>
      <c r="AB252" t="s">
        <v>337</v>
      </c>
      <c r="AC252" t="s">
        <v>338</v>
      </c>
      <c r="AD252" t="s">
        <v>339</v>
      </c>
      <c r="AE252" t="s">
        <v>381</v>
      </c>
      <c r="AF252" t="s">
        <v>340</v>
      </c>
      <c r="AG252" t="s">
        <v>341</v>
      </c>
      <c r="AH252">
        <v>31.600000000000001</v>
      </c>
      <c r="AI252">
        <v>17.5</v>
      </c>
      <c r="AJ252">
        <v>13.9</v>
      </c>
      <c r="AK252">
        <v>17.300000000000001</v>
      </c>
      <c r="AL252">
        <v>20.199999999999999</v>
      </c>
      <c r="AM252">
        <v>19.600000000000001</v>
      </c>
      <c r="AN252">
        <v>17.800000000000001</v>
      </c>
      <c r="AO252">
        <v>18.600000000000001</v>
      </c>
      <c r="AP252">
        <v>18.699999999999999</v>
      </c>
      <c r="AQ252">
        <v>20</v>
      </c>
      <c r="AR252">
        <v>20.699999999999999</v>
      </c>
      <c r="AS252">
        <v>426</v>
      </c>
      <c r="AT252">
        <v>413</v>
      </c>
      <c r="AU252">
        <v>485</v>
      </c>
      <c r="AV252">
        <v>535</v>
      </c>
      <c r="AW252">
        <v>812</v>
      </c>
      <c r="AX252">
        <v>166</v>
      </c>
      <c r="AY252">
        <v>209</v>
      </c>
      <c r="AZ252">
        <v>205</v>
      </c>
      <c r="BA252">
        <v>256</v>
      </c>
      <c r="BB252">
        <v>376</v>
      </c>
      <c r="BC252">
        <v>241</v>
      </c>
      <c r="BD252">
        <v>278</v>
      </c>
      <c r="BE252">
        <v>255</v>
      </c>
      <c r="BF252">
        <v>291</v>
      </c>
      <c r="BG252">
        <v>394</v>
      </c>
      <c r="BH252">
        <v>518</v>
      </c>
      <c r="BI252">
        <v>297</v>
      </c>
      <c r="BJ252">
        <v>158</v>
      </c>
      <c r="BK252">
        <v>175</v>
      </c>
      <c r="BL252">
        <v>193</v>
      </c>
      <c r="BM252">
        <v>229</v>
      </c>
      <c r="BN252">
        <v>165</v>
      </c>
      <c r="BO252">
        <v>238</v>
      </c>
      <c r="BP252">
        <v>250</v>
      </c>
      <c r="BQ252">
        <v>226</v>
      </c>
      <c r="BR252">
        <v>222</v>
      </c>
    </row>
    <row r="253">
      <c r="A253" t="s">
        <v>473</v>
      </c>
      <c r="B253">
        <v>2017</v>
      </c>
      <c r="C253" t="s">
        <v>479</v>
      </c>
      <c r="D253">
        <v>223</v>
      </c>
      <c r="E253" t="s">
        <v>36</v>
      </c>
      <c r="F253" t="s">
        <v>16</v>
      </c>
      <c r="G253" t="s">
        <v>503</v>
      </c>
      <c r="H253">
        <v>64.200000000000003</v>
      </c>
      <c r="I253">
        <v>65</v>
      </c>
      <c r="J253">
        <v>64</v>
      </c>
      <c r="K253">
        <v>62.799999999999997</v>
      </c>
      <c r="L253">
        <v>51.299999999999997</v>
      </c>
      <c r="M253">
        <v>63.899999999999999</v>
      </c>
      <c r="N253">
        <v>61.700000000000003</v>
      </c>
      <c r="O253">
        <v>63.600000000000001</v>
      </c>
      <c r="P253">
        <v>58.899999999999999</v>
      </c>
      <c r="Q253">
        <v>43.799999999999997</v>
      </c>
      <c r="R253">
        <v>64.900000000000006</v>
      </c>
      <c r="S253">
        <v>64</v>
      </c>
      <c r="T253">
        <v>65.900000000000006</v>
      </c>
      <c r="U253">
        <v>63.399999999999999</v>
      </c>
      <c r="V253">
        <v>59.200000000000003</v>
      </c>
      <c r="W253" t="s">
        <v>380</v>
      </c>
      <c r="X253" t="s">
        <v>332</v>
      </c>
      <c r="Y253" t="s">
        <v>334</v>
      </c>
      <c r="Z253" t="s">
        <v>335</v>
      </c>
      <c r="AA253" t="s">
        <v>336</v>
      </c>
      <c r="AB253" t="s">
        <v>337</v>
      </c>
      <c r="AC253" t="s">
        <v>338</v>
      </c>
      <c r="AD253" t="s">
        <v>339</v>
      </c>
      <c r="AE253" t="s">
        <v>381</v>
      </c>
      <c r="AF253" t="s">
        <v>340</v>
      </c>
      <c r="AG253" t="s">
        <v>341</v>
      </c>
      <c r="AH253">
        <v>58.700000000000003</v>
      </c>
      <c r="AI253">
        <v>60.399999999999999</v>
      </c>
      <c r="AJ253">
        <v>67.299999999999997</v>
      </c>
      <c r="AK253">
        <v>64</v>
      </c>
      <c r="AL253">
        <v>63</v>
      </c>
      <c r="AM253">
        <v>59</v>
      </c>
      <c r="AN253">
        <v>63.700000000000003</v>
      </c>
      <c r="AO253">
        <v>62.5</v>
      </c>
      <c r="AP253">
        <v>66.5</v>
      </c>
      <c r="AQ253">
        <v>59</v>
      </c>
      <c r="AR253">
        <v>62</v>
      </c>
      <c r="AS253">
        <v>2168</v>
      </c>
      <c r="AT253">
        <v>1901</v>
      </c>
      <c r="AU253">
        <v>1735</v>
      </c>
      <c r="AV253">
        <v>1463</v>
      </c>
      <c r="AW253">
        <v>1035</v>
      </c>
      <c r="AX253">
        <v>704</v>
      </c>
      <c r="AY253">
        <v>585</v>
      </c>
      <c r="AZ253">
        <v>544</v>
      </c>
      <c r="BA253">
        <v>483</v>
      </c>
      <c r="BB253">
        <v>327</v>
      </c>
      <c r="BC253">
        <v>1395</v>
      </c>
      <c r="BD253">
        <v>1198</v>
      </c>
      <c r="BE253">
        <v>1179</v>
      </c>
      <c r="BF253">
        <v>1022</v>
      </c>
      <c r="BG253">
        <v>865</v>
      </c>
      <c r="BH253">
        <v>961</v>
      </c>
      <c r="BI253">
        <v>1025</v>
      </c>
      <c r="BJ253">
        <v>763</v>
      </c>
      <c r="BK253">
        <v>646</v>
      </c>
      <c r="BL253">
        <v>602</v>
      </c>
      <c r="BM253">
        <v>688</v>
      </c>
      <c r="BN253">
        <v>591</v>
      </c>
      <c r="BO253">
        <v>802</v>
      </c>
      <c r="BP253">
        <v>891</v>
      </c>
      <c r="BQ253">
        <v>667</v>
      </c>
      <c r="BR253">
        <v>666</v>
      </c>
    </row>
    <row r="254">
      <c r="A254" t="s">
        <v>473</v>
      </c>
      <c r="B254">
        <v>2017</v>
      </c>
      <c r="C254" t="s">
        <v>479</v>
      </c>
      <c r="D254">
        <v>224</v>
      </c>
      <c r="E254" t="s">
        <v>36</v>
      </c>
      <c r="F254" t="s">
        <v>20</v>
      </c>
      <c r="G254" t="s">
        <v>504</v>
      </c>
      <c r="H254">
        <v>23.199999999999999</v>
      </c>
      <c r="I254">
        <v>20.800000000000001</v>
      </c>
      <c r="J254">
        <v>18.100000000000001</v>
      </c>
      <c r="K254">
        <v>14.199999999999999</v>
      </c>
      <c r="L254">
        <v>8.4000000000000004</v>
      </c>
      <c r="M254">
        <v>21</v>
      </c>
      <c r="N254">
        <v>16.199999999999999</v>
      </c>
      <c r="O254">
        <v>12.4</v>
      </c>
      <c r="P254">
        <v>9.9000000000000004</v>
      </c>
      <c r="Q254">
        <v>5.9000000000000004</v>
      </c>
      <c r="R254">
        <v>23.899999999999999</v>
      </c>
      <c r="S254">
        <v>21.199999999999999</v>
      </c>
      <c r="T254">
        <v>19.800000000000001</v>
      </c>
      <c r="U254">
        <v>18.5</v>
      </c>
      <c r="V254">
        <v>13.800000000000001</v>
      </c>
      <c r="W254" t="s">
        <v>380</v>
      </c>
      <c r="X254" t="s">
        <v>332</v>
      </c>
      <c r="Y254" t="s">
        <v>334</v>
      </c>
      <c r="Z254" t="s">
        <v>335</v>
      </c>
      <c r="AA254" t="s">
        <v>336</v>
      </c>
      <c r="AB254" t="s">
        <v>337</v>
      </c>
      <c r="AC254" t="s">
        <v>338</v>
      </c>
      <c r="AD254" t="s">
        <v>339</v>
      </c>
      <c r="AE254" t="s">
        <v>381</v>
      </c>
      <c r="AF254" t="s">
        <v>340</v>
      </c>
      <c r="AG254" t="s">
        <v>341</v>
      </c>
      <c r="AH254">
        <v>9.6999999999999993</v>
      </c>
      <c r="AI254">
        <v>22.100000000000001</v>
      </c>
      <c r="AJ254">
        <v>18.699999999999999</v>
      </c>
      <c r="AK254">
        <v>18.600000000000001</v>
      </c>
      <c r="AL254">
        <v>16.800000000000001</v>
      </c>
      <c r="AM254">
        <v>21.399999999999999</v>
      </c>
      <c r="AN254">
        <v>18.5</v>
      </c>
      <c r="AO254">
        <v>18.899999999999999</v>
      </c>
      <c r="AP254">
        <v>14.9</v>
      </c>
      <c r="AQ254">
        <v>21</v>
      </c>
      <c r="AR254">
        <v>17.300000000000001</v>
      </c>
      <c r="AS254">
        <v>784</v>
      </c>
      <c r="AT254">
        <v>609</v>
      </c>
      <c r="AU254">
        <v>489</v>
      </c>
      <c r="AV254">
        <v>331</v>
      </c>
      <c r="AW254">
        <v>169</v>
      </c>
      <c r="AX254">
        <v>231</v>
      </c>
      <c r="AY254">
        <v>154</v>
      </c>
      <c r="AZ254">
        <v>106</v>
      </c>
      <c r="BA254">
        <v>81</v>
      </c>
      <c r="BB254">
        <v>44</v>
      </c>
      <c r="BC254">
        <v>514</v>
      </c>
      <c r="BD254">
        <v>397</v>
      </c>
      <c r="BE254">
        <v>355</v>
      </c>
      <c r="BF254">
        <v>299</v>
      </c>
      <c r="BG254">
        <v>201</v>
      </c>
      <c r="BH254">
        <v>158</v>
      </c>
      <c r="BI254">
        <v>376</v>
      </c>
      <c r="BJ254">
        <v>212</v>
      </c>
      <c r="BK254">
        <v>188</v>
      </c>
      <c r="BL254">
        <v>160</v>
      </c>
      <c r="BM254">
        <v>250</v>
      </c>
      <c r="BN254">
        <v>172</v>
      </c>
      <c r="BO254">
        <v>243</v>
      </c>
      <c r="BP254">
        <v>199</v>
      </c>
      <c r="BQ254">
        <v>238</v>
      </c>
      <c r="BR254">
        <v>186</v>
      </c>
    </row>
    <row r="255">
      <c r="A255" t="s">
        <v>473</v>
      </c>
      <c r="B255">
        <v>2017</v>
      </c>
      <c r="C255" t="s">
        <v>479</v>
      </c>
      <c r="D255">
        <v>225</v>
      </c>
      <c r="E255" t="s">
        <v>373</v>
      </c>
      <c r="F255" t="s">
        <v>388</v>
      </c>
      <c r="G255" t="s">
        <v>186</v>
      </c>
      <c r="H255">
        <v>4.9000000000000004</v>
      </c>
      <c r="I255">
        <v>8.3000000000000007</v>
      </c>
      <c r="J255">
        <v>12.1</v>
      </c>
      <c r="K255">
        <v>22.100000000000001</v>
      </c>
      <c r="L255">
        <v>44</v>
      </c>
      <c r="M255">
        <v>13.4</v>
      </c>
      <c r="N255">
        <v>19.800000000000001</v>
      </c>
      <c r="O255">
        <v>27.5</v>
      </c>
      <c r="P255">
        <v>39.200000000000003</v>
      </c>
      <c r="Q255">
        <v>56.799999999999997</v>
      </c>
      <c r="R255">
        <v>5</v>
      </c>
      <c r="S255">
        <v>5.7000000000000002</v>
      </c>
      <c r="T255">
        <v>8.1999999999999993</v>
      </c>
      <c r="U255">
        <v>9.5</v>
      </c>
      <c r="V255">
        <v>20.800000000000001</v>
      </c>
      <c r="W255" t="s">
        <v>380</v>
      </c>
      <c r="X255" t="s">
        <v>332</v>
      </c>
      <c r="Y255" t="s">
        <v>334</v>
      </c>
      <c r="Z255" t="s">
        <v>335</v>
      </c>
      <c r="AA255" t="s">
        <v>336</v>
      </c>
      <c r="AB255" t="s">
        <v>337</v>
      </c>
      <c r="AC255" t="s">
        <v>338</v>
      </c>
      <c r="AD255" t="s">
        <v>339</v>
      </c>
      <c r="AE255" t="s">
        <v>381</v>
      </c>
      <c r="AF255" t="s">
        <v>340</v>
      </c>
      <c r="AG255" t="s">
        <v>341</v>
      </c>
      <c r="AH255">
        <v>38.799999999999997</v>
      </c>
      <c r="AI255">
        <v>12.4</v>
      </c>
      <c r="AJ255">
        <v>13.699999999999999</v>
      </c>
      <c r="AK255">
        <v>7.0999999999999996</v>
      </c>
      <c r="AL255">
        <v>10.300000000000001</v>
      </c>
      <c r="AM255">
        <v>19.199999999999999</v>
      </c>
      <c r="AN255">
        <v>13</v>
      </c>
      <c r="AO255">
        <v>13.4</v>
      </c>
      <c r="AP255">
        <v>12.4</v>
      </c>
      <c r="AQ255">
        <v>12</v>
      </c>
      <c r="AR255">
        <v>13.9</v>
      </c>
      <c r="AS255"/>
      <c r="AT255"/>
      <c r="AU255"/>
      <c r="AV255"/>
      <c r="AW255"/>
      <c r="AX255"/>
      <c r="AY255"/>
      <c r="AZ255"/>
      <c r="BA255"/>
      <c r="BB255"/>
      <c r="BC255"/>
      <c r="BD255"/>
      <c r="BE255"/>
      <c r="BF255"/>
      <c r="BG255"/>
      <c r="BH255"/>
      <c r="BI255"/>
      <c r="BJ255"/>
      <c r="BK255"/>
      <c r="BL255"/>
      <c r="BM255"/>
      <c r="BN255"/>
      <c r="BO255"/>
      <c r="BP255"/>
      <c r="BQ255"/>
      <c r="BR255"/>
    </row>
    <row r="256">
      <c r="A256" t="s">
        <v>473</v>
      </c>
      <c r="B256">
        <v>2017</v>
      </c>
      <c r="C256" t="s">
        <v>479</v>
      </c>
      <c r="D256">
        <v>226</v>
      </c>
      <c r="E256" t="s">
        <v>373</v>
      </c>
      <c r="F256" t="s">
        <v>389</v>
      </c>
      <c r="G256" t="s">
        <v>186</v>
      </c>
      <c r="H256">
        <v>71.900000000000006</v>
      </c>
      <c r="I256">
        <v>70.799999999999997</v>
      </c>
      <c r="J256">
        <v>69.799999999999997</v>
      </c>
      <c r="K256">
        <v>63.399999999999999</v>
      </c>
      <c r="L256">
        <v>46.100000000000001</v>
      </c>
      <c r="M256">
        <v>65.5</v>
      </c>
      <c r="N256">
        <v>63.5</v>
      </c>
      <c r="O256">
        <v>59.399999999999999</v>
      </c>
      <c r="P256">
        <v>49.700000000000003</v>
      </c>
      <c r="Q256">
        <v>34.600000000000001</v>
      </c>
      <c r="R256">
        <v>71.099999999999994</v>
      </c>
      <c r="S256">
        <v>73.099999999999994</v>
      </c>
      <c r="T256">
        <v>72</v>
      </c>
      <c r="U256">
        <v>72</v>
      </c>
      <c r="V256">
        <v>65.200000000000003</v>
      </c>
      <c r="W256" t="s">
        <v>380</v>
      </c>
      <c r="X256" t="s">
        <v>332</v>
      </c>
      <c r="Y256" t="s">
        <v>334</v>
      </c>
      <c r="Z256" t="s">
        <v>335</v>
      </c>
      <c r="AA256" t="s">
        <v>336</v>
      </c>
      <c r="AB256" t="s">
        <v>337</v>
      </c>
      <c r="AC256" t="s">
        <v>338</v>
      </c>
      <c r="AD256" t="s">
        <v>339</v>
      </c>
      <c r="AE256" t="s">
        <v>381</v>
      </c>
      <c r="AF256" t="s">
        <v>340</v>
      </c>
      <c r="AG256" t="s">
        <v>341</v>
      </c>
      <c r="AH256">
        <v>49.399999999999999</v>
      </c>
      <c r="AI256">
        <v>65.299999999999997</v>
      </c>
      <c r="AJ256">
        <v>67.5</v>
      </c>
      <c r="AK256">
        <v>74.200000000000003</v>
      </c>
      <c r="AL256">
        <v>73</v>
      </c>
      <c r="AM256">
        <v>59.399999999999999</v>
      </c>
      <c r="AN256">
        <v>68.400000000000006</v>
      </c>
      <c r="AO256">
        <v>67.599999999999994</v>
      </c>
      <c r="AP256">
        <v>72.799999999999997</v>
      </c>
      <c r="AQ256">
        <v>66.799999999999997</v>
      </c>
      <c r="AR256">
        <v>68.599999999999994</v>
      </c>
      <c r="AS256"/>
      <c r="AT256"/>
      <c r="AU256"/>
      <c r="AV256"/>
      <c r="AW256"/>
      <c r="AX256"/>
      <c r="AY256"/>
      <c r="AZ256"/>
      <c r="BA256"/>
      <c r="BB256"/>
      <c r="BC256"/>
      <c r="BD256"/>
      <c r="BE256"/>
      <c r="BF256"/>
      <c r="BG256"/>
      <c r="BH256"/>
      <c r="BI256"/>
      <c r="BJ256"/>
      <c r="BK256"/>
      <c r="BL256"/>
      <c r="BM256"/>
      <c r="BN256"/>
      <c r="BO256"/>
      <c r="BP256"/>
      <c r="BQ256"/>
      <c r="BR256"/>
    </row>
    <row r="257">
      <c r="A257" t="s">
        <v>473</v>
      </c>
      <c r="B257">
        <v>2017</v>
      </c>
      <c r="C257" t="s">
        <v>479</v>
      </c>
      <c r="D257">
        <v>227</v>
      </c>
      <c r="E257" t="s">
        <v>373</v>
      </c>
      <c r="F257" t="s">
        <v>375</v>
      </c>
      <c r="G257" t="s">
        <v>186</v>
      </c>
      <c r="H257">
        <v>20.699999999999999</v>
      </c>
      <c r="I257">
        <v>18.5</v>
      </c>
      <c r="J257">
        <v>16.100000000000001</v>
      </c>
      <c r="K257">
        <v>12.300000000000001</v>
      </c>
      <c r="L257">
        <v>6.7000000000000002</v>
      </c>
      <c r="M257">
        <v>19.199999999999999</v>
      </c>
      <c r="N257">
        <v>14.800000000000001</v>
      </c>
      <c r="O257">
        <v>10.699999999999999</v>
      </c>
      <c r="P257">
        <v>8.0999999999999996</v>
      </c>
      <c r="Q257">
        <v>4.7000000000000002</v>
      </c>
      <c r="R257">
        <v>21.300000000000001</v>
      </c>
      <c r="S257">
        <v>18.699999999999999</v>
      </c>
      <c r="T257">
        <v>17.600000000000001</v>
      </c>
      <c r="U257">
        <v>16.600000000000001</v>
      </c>
      <c r="V257">
        <v>11.300000000000001</v>
      </c>
      <c r="W257" t="s">
        <v>380</v>
      </c>
      <c r="X257" t="s">
        <v>332</v>
      </c>
      <c r="Y257" t="s">
        <v>334</v>
      </c>
      <c r="Z257" t="s">
        <v>335</v>
      </c>
      <c r="AA257" t="s">
        <v>336</v>
      </c>
      <c r="AB257" t="s">
        <v>337</v>
      </c>
      <c r="AC257" t="s">
        <v>338</v>
      </c>
      <c r="AD257" t="s">
        <v>339</v>
      </c>
      <c r="AE257" t="s">
        <v>381</v>
      </c>
      <c r="AF257" t="s">
        <v>340</v>
      </c>
      <c r="AG257" t="s">
        <v>341</v>
      </c>
      <c r="AH257">
        <v>8.0999999999999996</v>
      </c>
      <c r="AI257">
        <v>19.5</v>
      </c>
      <c r="AJ257">
        <v>15.9</v>
      </c>
      <c r="AK257">
        <v>16.199999999999999</v>
      </c>
      <c r="AL257">
        <v>15.5</v>
      </c>
      <c r="AM257">
        <v>19</v>
      </c>
      <c r="AN257">
        <v>15.6</v>
      </c>
      <c r="AO257">
        <v>17.100000000000001</v>
      </c>
      <c r="AP257">
        <v>12.6</v>
      </c>
      <c r="AQ257">
        <v>19.300000000000001</v>
      </c>
      <c r="AR257">
        <v>16</v>
      </c>
      <c r="AS257"/>
      <c r="AT257"/>
      <c r="AU257"/>
      <c r="AV257"/>
      <c r="AW257"/>
      <c r="AX257"/>
      <c r="AY257"/>
      <c r="AZ257"/>
      <c r="BA257"/>
      <c r="BB257"/>
      <c r="BC257"/>
      <c r="BD257"/>
      <c r="BE257"/>
      <c r="BF257"/>
      <c r="BG257"/>
      <c r="BH257"/>
      <c r="BI257"/>
      <c r="BJ257"/>
      <c r="BK257"/>
      <c r="BL257"/>
      <c r="BM257"/>
      <c r="BN257"/>
      <c r="BO257"/>
      <c r="BP257"/>
      <c r="BQ257"/>
      <c r="BR257"/>
    </row>
    <row r="258">
      <c r="A258" t="s">
        <v>473</v>
      </c>
      <c r="B258">
        <v>2017</v>
      </c>
      <c r="C258" t="s">
        <v>479</v>
      </c>
      <c r="D258">
        <v>228</v>
      </c>
      <c r="E258" t="s">
        <v>373</v>
      </c>
      <c r="F258" t="s">
        <v>376</v>
      </c>
      <c r="G258" t="s">
        <v>186</v>
      </c>
      <c r="H258">
        <v>0</v>
      </c>
      <c r="I258">
        <v>0</v>
      </c>
      <c r="J258">
        <v>0.10000000000000001</v>
      </c>
      <c r="K258">
        <v>0.40000000000000002</v>
      </c>
      <c r="L258">
        <v>1.8</v>
      </c>
      <c r="M258">
        <v>0.10000000000000001</v>
      </c>
      <c r="N258">
        <v>0.5</v>
      </c>
      <c r="O258">
        <v>0.80000000000000004</v>
      </c>
      <c r="P258">
        <v>1.3</v>
      </c>
      <c r="Q258">
        <v>2.8999999999999999</v>
      </c>
      <c r="R258">
        <v>0</v>
      </c>
      <c r="S258">
        <v>0</v>
      </c>
      <c r="T258">
        <v>0</v>
      </c>
      <c r="U258">
        <v>0</v>
      </c>
      <c r="V258">
        <v>0.29999999999999999</v>
      </c>
      <c r="W258" t="s">
        <v>380</v>
      </c>
      <c r="X258" t="s">
        <v>332</v>
      </c>
      <c r="Y258" t="s">
        <v>334</v>
      </c>
      <c r="Z258" t="s">
        <v>335</v>
      </c>
      <c r="AA258" t="s">
        <v>336</v>
      </c>
      <c r="AB258" t="s">
        <v>337</v>
      </c>
      <c r="AC258" t="s">
        <v>338</v>
      </c>
      <c r="AD258" t="s">
        <v>339</v>
      </c>
      <c r="AE258" t="s">
        <v>381</v>
      </c>
      <c r="AF258" t="s">
        <v>340</v>
      </c>
      <c r="AG258" t="s">
        <v>341</v>
      </c>
      <c r="AH258">
        <v>2.3999999999999999</v>
      </c>
      <c r="AI258">
        <v>0.20000000000000001</v>
      </c>
      <c r="AJ258">
        <v>0.10000000000000001</v>
      </c>
      <c r="AK258">
        <v>0</v>
      </c>
      <c r="AL258">
        <v>0</v>
      </c>
      <c r="AM258">
        <v>0</v>
      </c>
      <c r="AN258">
        <v>0.10000000000000001</v>
      </c>
      <c r="AO258">
        <v>0.10000000000000001</v>
      </c>
      <c r="AP258">
        <v>0</v>
      </c>
      <c r="AQ258">
        <v>0.20000000000000001</v>
      </c>
      <c r="AR258">
        <v>0.20000000000000001</v>
      </c>
      <c r="AS258"/>
      <c r="AT258"/>
      <c r="AU258"/>
      <c r="AV258"/>
      <c r="AW258"/>
      <c r="AX258"/>
      <c r="AY258"/>
      <c r="AZ258"/>
      <c r="BA258"/>
      <c r="BB258"/>
      <c r="BC258"/>
      <c r="BD258"/>
      <c r="BE258"/>
      <c r="BF258"/>
      <c r="BG258"/>
      <c r="BH258"/>
      <c r="BI258"/>
      <c r="BJ258"/>
      <c r="BK258"/>
      <c r="BL258"/>
      <c r="BM258"/>
      <c r="BN258"/>
      <c r="BO258"/>
      <c r="BP258"/>
      <c r="BQ258"/>
      <c r="BR258"/>
    </row>
    <row r="259">
      <c r="A259" t="s">
        <v>473</v>
      </c>
      <c r="B259">
        <v>2017</v>
      </c>
      <c r="C259" t="s">
        <v>479</v>
      </c>
      <c r="D259">
        <v>229</v>
      </c>
      <c r="E259" t="s">
        <v>373</v>
      </c>
      <c r="F259" t="s">
        <v>377</v>
      </c>
      <c r="G259" t="s">
        <v>186</v>
      </c>
      <c r="H259">
        <v>2.5</v>
      </c>
      <c r="I259">
        <v>2.2999999999999998</v>
      </c>
      <c r="J259">
        <v>1.8999999999999999</v>
      </c>
      <c r="K259">
        <v>1.8</v>
      </c>
      <c r="L259">
        <v>1.6000000000000001</v>
      </c>
      <c r="M259">
        <v>1.7</v>
      </c>
      <c r="N259">
        <v>1.3999999999999999</v>
      </c>
      <c r="O259">
        <v>1.6000000000000001</v>
      </c>
      <c r="P259">
        <v>1.7</v>
      </c>
      <c r="Q259">
        <v>1</v>
      </c>
      <c r="R259">
        <v>2.6000000000000001</v>
      </c>
      <c r="S259">
        <v>2.5</v>
      </c>
      <c r="T259">
        <v>2.2999999999999998</v>
      </c>
      <c r="U259">
        <v>1.8999999999999999</v>
      </c>
      <c r="V259">
        <v>2.5</v>
      </c>
      <c r="W259" t="s">
        <v>380</v>
      </c>
      <c r="X259" t="s">
        <v>332</v>
      </c>
      <c r="Y259" t="s">
        <v>334</v>
      </c>
      <c r="Z259" t="s">
        <v>335</v>
      </c>
      <c r="AA259" t="s">
        <v>336</v>
      </c>
      <c r="AB259" t="s">
        <v>337</v>
      </c>
      <c r="AC259" t="s">
        <v>338</v>
      </c>
      <c r="AD259" t="s">
        <v>339</v>
      </c>
      <c r="AE259" t="s">
        <v>381</v>
      </c>
      <c r="AF259" t="s">
        <v>340</v>
      </c>
      <c r="AG259" t="s">
        <v>341</v>
      </c>
      <c r="AH259">
        <v>1.3999999999999999</v>
      </c>
      <c r="AI259">
        <v>2.6000000000000001</v>
      </c>
      <c r="AJ259">
        <v>2.7999999999999998</v>
      </c>
      <c r="AK259">
        <v>2.5</v>
      </c>
      <c r="AL259">
        <v>1.3</v>
      </c>
      <c r="AM259">
        <v>2.3999999999999999</v>
      </c>
      <c r="AN259">
        <v>2.8999999999999999</v>
      </c>
      <c r="AO259">
        <v>1.8999999999999999</v>
      </c>
      <c r="AP259">
        <v>2.2000000000000002</v>
      </c>
      <c r="AQ259">
        <v>1.7</v>
      </c>
      <c r="AR259">
        <v>1.3</v>
      </c>
      <c r="AS259"/>
      <c r="AT259"/>
      <c r="AU259"/>
      <c r="AV259"/>
      <c r="AW259"/>
      <c r="AX259"/>
      <c r="AY259"/>
      <c r="AZ259"/>
      <c r="BA259"/>
      <c r="BB259"/>
      <c r="BC259"/>
      <c r="BD259"/>
      <c r="BE259"/>
      <c r="BF259"/>
      <c r="BG259"/>
      <c r="BH259"/>
      <c r="BI259"/>
      <c r="BJ259"/>
      <c r="BK259"/>
      <c r="BL259"/>
      <c r="BM259"/>
      <c r="BN259"/>
      <c r="BO259"/>
      <c r="BP259"/>
      <c r="BQ259"/>
      <c r="BR25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DHS00</vt:lpstr>
      <vt:lpstr>DHS06</vt:lpstr>
      <vt:lpstr>DHS12</vt:lpstr>
      <vt:lpstr>DHS17</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2021-05-25T18:18:58Z</dcterms:modified>
</cp:coreProperties>
</file>